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NITŘNÍ STAVEBNÍ ÚPR..." sheetId="2" r:id="rId2"/>
    <sheet name="02 - OPRAVA STŘECHY, KROV..." sheetId="3" r:id="rId3"/>
    <sheet name="03 - OPRAVA FASÁDY, DLAŽB..." sheetId="4" r:id="rId4"/>
    <sheet name="04 - KOMUNIKACE" sheetId="5" r:id="rId5"/>
    <sheet name="E-03 - Zapojení okruhů el..." sheetId="6" r:id="rId6"/>
    <sheet name="E-04 - Elektroinstalace NN" sheetId="7" r:id="rId7"/>
    <sheet name="S-03 - Schéma slaboproudý..." sheetId="8" r:id="rId8"/>
    <sheet name="S-04 - Kamerový systém" sheetId="9" r:id="rId9"/>
    <sheet name="S-05 - Rozhlasové zařízen..." sheetId="10" r:id="rId10"/>
    <sheet name="S-06 - Informační zařízení" sheetId="11" r:id="rId11"/>
    <sheet name="06 - KLIMATIZACE (CHLAZENÍ)" sheetId="12" r:id="rId12"/>
    <sheet name="07 - VYTÁPĚNÍ" sheetId="13" r:id="rId13"/>
    <sheet name="08 - ZDRAVOTECHNICKÉ INST..." sheetId="14" r:id="rId14"/>
    <sheet name="09 - VEDLEJŠÍ ROZPOČTOVÉ ...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'01 - VNITŘNÍ STAVEBNÍ ÚPR...'!$C$106:$K$2842</definedName>
    <definedName name="_xlnm.Print_Area" localSheetId="1">'01 - VNITŘNÍ STAVEBNÍ ÚPR...'!$C$4:$J$39,'01 - VNITŘNÍ STAVEBNÍ ÚPR...'!$C$45:$J$88,'01 - VNITŘNÍ STAVEBNÍ ÚPR...'!$C$94:$K$2842</definedName>
    <definedName name="_xlnm.Print_Titles" localSheetId="1">'01 - VNITŘNÍ STAVEBNÍ ÚPR...'!$106:$106</definedName>
    <definedName name="_xlnm._FilterDatabase" localSheetId="2" hidden="1">'02 - OPRAVA STŘECHY, KROV...'!$C$100:$K$934</definedName>
    <definedName name="_xlnm.Print_Area" localSheetId="2">'02 - OPRAVA STŘECHY, KROV...'!$C$4:$J$39,'02 - OPRAVA STŘECHY, KROV...'!$C$45:$J$82,'02 - OPRAVA STŘECHY, KROV...'!$C$88:$K$934</definedName>
    <definedName name="_xlnm.Print_Titles" localSheetId="2">'02 - OPRAVA STŘECHY, KROV...'!$100:$100</definedName>
    <definedName name="_xlnm._FilterDatabase" localSheetId="3" hidden="1">'03 - OPRAVA FASÁDY, DLAŽB...'!$C$101:$K$931</definedName>
    <definedName name="_xlnm.Print_Area" localSheetId="3">'03 - OPRAVA FASÁDY, DLAŽB...'!$C$4:$J$39,'03 - OPRAVA FASÁDY, DLAŽB...'!$C$45:$J$83,'03 - OPRAVA FASÁDY, DLAŽB...'!$C$89:$K$931</definedName>
    <definedName name="_xlnm.Print_Titles" localSheetId="3">'03 - OPRAVA FASÁDY, DLAŽB...'!$101:$101</definedName>
    <definedName name="_xlnm._FilterDatabase" localSheetId="4" hidden="1">'04 - KOMUNIKACE'!$C$95:$K$430</definedName>
    <definedName name="_xlnm.Print_Area" localSheetId="4">'04 - KOMUNIKACE'!$C$4:$J$39,'04 - KOMUNIKACE'!$C$45:$J$77,'04 - KOMUNIKACE'!$C$83:$K$430</definedName>
    <definedName name="_xlnm.Print_Titles" localSheetId="4">'04 - KOMUNIKACE'!$95:$95</definedName>
    <definedName name="_xlnm._FilterDatabase" localSheetId="5" hidden="1">'E-03 - Zapojení okruhů el...'!$C$88:$K$322</definedName>
    <definedName name="_xlnm.Print_Area" localSheetId="5">'E-03 - Zapojení okruhů el...'!$C$4:$J$39,'E-03 - Zapojení okruhů el...'!$C$45:$J$70,'E-03 - Zapojení okruhů el...'!$C$76:$K$322</definedName>
    <definedName name="_xlnm.Print_Titles" localSheetId="5">'E-03 - Zapojení okruhů el...'!$88:$88</definedName>
    <definedName name="_xlnm._FilterDatabase" localSheetId="6" hidden="1">'E-04 - Elektroinstalace NN'!$C$87:$K$261</definedName>
    <definedName name="_xlnm.Print_Area" localSheetId="6">'E-04 - Elektroinstalace NN'!$C$4:$J$39,'E-04 - Elektroinstalace NN'!$C$45:$J$69,'E-04 - Elektroinstalace NN'!$C$75:$K$261</definedName>
    <definedName name="_xlnm.Print_Titles" localSheetId="6">'E-04 - Elektroinstalace NN'!$87:$87</definedName>
    <definedName name="_xlnm._FilterDatabase" localSheetId="7" hidden="1">'S-03 - Schéma slaboproudý...'!$C$80:$K$99</definedName>
    <definedName name="_xlnm.Print_Area" localSheetId="7">'S-03 - Schéma slaboproudý...'!$C$4:$J$39,'S-03 - Schéma slaboproudý...'!$C$45:$J$62,'S-03 - Schéma slaboproudý...'!$C$68:$K$99</definedName>
    <definedName name="_xlnm.Print_Titles" localSheetId="7">'S-03 - Schéma slaboproudý...'!$80:$80</definedName>
    <definedName name="_xlnm._FilterDatabase" localSheetId="8" hidden="1">'S-04 - Kamerový systém'!$C$80:$K$120</definedName>
    <definedName name="_xlnm.Print_Area" localSheetId="8">'S-04 - Kamerový systém'!$C$4:$J$39,'S-04 - Kamerový systém'!$C$45:$J$62,'S-04 - Kamerový systém'!$C$68:$K$120</definedName>
    <definedName name="_xlnm.Print_Titles" localSheetId="8">'S-04 - Kamerový systém'!$80:$80</definedName>
    <definedName name="_xlnm._FilterDatabase" localSheetId="9" hidden="1">'S-05 - Rozhlasové zařízen...'!$C$79:$K$101</definedName>
    <definedName name="_xlnm.Print_Area" localSheetId="9">'S-05 - Rozhlasové zařízen...'!$C$4:$J$39,'S-05 - Rozhlasové zařízen...'!$C$45:$J$61,'S-05 - Rozhlasové zařízen...'!$C$67:$K$101</definedName>
    <definedName name="_xlnm.Print_Titles" localSheetId="9">'S-05 - Rozhlasové zařízen...'!$79:$79</definedName>
    <definedName name="_xlnm._FilterDatabase" localSheetId="10" hidden="1">'S-06 - Informační zařízení'!$C$81:$K$109</definedName>
    <definedName name="_xlnm.Print_Area" localSheetId="10">'S-06 - Informační zařízení'!$C$4:$J$39,'S-06 - Informační zařízení'!$C$45:$J$63,'S-06 - Informační zařízení'!$C$69:$K$109</definedName>
    <definedName name="_xlnm.Print_Titles" localSheetId="10">'S-06 - Informační zařízení'!$81:$81</definedName>
    <definedName name="_xlnm._FilterDatabase" localSheetId="11" hidden="1">'06 - KLIMATIZACE (CHLAZENÍ)'!$C$81:$K$184</definedName>
    <definedName name="_xlnm.Print_Area" localSheetId="11">'06 - KLIMATIZACE (CHLAZENÍ)'!$C$4:$J$39,'06 - KLIMATIZACE (CHLAZENÍ)'!$C$45:$J$63,'06 - KLIMATIZACE (CHLAZENÍ)'!$C$69:$K$184</definedName>
    <definedName name="_xlnm.Print_Titles" localSheetId="11">'06 - KLIMATIZACE (CHLAZENÍ)'!$81:$81</definedName>
    <definedName name="_xlnm._FilterDatabase" localSheetId="12" hidden="1">'07 - VYTÁPĚNÍ'!$C$83:$K$165</definedName>
    <definedName name="_xlnm.Print_Area" localSheetId="12">'07 - VYTÁPĚNÍ'!$C$4:$J$39,'07 - VYTÁPĚNÍ'!$C$45:$J$65,'07 - VYTÁPĚNÍ'!$C$71:$K$165</definedName>
    <definedName name="_xlnm.Print_Titles" localSheetId="12">'07 - VYTÁPĚNÍ'!$83:$83</definedName>
    <definedName name="_xlnm._FilterDatabase" localSheetId="13" hidden="1">'08 - ZDRAVOTECHNICKÉ INST...'!$C$82:$K$214</definedName>
    <definedName name="_xlnm.Print_Area" localSheetId="13">'08 - ZDRAVOTECHNICKÉ INST...'!$C$4:$J$39,'08 - ZDRAVOTECHNICKÉ INST...'!$C$45:$J$64,'08 - ZDRAVOTECHNICKÉ INST...'!$C$70:$K$214</definedName>
    <definedName name="_xlnm.Print_Titles" localSheetId="13">'08 - ZDRAVOTECHNICKÉ INST...'!$82:$82</definedName>
    <definedName name="_xlnm._FilterDatabase" localSheetId="14" hidden="1">'09 - VEDLEJŠÍ ROZPOČTOVÉ ...'!$C$83:$K$123</definedName>
    <definedName name="_xlnm.Print_Area" localSheetId="14">'09 - VEDLEJŠÍ ROZPOČTOVÉ ...'!$C$4:$J$39,'09 - VEDLEJŠÍ ROZPOČTOVÉ ...'!$C$45:$J$65,'09 - VEDLEJŠÍ ROZPOČTOVÉ ...'!$C$71:$K$123</definedName>
    <definedName name="_xlnm.Print_Titles" localSheetId="14">'09 - VEDLEJŠÍ ROZPOČTOVÉ ...'!$83:$83</definedName>
    <definedName name="_xlnm.Print_Area" localSheetId="1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54"/>
  <c r="J20"/>
  <c r="J18"/>
  <c r="E18"/>
  <c r="F55"/>
  <c r="J17"/>
  <c r="J12"/>
  <c r="J52"/>
  <c r="E7"/>
  <c r="E74"/>
  <c i="14" r="J37"/>
  <c r="J36"/>
  <c i="1" r="AY67"/>
  <c i="14" r="J35"/>
  <c i="1" r="AX67"/>
  <c i="14"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54"/>
  <c r="J20"/>
  <c r="J18"/>
  <c r="E18"/>
  <c r="F80"/>
  <c r="J17"/>
  <c r="J12"/>
  <c r="J52"/>
  <c r="E7"/>
  <c r="E48"/>
  <c i="13" r="J37"/>
  <c r="J36"/>
  <c i="1" r="AY66"/>
  <c i="13" r="J35"/>
  <c i="1" r="AX66"/>
  <c i="13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54"/>
  <c r="J20"/>
  <c r="J18"/>
  <c r="E18"/>
  <c r="F81"/>
  <c r="J17"/>
  <c r="J12"/>
  <c r="J78"/>
  <c r="E7"/>
  <c r="E48"/>
  <c i="12" r="J37"/>
  <c r="J36"/>
  <c i="1" r="AY65"/>
  <c i="12" r="J35"/>
  <c i="1" r="AX65"/>
  <c i="12" r="BI181"/>
  <c r="BH181"/>
  <c r="BG181"/>
  <c r="BF181"/>
  <c r="T181"/>
  <c r="T175"/>
  <c r="R181"/>
  <c r="R175"/>
  <c r="P181"/>
  <c r="P175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3"/>
  <c r="BH93"/>
  <c r="BG93"/>
  <c r="BF93"/>
  <c r="T93"/>
  <c r="R93"/>
  <c r="P93"/>
  <c r="BI92"/>
  <c r="BH92"/>
  <c r="BG92"/>
  <c r="BF92"/>
  <c r="T92"/>
  <c r="R92"/>
  <c r="P92"/>
  <c r="BI87"/>
  <c r="BH87"/>
  <c r="BG87"/>
  <c r="BF87"/>
  <c r="T87"/>
  <c r="R87"/>
  <c r="P87"/>
  <c r="BI85"/>
  <c r="BH85"/>
  <c r="BG85"/>
  <c r="BF85"/>
  <c r="T85"/>
  <c r="R85"/>
  <c r="P85"/>
  <c r="F78"/>
  <c r="F76"/>
  <c r="E74"/>
  <c r="F54"/>
  <c r="F52"/>
  <c r="E50"/>
  <c r="J24"/>
  <c r="E24"/>
  <c r="J79"/>
  <c r="J23"/>
  <c r="J21"/>
  <c r="E21"/>
  <c r="J78"/>
  <c r="J20"/>
  <c r="J18"/>
  <c r="E18"/>
  <c r="F79"/>
  <c r="J17"/>
  <c r="J12"/>
  <c r="J76"/>
  <c r="E7"/>
  <c r="E72"/>
  <c i="11" r="J37"/>
  <c r="J36"/>
  <c i="1" r="AY64"/>
  <c i="11" r="J35"/>
  <c i="1" r="AX64"/>
  <c i="11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F78"/>
  <c r="F76"/>
  <c r="E74"/>
  <c r="F54"/>
  <c r="F52"/>
  <c r="E50"/>
  <c r="J24"/>
  <c r="E24"/>
  <c r="J55"/>
  <c r="J23"/>
  <c r="J21"/>
  <c r="E21"/>
  <c r="J54"/>
  <c r="J20"/>
  <c r="J18"/>
  <c r="E18"/>
  <c r="F79"/>
  <c r="J17"/>
  <c r="J12"/>
  <c r="J52"/>
  <c r="E7"/>
  <c r="E72"/>
  <c i="10" r="J37"/>
  <c r="J36"/>
  <c i="1" r="AY63"/>
  <c i="10" r="J35"/>
  <c i="1" r="AX63"/>
  <c i="10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6"/>
  <c r="F74"/>
  <c r="E72"/>
  <c r="F54"/>
  <c r="F52"/>
  <c r="E50"/>
  <c r="J24"/>
  <c r="E24"/>
  <c r="J77"/>
  <c r="J23"/>
  <c r="J21"/>
  <c r="E21"/>
  <c r="J54"/>
  <c r="J20"/>
  <c r="J18"/>
  <c r="E18"/>
  <c r="F55"/>
  <c r="J17"/>
  <c r="J12"/>
  <c r="J74"/>
  <c r="E7"/>
  <c r="E70"/>
  <c i="9" r="J37"/>
  <c r="J36"/>
  <c i="1" r="AY62"/>
  <c i="9" r="J35"/>
  <c i="1" r="AX62"/>
  <c i="9"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55"/>
  <c r="J17"/>
  <c r="J12"/>
  <c r="J75"/>
  <c r="E7"/>
  <c r="E48"/>
  <c i="8" r="J37"/>
  <c r="J36"/>
  <c i="1" r="AY61"/>
  <c i="8" r="J35"/>
  <c i="1" r="AX61"/>
  <c i="8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7"/>
  <c r="F75"/>
  <c r="E73"/>
  <c r="F54"/>
  <c r="F52"/>
  <c r="E50"/>
  <c r="J24"/>
  <c r="E24"/>
  <c r="J55"/>
  <c r="J23"/>
  <c r="J21"/>
  <c r="E21"/>
  <c r="J54"/>
  <c r="J20"/>
  <c r="J18"/>
  <c r="E18"/>
  <c r="F55"/>
  <c r="J17"/>
  <c r="J12"/>
  <c r="J75"/>
  <c r="E7"/>
  <c r="E71"/>
  <c i="7" r="J37"/>
  <c r="J36"/>
  <c i="1" r="AY60"/>
  <c i="7" r="J35"/>
  <c i="1" r="AX60"/>
  <c i="7"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4"/>
  <c r="F82"/>
  <c r="E80"/>
  <c r="F54"/>
  <c r="F52"/>
  <c r="E50"/>
  <c r="J24"/>
  <c r="E24"/>
  <c r="J55"/>
  <c r="J23"/>
  <c r="J21"/>
  <c r="E21"/>
  <c r="J54"/>
  <c r="J20"/>
  <c r="J18"/>
  <c r="E18"/>
  <c r="F85"/>
  <c r="J17"/>
  <c r="J12"/>
  <c r="J52"/>
  <c r="E7"/>
  <c r="E48"/>
  <c i="6" r="J37"/>
  <c r="J36"/>
  <c i="1" r="AY59"/>
  <c i="6" r="J35"/>
  <c i="1" r="AX59"/>
  <c i="6"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F85"/>
  <c r="F83"/>
  <c r="E81"/>
  <c r="F54"/>
  <c r="F52"/>
  <c r="E50"/>
  <c r="J24"/>
  <c r="E24"/>
  <c r="J86"/>
  <c r="J23"/>
  <c r="J21"/>
  <c r="E21"/>
  <c r="J54"/>
  <c r="J20"/>
  <c r="J18"/>
  <c r="E18"/>
  <c r="F55"/>
  <c r="J17"/>
  <c r="J12"/>
  <c r="J52"/>
  <c r="E7"/>
  <c r="E48"/>
  <c i="5" r="J146"/>
  <c r="T112"/>
  <c r="R112"/>
  <c r="P112"/>
  <c r="BK112"/>
  <c r="J112"/>
  <c r="J63"/>
  <c r="J98"/>
  <c r="J37"/>
  <c r="J36"/>
  <c i="1" r="AY58"/>
  <c i="5" r="J35"/>
  <c i="1" r="AX58"/>
  <c i="5"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T410"/>
  <c r="R411"/>
  <c r="R410"/>
  <c r="P411"/>
  <c r="P410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59"/>
  <c r="BH359"/>
  <c r="BG359"/>
  <c r="BF359"/>
  <c r="T359"/>
  <c r="R359"/>
  <c r="P359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1"/>
  <c r="BH321"/>
  <c r="BG321"/>
  <c r="BF321"/>
  <c r="T321"/>
  <c r="R321"/>
  <c r="P321"/>
  <c r="BI311"/>
  <c r="BH311"/>
  <c r="BG311"/>
  <c r="BF311"/>
  <c r="T311"/>
  <c r="R311"/>
  <c r="P311"/>
  <c r="BI307"/>
  <c r="BH307"/>
  <c r="BG307"/>
  <c r="BF307"/>
  <c r="T307"/>
  <c r="R307"/>
  <c r="P307"/>
  <c r="BI300"/>
  <c r="BH300"/>
  <c r="BG300"/>
  <c r="BF300"/>
  <c r="T300"/>
  <c r="R300"/>
  <c r="P300"/>
  <c r="BI292"/>
  <c r="BH292"/>
  <c r="BG292"/>
  <c r="BF292"/>
  <c r="T292"/>
  <c r="R292"/>
  <c r="P292"/>
  <c r="BI282"/>
  <c r="BH282"/>
  <c r="BG282"/>
  <c r="BF282"/>
  <c r="T282"/>
  <c r="R282"/>
  <c r="P282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1"/>
  <c r="BH191"/>
  <c r="BG191"/>
  <c r="BF191"/>
  <c r="T191"/>
  <c r="R191"/>
  <c r="P191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7"/>
  <c r="BH157"/>
  <c r="BG157"/>
  <c r="BF157"/>
  <c r="T157"/>
  <c r="R157"/>
  <c r="P157"/>
  <c r="BI148"/>
  <c r="BH148"/>
  <c r="BG148"/>
  <c r="BF148"/>
  <c r="T148"/>
  <c r="R148"/>
  <c r="P148"/>
  <c r="J6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2"/>
  <c r="BH122"/>
  <c r="BG122"/>
  <c r="BF122"/>
  <c r="T122"/>
  <c r="T121"/>
  <c r="R122"/>
  <c r="R121"/>
  <c r="P122"/>
  <c r="P121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J61"/>
  <c r="F92"/>
  <c r="F90"/>
  <c r="E88"/>
  <c r="F54"/>
  <c r="F52"/>
  <c r="E50"/>
  <c r="J24"/>
  <c r="E24"/>
  <c r="J93"/>
  <c r="J23"/>
  <c r="J21"/>
  <c r="E21"/>
  <c r="J92"/>
  <c r="J20"/>
  <c r="J18"/>
  <c r="E18"/>
  <c r="F55"/>
  <c r="J17"/>
  <c r="J12"/>
  <c r="J90"/>
  <c r="E7"/>
  <c r="E86"/>
  <c i="4" r="J37"/>
  <c r="J36"/>
  <c i="1" r="AY57"/>
  <c i="4" r="J35"/>
  <c i="1" r="AX57"/>
  <c i="4" r="BI928"/>
  <c r="BH928"/>
  <c r="BG928"/>
  <c r="BF928"/>
  <c r="T928"/>
  <c r="T927"/>
  <c r="R928"/>
  <c r="R927"/>
  <c r="P928"/>
  <c r="BI926"/>
  <c r="BH926"/>
  <c r="BG926"/>
  <c r="BF926"/>
  <c r="T926"/>
  <c r="R926"/>
  <c r="P926"/>
  <c r="BI925"/>
  <c r="BH925"/>
  <c r="BG925"/>
  <c r="BF925"/>
  <c r="T925"/>
  <c r="R925"/>
  <c r="P925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896"/>
  <c r="BH896"/>
  <c r="BG896"/>
  <c r="BF896"/>
  <c r="T896"/>
  <c r="R896"/>
  <c r="P896"/>
  <c r="BI885"/>
  <c r="BH885"/>
  <c r="BG885"/>
  <c r="BF885"/>
  <c r="T885"/>
  <c r="R885"/>
  <c r="P885"/>
  <c r="BI874"/>
  <c r="BH874"/>
  <c r="BG874"/>
  <c r="BF874"/>
  <c r="T874"/>
  <c r="R874"/>
  <c r="P874"/>
  <c r="BI865"/>
  <c r="BH865"/>
  <c r="BG865"/>
  <c r="BF865"/>
  <c r="T865"/>
  <c r="R865"/>
  <c r="P865"/>
  <c r="BI863"/>
  <c r="BH863"/>
  <c r="BG863"/>
  <c r="BF863"/>
  <c r="T863"/>
  <c r="R863"/>
  <c r="P863"/>
  <c r="BI852"/>
  <c r="BH852"/>
  <c r="BG852"/>
  <c r="BF852"/>
  <c r="T852"/>
  <c r="R852"/>
  <c r="P852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5"/>
  <c r="BH835"/>
  <c r="BG835"/>
  <c r="BF835"/>
  <c r="T835"/>
  <c r="R835"/>
  <c r="P835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789"/>
  <c r="BH789"/>
  <c r="BG789"/>
  <c r="BF789"/>
  <c r="T789"/>
  <c r="R789"/>
  <c r="P789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0"/>
  <c r="BH780"/>
  <c r="BG780"/>
  <c r="BF780"/>
  <c r="T780"/>
  <c r="R780"/>
  <c r="P780"/>
  <c r="BI775"/>
  <c r="BH775"/>
  <c r="BG775"/>
  <c r="BF775"/>
  <c r="T775"/>
  <c r="R775"/>
  <c r="P775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6"/>
  <c r="BH756"/>
  <c r="BG756"/>
  <c r="BF756"/>
  <c r="T756"/>
  <c r="R756"/>
  <c r="P756"/>
  <c r="BI754"/>
  <c r="BH754"/>
  <c r="BG754"/>
  <c r="BF754"/>
  <c r="T754"/>
  <c r="R754"/>
  <c r="P754"/>
  <c r="BI741"/>
  <c r="BH741"/>
  <c r="BG741"/>
  <c r="BF741"/>
  <c r="T741"/>
  <c r="R741"/>
  <c r="P741"/>
  <c r="BI735"/>
  <c r="BH735"/>
  <c r="BG735"/>
  <c r="BF735"/>
  <c r="T735"/>
  <c r="R735"/>
  <c r="P735"/>
  <c r="BI727"/>
  <c r="BH727"/>
  <c r="BG727"/>
  <c r="BF727"/>
  <c r="T727"/>
  <c r="R727"/>
  <c r="P727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4"/>
  <c r="BH594"/>
  <c r="BG594"/>
  <c r="BF594"/>
  <c r="T594"/>
  <c r="R594"/>
  <c r="P594"/>
  <c r="BI589"/>
  <c r="BH589"/>
  <c r="BG589"/>
  <c r="BF589"/>
  <c r="T589"/>
  <c r="R589"/>
  <c r="P589"/>
  <c r="BI587"/>
  <c r="BH587"/>
  <c r="BG587"/>
  <c r="BF587"/>
  <c r="T587"/>
  <c r="R587"/>
  <c r="P587"/>
  <c r="BI582"/>
  <c r="BH582"/>
  <c r="BG582"/>
  <c r="BF582"/>
  <c r="T582"/>
  <c r="R582"/>
  <c r="P582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5"/>
  <c r="BH475"/>
  <c r="BG475"/>
  <c r="BF475"/>
  <c r="T475"/>
  <c r="R475"/>
  <c r="P475"/>
  <c r="BI469"/>
  <c r="BH469"/>
  <c r="BG469"/>
  <c r="BF469"/>
  <c r="T469"/>
  <c r="R469"/>
  <c r="P469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29"/>
  <c r="BH429"/>
  <c r="BG429"/>
  <c r="BF429"/>
  <c r="T429"/>
  <c r="R429"/>
  <c r="P429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91"/>
  <c r="BH391"/>
  <c r="BG391"/>
  <c r="BF391"/>
  <c r="T391"/>
  <c r="R391"/>
  <c r="P39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F98"/>
  <c r="F96"/>
  <c r="E94"/>
  <c r="F54"/>
  <c r="F52"/>
  <c r="E50"/>
  <c r="J24"/>
  <c r="E24"/>
  <c r="J99"/>
  <c r="J23"/>
  <c r="J21"/>
  <c r="E21"/>
  <c r="J98"/>
  <c r="J20"/>
  <c r="J18"/>
  <c r="E18"/>
  <c r="F55"/>
  <c r="J17"/>
  <c r="J12"/>
  <c r="J96"/>
  <c r="E7"/>
  <c r="E48"/>
  <c i="3" r="J148"/>
  <c r="J111"/>
  <c r="J103"/>
  <c r="J37"/>
  <c r="J36"/>
  <c i="1" r="AY56"/>
  <c i="3" r="J35"/>
  <c i="1" r="AX56"/>
  <c i="3" r="BI931"/>
  <c r="BH931"/>
  <c r="BG931"/>
  <c r="BF931"/>
  <c r="T931"/>
  <c r="T930"/>
  <c r="R931"/>
  <c r="R930"/>
  <c r="P931"/>
  <c r="P930"/>
  <c r="BI928"/>
  <c r="BH928"/>
  <c r="BG928"/>
  <c r="BF928"/>
  <c r="T928"/>
  <c r="R928"/>
  <c r="P928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09"/>
  <c r="BH909"/>
  <c r="BG909"/>
  <c r="BF909"/>
  <c r="T909"/>
  <c r="R909"/>
  <c r="P909"/>
  <c r="BI889"/>
  <c r="BH889"/>
  <c r="BG889"/>
  <c r="BF889"/>
  <c r="T889"/>
  <c r="R889"/>
  <c r="P889"/>
  <c r="BI873"/>
  <c r="BH873"/>
  <c r="BG873"/>
  <c r="BF873"/>
  <c r="T873"/>
  <c r="R873"/>
  <c r="P873"/>
  <c r="BI853"/>
  <c r="BH853"/>
  <c r="BG853"/>
  <c r="BF853"/>
  <c r="T853"/>
  <c r="R853"/>
  <c r="P853"/>
  <c r="BI833"/>
  <c r="BH833"/>
  <c r="BG833"/>
  <c r="BF833"/>
  <c r="T833"/>
  <c r="R833"/>
  <c r="P833"/>
  <c r="BI817"/>
  <c r="BH817"/>
  <c r="BG817"/>
  <c r="BF817"/>
  <c r="T817"/>
  <c r="R817"/>
  <c r="P817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9"/>
  <c r="BH789"/>
  <c r="BG789"/>
  <c r="BF789"/>
  <c r="T789"/>
  <c r="R789"/>
  <c r="P789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78"/>
  <c r="BH778"/>
  <c r="BG778"/>
  <c r="BF778"/>
  <c r="T778"/>
  <c r="R778"/>
  <c r="P778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1"/>
  <c r="BH761"/>
  <c r="BG761"/>
  <c r="BF761"/>
  <c r="T761"/>
  <c r="R761"/>
  <c r="P761"/>
  <c r="BI760"/>
  <c r="BH760"/>
  <c r="BG760"/>
  <c r="BF760"/>
  <c r="T760"/>
  <c r="R760"/>
  <c r="P760"/>
  <c r="BI756"/>
  <c r="BH756"/>
  <c r="BG756"/>
  <c r="BF756"/>
  <c r="T756"/>
  <c r="R756"/>
  <c r="P756"/>
  <c r="BI753"/>
  <c r="BH753"/>
  <c r="BG753"/>
  <c r="BF753"/>
  <c r="T753"/>
  <c r="R753"/>
  <c r="P753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27"/>
  <c r="BH727"/>
  <c r="BG727"/>
  <c r="BF727"/>
  <c r="T727"/>
  <c r="R727"/>
  <c r="P727"/>
  <c r="BI725"/>
  <c r="BH725"/>
  <c r="BG725"/>
  <c r="BF725"/>
  <c r="T725"/>
  <c r="R725"/>
  <c r="P725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697"/>
  <c r="BH697"/>
  <c r="BG697"/>
  <c r="BF697"/>
  <c r="T697"/>
  <c r="R697"/>
  <c r="P697"/>
  <c r="BI694"/>
  <c r="BH694"/>
  <c r="BG694"/>
  <c r="BF694"/>
  <c r="T694"/>
  <c r="R694"/>
  <c r="P694"/>
  <c r="BI693"/>
  <c r="BH693"/>
  <c r="BG693"/>
  <c r="BF693"/>
  <c r="T693"/>
  <c r="R693"/>
  <c r="P693"/>
  <c r="BI691"/>
  <c r="BH691"/>
  <c r="BG691"/>
  <c r="BF691"/>
  <c r="T691"/>
  <c r="R691"/>
  <c r="P691"/>
  <c r="BI690"/>
  <c r="BH690"/>
  <c r="BG690"/>
  <c r="BF690"/>
  <c r="T690"/>
  <c r="R690"/>
  <c r="P690"/>
  <c r="BI685"/>
  <c r="BH685"/>
  <c r="BG685"/>
  <c r="BF685"/>
  <c r="T685"/>
  <c r="R685"/>
  <c r="P685"/>
  <c r="BI682"/>
  <c r="BH682"/>
  <c r="BG682"/>
  <c r="BF682"/>
  <c r="T682"/>
  <c r="R682"/>
  <c r="P682"/>
  <c r="BI678"/>
  <c r="BH678"/>
  <c r="BG678"/>
  <c r="BF678"/>
  <c r="T678"/>
  <c r="R678"/>
  <c r="P678"/>
  <c r="BI677"/>
  <c r="BH677"/>
  <c r="BG677"/>
  <c r="BF677"/>
  <c r="T677"/>
  <c r="R677"/>
  <c r="P677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58"/>
  <c r="BH658"/>
  <c r="BG658"/>
  <c r="BF658"/>
  <c r="T658"/>
  <c r="R658"/>
  <c r="P658"/>
  <c r="BI655"/>
  <c r="BH655"/>
  <c r="BG655"/>
  <c r="BF655"/>
  <c r="T655"/>
  <c r="R655"/>
  <c r="P655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2"/>
  <c r="BH632"/>
  <c r="BG632"/>
  <c r="BF632"/>
  <c r="T632"/>
  <c r="R632"/>
  <c r="P632"/>
  <c r="BI624"/>
  <c r="BH624"/>
  <c r="BG624"/>
  <c r="BF624"/>
  <c r="T624"/>
  <c r="R624"/>
  <c r="P624"/>
  <c r="BI621"/>
  <c r="BH621"/>
  <c r="BG621"/>
  <c r="BF621"/>
  <c r="T621"/>
  <c r="R621"/>
  <c r="P621"/>
  <c r="BI617"/>
  <c r="BH617"/>
  <c r="BG617"/>
  <c r="BF617"/>
  <c r="T617"/>
  <c r="R617"/>
  <c r="P617"/>
  <c r="BI600"/>
  <c r="BH600"/>
  <c r="BG600"/>
  <c r="BF600"/>
  <c r="T600"/>
  <c r="R600"/>
  <c r="P600"/>
  <c r="BI595"/>
  <c r="BH595"/>
  <c r="BG595"/>
  <c r="BF595"/>
  <c r="T595"/>
  <c r="R595"/>
  <c r="P595"/>
  <c r="BI591"/>
  <c r="BH591"/>
  <c r="BG591"/>
  <c r="BF591"/>
  <c r="T591"/>
  <c r="R591"/>
  <c r="P591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3"/>
  <c r="BH563"/>
  <c r="BG563"/>
  <c r="BF563"/>
  <c r="T563"/>
  <c r="R563"/>
  <c r="P563"/>
  <c r="BI560"/>
  <c r="BH560"/>
  <c r="BG560"/>
  <c r="BF560"/>
  <c r="T560"/>
  <c r="R560"/>
  <c r="P560"/>
  <c r="BI555"/>
  <c r="BH555"/>
  <c r="BG555"/>
  <c r="BF555"/>
  <c r="T555"/>
  <c r="R555"/>
  <c r="P555"/>
  <c r="BI548"/>
  <c r="BH548"/>
  <c r="BG548"/>
  <c r="BF548"/>
  <c r="T548"/>
  <c r="R548"/>
  <c r="P548"/>
  <c r="BI543"/>
  <c r="BH543"/>
  <c r="BG543"/>
  <c r="BF543"/>
  <c r="T543"/>
  <c r="R543"/>
  <c r="P543"/>
  <c r="BI540"/>
  <c r="BH540"/>
  <c r="BG540"/>
  <c r="BF540"/>
  <c r="T540"/>
  <c r="R540"/>
  <c r="P540"/>
  <c r="BI532"/>
  <c r="BH532"/>
  <c r="BG532"/>
  <c r="BF532"/>
  <c r="T532"/>
  <c r="R532"/>
  <c r="P532"/>
  <c r="BI522"/>
  <c r="BH522"/>
  <c r="BG522"/>
  <c r="BF522"/>
  <c r="T522"/>
  <c r="R522"/>
  <c r="P522"/>
  <c r="BI518"/>
  <c r="BH518"/>
  <c r="BG518"/>
  <c r="BF518"/>
  <c r="T518"/>
  <c r="R518"/>
  <c r="P518"/>
  <c r="BI511"/>
  <c r="BH511"/>
  <c r="BG511"/>
  <c r="BF511"/>
  <c r="T511"/>
  <c r="R511"/>
  <c r="P511"/>
  <c r="BI506"/>
  <c r="BH506"/>
  <c r="BG506"/>
  <c r="BF506"/>
  <c r="T506"/>
  <c r="R506"/>
  <c r="P506"/>
  <c r="BI495"/>
  <c r="BH495"/>
  <c r="BG495"/>
  <c r="BF495"/>
  <c r="T495"/>
  <c r="R495"/>
  <c r="P495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2"/>
  <c r="BH472"/>
  <c r="BG472"/>
  <c r="BF472"/>
  <c r="T472"/>
  <c r="R472"/>
  <c r="P472"/>
  <c r="BI467"/>
  <c r="BH467"/>
  <c r="BG467"/>
  <c r="BF467"/>
  <c r="T467"/>
  <c r="R467"/>
  <c r="P467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1"/>
  <c r="BH401"/>
  <c r="BG401"/>
  <c r="BF401"/>
  <c r="T401"/>
  <c r="R401"/>
  <c r="P401"/>
  <c r="BI398"/>
  <c r="BH398"/>
  <c r="BG398"/>
  <c r="BF398"/>
  <c r="T398"/>
  <c r="R398"/>
  <c r="P398"/>
  <c r="BI390"/>
  <c r="BH390"/>
  <c r="BG390"/>
  <c r="BF390"/>
  <c r="T390"/>
  <c r="R390"/>
  <c r="P390"/>
  <c r="BI387"/>
  <c r="BH387"/>
  <c r="BG387"/>
  <c r="BF387"/>
  <c r="T387"/>
  <c r="R387"/>
  <c r="P387"/>
  <c r="BI379"/>
  <c r="BH379"/>
  <c r="BG379"/>
  <c r="BF379"/>
  <c r="T379"/>
  <c r="R379"/>
  <c r="P379"/>
  <c r="BI375"/>
  <c r="BH375"/>
  <c r="BG375"/>
  <c r="BF375"/>
  <c r="T375"/>
  <c r="T374"/>
  <c r="R375"/>
  <c r="R374"/>
  <c r="P375"/>
  <c r="P374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15"/>
  <c r="BH315"/>
  <c r="BG315"/>
  <c r="BF315"/>
  <c r="T315"/>
  <c r="R315"/>
  <c r="P315"/>
  <c r="BI308"/>
  <c r="BH308"/>
  <c r="BG308"/>
  <c r="BF308"/>
  <c r="T308"/>
  <c r="R308"/>
  <c r="P308"/>
  <c r="BI303"/>
  <c r="BH303"/>
  <c r="BG303"/>
  <c r="BF303"/>
  <c r="T303"/>
  <c r="R303"/>
  <c r="P303"/>
  <c r="BI296"/>
  <c r="BH296"/>
  <c r="BG296"/>
  <c r="BF296"/>
  <c r="T296"/>
  <c r="R296"/>
  <c r="P29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28"/>
  <c r="BH228"/>
  <c r="BG228"/>
  <c r="BF228"/>
  <c r="T228"/>
  <c r="R228"/>
  <c r="P22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0"/>
  <c r="BH150"/>
  <c r="BG150"/>
  <c r="BF150"/>
  <c r="T150"/>
  <c r="R150"/>
  <c r="P150"/>
  <c r="J66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27"/>
  <c r="BH127"/>
  <c r="BG127"/>
  <c r="BF127"/>
  <c r="T127"/>
  <c r="R127"/>
  <c r="P127"/>
  <c r="BI113"/>
  <c r="BH113"/>
  <c r="BG113"/>
  <c r="BF113"/>
  <c r="T113"/>
  <c r="R113"/>
  <c r="P113"/>
  <c r="J63"/>
  <c r="BI105"/>
  <c r="BH105"/>
  <c r="BG105"/>
  <c r="BF105"/>
  <c r="T105"/>
  <c r="T104"/>
  <c r="R105"/>
  <c r="R104"/>
  <c r="P105"/>
  <c r="P104"/>
  <c r="J61"/>
  <c r="F97"/>
  <c r="F95"/>
  <c r="E93"/>
  <c r="F54"/>
  <c r="F52"/>
  <c r="E50"/>
  <c r="J24"/>
  <c r="E24"/>
  <c r="J55"/>
  <c r="J23"/>
  <c r="J21"/>
  <c r="E21"/>
  <c r="J54"/>
  <c r="J20"/>
  <c r="J18"/>
  <c r="E18"/>
  <c r="F55"/>
  <c r="J17"/>
  <c r="J12"/>
  <c r="J95"/>
  <c r="E7"/>
  <c r="E91"/>
  <c i="2" r="J37"/>
  <c r="J36"/>
  <c i="1" r="AY55"/>
  <c i="2" r="J35"/>
  <c i="1" r="AX55"/>
  <c i="2" r="BI2839"/>
  <c r="BH2839"/>
  <c r="BG2839"/>
  <c r="BF2839"/>
  <c r="T2839"/>
  <c r="R2839"/>
  <c r="P2839"/>
  <c r="BI2835"/>
  <c r="BH2835"/>
  <c r="BG2835"/>
  <c r="BF2835"/>
  <c r="T2835"/>
  <c r="R2835"/>
  <c r="P2835"/>
  <c r="BI2831"/>
  <c r="BH2831"/>
  <c r="BG2831"/>
  <c r="BF2831"/>
  <c r="T2831"/>
  <c r="R2831"/>
  <c r="P2831"/>
  <c r="BI2827"/>
  <c r="BH2827"/>
  <c r="BG2827"/>
  <c r="BF2827"/>
  <c r="T2827"/>
  <c r="R2827"/>
  <c r="P2827"/>
  <c r="BI2824"/>
  <c r="BH2824"/>
  <c r="BG2824"/>
  <c r="BF2824"/>
  <c r="T2824"/>
  <c r="R2824"/>
  <c r="P2824"/>
  <c r="BI2819"/>
  <c r="BH2819"/>
  <c r="BG2819"/>
  <c r="BF2819"/>
  <c r="T2819"/>
  <c r="R2819"/>
  <c r="P2819"/>
  <c r="BI2817"/>
  <c r="BH2817"/>
  <c r="BG2817"/>
  <c r="BF2817"/>
  <c r="T2817"/>
  <c r="R2817"/>
  <c r="P2817"/>
  <c r="BI2815"/>
  <c r="BH2815"/>
  <c r="BG2815"/>
  <c r="BF2815"/>
  <c r="T2815"/>
  <c r="R2815"/>
  <c r="P2815"/>
  <c r="BI2803"/>
  <c r="BH2803"/>
  <c r="BG2803"/>
  <c r="BF2803"/>
  <c r="T2803"/>
  <c r="R2803"/>
  <c r="P2803"/>
  <c r="BI2799"/>
  <c r="BH2799"/>
  <c r="BG2799"/>
  <c r="BF2799"/>
  <c r="T2799"/>
  <c r="R2799"/>
  <c r="P2799"/>
  <c r="BI2784"/>
  <c r="BH2784"/>
  <c r="BG2784"/>
  <c r="BF2784"/>
  <c r="T2784"/>
  <c r="R2784"/>
  <c r="P2784"/>
  <c r="BI2781"/>
  <c r="BH2781"/>
  <c r="BG2781"/>
  <c r="BF2781"/>
  <c r="T2781"/>
  <c r="R2781"/>
  <c r="P2781"/>
  <c r="BI2772"/>
  <c r="BH2772"/>
  <c r="BG2772"/>
  <c r="BF2772"/>
  <c r="T2772"/>
  <c r="R2772"/>
  <c r="P2772"/>
  <c r="BI2761"/>
  <c r="BH2761"/>
  <c r="BG2761"/>
  <c r="BF2761"/>
  <c r="T2761"/>
  <c r="R2761"/>
  <c r="P2761"/>
  <c r="BI2746"/>
  <c r="BH2746"/>
  <c r="BG2746"/>
  <c r="BF2746"/>
  <c r="T2746"/>
  <c r="R2746"/>
  <c r="P2746"/>
  <c r="BI2706"/>
  <c r="BH2706"/>
  <c r="BG2706"/>
  <c r="BF2706"/>
  <c r="T2706"/>
  <c r="R2706"/>
  <c r="P2706"/>
  <c r="BI2701"/>
  <c r="BH2701"/>
  <c r="BG2701"/>
  <c r="BF2701"/>
  <c r="T2701"/>
  <c r="R2701"/>
  <c r="P2701"/>
  <c r="BI2693"/>
  <c r="BH2693"/>
  <c r="BG2693"/>
  <c r="BF2693"/>
  <c r="T2693"/>
  <c r="R2693"/>
  <c r="P2693"/>
  <c r="BI2678"/>
  <c r="BH2678"/>
  <c r="BG2678"/>
  <c r="BF2678"/>
  <c r="T2678"/>
  <c r="R2678"/>
  <c r="P2678"/>
  <c r="BI2637"/>
  <c r="BH2637"/>
  <c r="BG2637"/>
  <c r="BF2637"/>
  <c r="T2637"/>
  <c r="R2637"/>
  <c r="P2637"/>
  <c r="BI2627"/>
  <c r="BH2627"/>
  <c r="BG2627"/>
  <c r="BF2627"/>
  <c r="T2627"/>
  <c r="R2627"/>
  <c r="P2627"/>
  <c r="BI2618"/>
  <c r="BH2618"/>
  <c r="BG2618"/>
  <c r="BF2618"/>
  <c r="T2618"/>
  <c r="R2618"/>
  <c r="P2618"/>
  <c r="BI2614"/>
  <c r="BH2614"/>
  <c r="BG2614"/>
  <c r="BF2614"/>
  <c r="T2614"/>
  <c r="R2614"/>
  <c r="P2614"/>
  <c r="BI2608"/>
  <c r="BH2608"/>
  <c r="BG2608"/>
  <c r="BF2608"/>
  <c r="T2608"/>
  <c r="R2608"/>
  <c r="P2608"/>
  <c r="BI2602"/>
  <c r="BH2602"/>
  <c r="BG2602"/>
  <c r="BF2602"/>
  <c r="T2602"/>
  <c r="R2602"/>
  <c r="P2602"/>
  <c r="BI2600"/>
  <c r="BH2600"/>
  <c r="BG2600"/>
  <c r="BF2600"/>
  <c r="T2600"/>
  <c r="R2600"/>
  <c r="P2600"/>
  <c r="BI2598"/>
  <c r="BH2598"/>
  <c r="BG2598"/>
  <c r="BF2598"/>
  <c r="T2598"/>
  <c r="R2598"/>
  <c r="P2598"/>
  <c r="BI2596"/>
  <c r="BH2596"/>
  <c r="BG2596"/>
  <c r="BF2596"/>
  <c r="T2596"/>
  <c r="R2596"/>
  <c r="P2596"/>
  <c r="BI2589"/>
  <c r="BH2589"/>
  <c r="BG2589"/>
  <c r="BF2589"/>
  <c r="T2589"/>
  <c r="R2589"/>
  <c r="P2589"/>
  <c r="BI2582"/>
  <c r="BH2582"/>
  <c r="BG2582"/>
  <c r="BF2582"/>
  <c r="T2582"/>
  <c r="R2582"/>
  <c r="P2582"/>
  <c r="BI2575"/>
  <c r="BH2575"/>
  <c r="BG2575"/>
  <c r="BF2575"/>
  <c r="T2575"/>
  <c r="R2575"/>
  <c r="P2575"/>
  <c r="BI2568"/>
  <c r="BH2568"/>
  <c r="BG2568"/>
  <c r="BF2568"/>
  <c r="T2568"/>
  <c r="R2568"/>
  <c r="P2568"/>
  <c r="BI2561"/>
  <c r="BH2561"/>
  <c r="BG2561"/>
  <c r="BF2561"/>
  <c r="T2561"/>
  <c r="R2561"/>
  <c r="P2561"/>
  <c r="BI2558"/>
  <c r="BH2558"/>
  <c r="BG2558"/>
  <c r="BF2558"/>
  <c r="T2558"/>
  <c r="R2558"/>
  <c r="P2558"/>
  <c r="BI2557"/>
  <c r="BH2557"/>
  <c r="BG2557"/>
  <c r="BF2557"/>
  <c r="T2557"/>
  <c r="R2557"/>
  <c r="P2557"/>
  <c r="BI2553"/>
  <c r="BH2553"/>
  <c r="BG2553"/>
  <c r="BF2553"/>
  <c r="T2553"/>
  <c r="R2553"/>
  <c r="P2553"/>
  <c r="BI2544"/>
  <c r="BH2544"/>
  <c r="BG2544"/>
  <c r="BF2544"/>
  <c r="T2544"/>
  <c r="R2544"/>
  <c r="P2544"/>
  <c r="BI2539"/>
  <c r="BH2539"/>
  <c r="BG2539"/>
  <c r="BF2539"/>
  <c r="T2539"/>
  <c r="R2539"/>
  <c r="P2539"/>
  <c r="BI2533"/>
  <c r="BH2533"/>
  <c r="BG2533"/>
  <c r="BF2533"/>
  <c r="T2533"/>
  <c r="R2533"/>
  <c r="P2533"/>
  <c r="BI2531"/>
  <c r="BH2531"/>
  <c r="BG2531"/>
  <c r="BF2531"/>
  <c r="T2531"/>
  <c r="R2531"/>
  <c r="P2531"/>
  <c r="BI2529"/>
  <c r="BH2529"/>
  <c r="BG2529"/>
  <c r="BF2529"/>
  <c r="T2529"/>
  <c r="R2529"/>
  <c r="P2529"/>
  <c r="BI2525"/>
  <c r="BH2525"/>
  <c r="BG2525"/>
  <c r="BF2525"/>
  <c r="T2525"/>
  <c r="R2525"/>
  <c r="P2525"/>
  <c r="BI2522"/>
  <c r="BH2522"/>
  <c r="BG2522"/>
  <c r="BF2522"/>
  <c r="T2522"/>
  <c r="R2522"/>
  <c r="P2522"/>
  <c r="BI2491"/>
  <c r="BH2491"/>
  <c r="BG2491"/>
  <c r="BF2491"/>
  <c r="T2491"/>
  <c r="R2491"/>
  <c r="P2491"/>
  <c r="BI2489"/>
  <c r="BH2489"/>
  <c r="BG2489"/>
  <c r="BF2489"/>
  <c r="T2489"/>
  <c r="R2489"/>
  <c r="P2489"/>
  <c r="BI2458"/>
  <c r="BH2458"/>
  <c r="BG2458"/>
  <c r="BF2458"/>
  <c r="T2458"/>
  <c r="R2458"/>
  <c r="P2458"/>
  <c r="BI2427"/>
  <c r="BH2427"/>
  <c r="BG2427"/>
  <c r="BF2427"/>
  <c r="T2427"/>
  <c r="R2427"/>
  <c r="P2427"/>
  <c r="BI2424"/>
  <c r="BH2424"/>
  <c r="BG2424"/>
  <c r="BF2424"/>
  <c r="T2424"/>
  <c r="R2424"/>
  <c r="P2424"/>
  <c r="BI2421"/>
  <c r="BH2421"/>
  <c r="BG2421"/>
  <c r="BF2421"/>
  <c r="T2421"/>
  <c r="R2421"/>
  <c r="P2421"/>
  <c r="BI2415"/>
  <c r="BH2415"/>
  <c r="BG2415"/>
  <c r="BF2415"/>
  <c r="T2415"/>
  <c r="R2415"/>
  <c r="P2415"/>
  <c r="BI2412"/>
  <c r="BH2412"/>
  <c r="BG2412"/>
  <c r="BF2412"/>
  <c r="T2412"/>
  <c r="R2412"/>
  <c r="P2412"/>
  <c r="BI2377"/>
  <c r="BH2377"/>
  <c r="BG2377"/>
  <c r="BF2377"/>
  <c r="T2377"/>
  <c r="R2377"/>
  <c r="P2377"/>
  <c r="BI2374"/>
  <c r="BH2374"/>
  <c r="BG2374"/>
  <c r="BF2374"/>
  <c r="T2374"/>
  <c r="R2374"/>
  <c r="P2374"/>
  <c r="BI2369"/>
  <c r="BH2369"/>
  <c r="BG2369"/>
  <c r="BF2369"/>
  <c r="T2369"/>
  <c r="R2369"/>
  <c r="P2369"/>
  <c r="BI2368"/>
  <c r="BH2368"/>
  <c r="BG2368"/>
  <c r="BF2368"/>
  <c r="T2368"/>
  <c r="R2368"/>
  <c r="P2368"/>
  <c r="BI2363"/>
  <c r="BH2363"/>
  <c r="BG2363"/>
  <c r="BF2363"/>
  <c r="T2363"/>
  <c r="R2363"/>
  <c r="P2363"/>
  <c r="BI2360"/>
  <c r="BH2360"/>
  <c r="BG2360"/>
  <c r="BF2360"/>
  <c r="T2360"/>
  <c r="R2360"/>
  <c r="P2360"/>
  <c r="BI2354"/>
  <c r="BH2354"/>
  <c r="BG2354"/>
  <c r="BF2354"/>
  <c r="T2354"/>
  <c r="R2354"/>
  <c r="P2354"/>
  <c r="BI2351"/>
  <c r="BH2351"/>
  <c r="BG2351"/>
  <c r="BF2351"/>
  <c r="T2351"/>
  <c r="R2351"/>
  <c r="P2351"/>
  <c r="BI2349"/>
  <c r="BH2349"/>
  <c r="BG2349"/>
  <c r="BF2349"/>
  <c r="T2349"/>
  <c r="R2349"/>
  <c r="P2349"/>
  <c r="BI2343"/>
  <c r="BH2343"/>
  <c r="BG2343"/>
  <c r="BF2343"/>
  <c r="T2343"/>
  <c r="R2343"/>
  <c r="P2343"/>
  <c r="BI2337"/>
  <c r="BH2337"/>
  <c r="BG2337"/>
  <c r="BF2337"/>
  <c r="T2337"/>
  <c r="R2337"/>
  <c r="P2337"/>
  <c r="BI2328"/>
  <c r="BH2328"/>
  <c r="BG2328"/>
  <c r="BF2328"/>
  <c r="T2328"/>
  <c r="R2328"/>
  <c r="P2328"/>
  <c r="BI2316"/>
  <c r="BH2316"/>
  <c r="BG2316"/>
  <c r="BF2316"/>
  <c r="T2316"/>
  <c r="R2316"/>
  <c r="P2316"/>
  <c r="BI2313"/>
  <c r="BH2313"/>
  <c r="BG2313"/>
  <c r="BF2313"/>
  <c r="T2313"/>
  <c r="R2313"/>
  <c r="P2313"/>
  <c r="BI2309"/>
  <c r="BH2309"/>
  <c r="BG2309"/>
  <c r="BF2309"/>
  <c r="T2309"/>
  <c r="R2309"/>
  <c r="P2309"/>
  <c r="BI2294"/>
  <c r="BH2294"/>
  <c r="BG2294"/>
  <c r="BF2294"/>
  <c r="T2294"/>
  <c r="R2294"/>
  <c r="P2294"/>
  <c r="BI2291"/>
  <c r="BH2291"/>
  <c r="BG2291"/>
  <c r="BF2291"/>
  <c r="T2291"/>
  <c r="R2291"/>
  <c r="P2291"/>
  <c r="BI2285"/>
  <c r="BH2285"/>
  <c r="BG2285"/>
  <c r="BF2285"/>
  <c r="T2285"/>
  <c r="R2285"/>
  <c r="P2285"/>
  <c r="BI2274"/>
  <c r="BH2274"/>
  <c r="BG2274"/>
  <c r="BF2274"/>
  <c r="T2274"/>
  <c r="R2274"/>
  <c r="P2274"/>
  <c r="BI2271"/>
  <c r="BH2271"/>
  <c r="BG2271"/>
  <c r="BF2271"/>
  <c r="T2271"/>
  <c r="R2271"/>
  <c r="P2271"/>
  <c r="BI2264"/>
  <c r="BH2264"/>
  <c r="BG2264"/>
  <c r="BF2264"/>
  <c r="T2264"/>
  <c r="R2264"/>
  <c r="P2264"/>
  <c r="BI2261"/>
  <c r="BH2261"/>
  <c r="BG2261"/>
  <c r="BF2261"/>
  <c r="T2261"/>
  <c r="R2261"/>
  <c r="P2261"/>
  <c r="BI2254"/>
  <c r="BH2254"/>
  <c r="BG2254"/>
  <c r="BF2254"/>
  <c r="T2254"/>
  <c r="R2254"/>
  <c r="P2254"/>
  <c r="BI2247"/>
  <c r="BH2247"/>
  <c r="BG2247"/>
  <c r="BF2247"/>
  <c r="T2247"/>
  <c r="R2247"/>
  <c r="P2247"/>
  <c r="BI2240"/>
  <c r="BH2240"/>
  <c r="BG2240"/>
  <c r="BF2240"/>
  <c r="T2240"/>
  <c r="R2240"/>
  <c r="P2240"/>
  <c r="BI2225"/>
  <c r="BH2225"/>
  <c r="BG2225"/>
  <c r="BF2225"/>
  <c r="T2225"/>
  <c r="R2225"/>
  <c r="P2225"/>
  <c r="BI2218"/>
  <c r="BH2218"/>
  <c r="BG2218"/>
  <c r="BF2218"/>
  <c r="T2218"/>
  <c r="R2218"/>
  <c r="P2218"/>
  <c r="BI2213"/>
  <c r="BH2213"/>
  <c r="BG2213"/>
  <c r="BF2213"/>
  <c r="T2213"/>
  <c r="R2213"/>
  <c r="P2213"/>
  <c r="BI2204"/>
  <c r="BH2204"/>
  <c r="BG2204"/>
  <c r="BF2204"/>
  <c r="T2204"/>
  <c r="R2204"/>
  <c r="P2204"/>
  <c r="BI2199"/>
  <c r="BH2199"/>
  <c r="BG2199"/>
  <c r="BF2199"/>
  <c r="T2199"/>
  <c r="R2199"/>
  <c r="P2199"/>
  <c r="BI2196"/>
  <c r="BH2196"/>
  <c r="BG2196"/>
  <c r="BF2196"/>
  <c r="T2196"/>
  <c r="R2196"/>
  <c r="P2196"/>
  <c r="BI2191"/>
  <c r="BH2191"/>
  <c r="BG2191"/>
  <c r="BF2191"/>
  <c r="T2191"/>
  <c r="R2191"/>
  <c r="P2191"/>
  <c r="BI2180"/>
  <c r="BH2180"/>
  <c r="BG2180"/>
  <c r="BF2180"/>
  <c r="T2180"/>
  <c r="R2180"/>
  <c r="P2180"/>
  <c r="BI2177"/>
  <c r="BH2177"/>
  <c r="BG2177"/>
  <c r="BF2177"/>
  <c r="T2177"/>
  <c r="R2177"/>
  <c r="P2177"/>
  <c r="BI2176"/>
  <c r="BH2176"/>
  <c r="BG2176"/>
  <c r="BF2176"/>
  <c r="T2176"/>
  <c r="R2176"/>
  <c r="P2176"/>
  <c r="BI2172"/>
  <c r="BH2172"/>
  <c r="BG2172"/>
  <c r="BF2172"/>
  <c r="T2172"/>
  <c r="R2172"/>
  <c r="P2172"/>
  <c r="BI2169"/>
  <c r="BH2169"/>
  <c r="BG2169"/>
  <c r="BF2169"/>
  <c r="T2169"/>
  <c r="R2169"/>
  <c r="P2169"/>
  <c r="BI2166"/>
  <c r="BH2166"/>
  <c r="BG2166"/>
  <c r="BF2166"/>
  <c r="T2166"/>
  <c r="R2166"/>
  <c r="P2166"/>
  <c r="BI2162"/>
  <c r="BH2162"/>
  <c r="BG2162"/>
  <c r="BF2162"/>
  <c r="T2162"/>
  <c r="R2162"/>
  <c r="P2162"/>
  <c r="BI2159"/>
  <c r="BH2159"/>
  <c r="BG2159"/>
  <c r="BF2159"/>
  <c r="T2159"/>
  <c r="R2159"/>
  <c r="P2159"/>
  <c r="BI2155"/>
  <c r="BH2155"/>
  <c r="BG2155"/>
  <c r="BF2155"/>
  <c r="T2155"/>
  <c r="R2155"/>
  <c r="P2155"/>
  <c r="BI2152"/>
  <c r="BH2152"/>
  <c r="BG2152"/>
  <c r="BF2152"/>
  <c r="T2152"/>
  <c r="R2152"/>
  <c r="P2152"/>
  <c r="BI2148"/>
  <c r="BH2148"/>
  <c r="BG2148"/>
  <c r="BF2148"/>
  <c r="T2148"/>
  <c r="R2148"/>
  <c r="P2148"/>
  <c r="BI2145"/>
  <c r="BH2145"/>
  <c r="BG2145"/>
  <c r="BF2145"/>
  <c r="T2145"/>
  <c r="R2145"/>
  <c r="P2145"/>
  <c r="BI2141"/>
  <c r="BH2141"/>
  <c r="BG2141"/>
  <c r="BF2141"/>
  <c r="T2141"/>
  <c r="R2141"/>
  <c r="P2141"/>
  <c r="BI2138"/>
  <c r="BH2138"/>
  <c r="BG2138"/>
  <c r="BF2138"/>
  <c r="T2138"/>
  <c r="R2138"/>
  <c r="P2138"/>
  <c r="BI2134"/>
  <c r="BH2134"/>
  <c r="BG2134"/>
  <c r="BF2134"/>
  <c r="T2134"/>
  <c r="R2134"/>
  <c r="P2134"/>
  <c r="BI2129"/>
  <c r="BH2129"/>
  <c r="BG2129"/>
  <c r="BF2129"/>
  <c r="T2129"/>
  <c r="R2129"/>
  <c r="P2129"/>
  <c r="BI2124"/>
  <c r="BH2124"/>
  <c r="BG2124"/>
  <c r="BF2124"/>
  <c r="T2124"/>
  <c r="R2124"/>
  <c r="P2124"/>
  <c r="BI2121"/>
  <c r="BH2121"/>
  <c r="BG2121"/>
  <c r="BF2121"/>
  <c r="T2121"/>
  <c r="R2121"/>
  <c r="P2121"/>
  <c r="BI2118"/>
  <c r="BH2118"/>
  <c r="BG2118"/>
  <c r="BF2118"/>
  <c r="T2118"/>
  <c r="R2118"/>
  <c r="P2118"/>
  <c r="BI2115"/>
  <c r="BH2115"/>
  <c r="BG2115"/>
  <c r="BF2115"/>
  <c r="T2115"/>
  <c r="R2115"/>
  <c r="P2115"/>
  <c r="BI2112"/>
  <c r="BH2112"/>
  <c r="BG2112"/>
  <c r="BF2112"/>
  <c r="T2112"/>
  <c r="R2112"/>
  <c r="P2112"/>
  <c r="BI2109"/>
  <c r="BH2109"/>
  <c r="BG2109"/>
  <c r="BF2109"/>
  <c r="T2109"/>
  <c r="R2109"/>
  <c r="P2109"/>
  <c r="BI2106"/>
  <c r="BH2106"/>
  <c r="BG2106"/>
  <c r="BF2106"/>
  <c r="T2106"/>
  <c r="R2106"/>
  <c r="P2106"/>
  <c r="BI2101"/>
  <c r="BH2101"/>
  <c r="BG2101"/>
  <c r="BF2101"/>
  <c r="T2101"/>
  <c r="R2101"/>
  <c r="P2101"/>
  <c r="BI2097"/>
  <c r="BH2097"/>
  <c r="BG2097"/>
  <c r="BF2097"/>
  <c r="T2097"/>
  <c r="R2097"/>
  <c r="P2097"/>
  <c r="BI2096"/>
  <c r="BH2096"/>
  <c r="BG2096"/>
  <c r="BF2096"/>
  <c r="T2096"/>
  <c r="R2096"/>
  <c r="P2096"/>
  <c r="BI2095"/>
  <c r="BH2095"/>
  <c r="BG2095"/>
  <c r="BF2095"/>
  <c r="T2095"/>
  <c r="R2095"/>
  <c r="P2095"/>
  <c r="BI2091"/>
  <c r="BH2091"/>
  <c r="BG2091"/>
  <c r="BF2091"/>
  <c r="T2091"/>
  <c r="R2091"/>
  <c r="P2091"/>
  <c r="BI2088"/>
  <c r="BH2088"/>
  <c r="BG2088"/>
  <c r="BF2088"/>
  <c r="T2088"/>
  <c r="R2088"/>
  <c r="P2088"/>
  <c r="BI2083"/>
  <c r="BH2083"/>
  <c r="BG2083"/>
  <c r="BF2083"/>
  <c r="T2083"/>
  <c r="R2083"/>
  <c r="P2083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69"/>
  <c r="BH2069"/>
  <c r="BG2069"/>
  <c r="BF2069"/>
  <c r="T2069"/>
  <c r="R2069"/>
  <c r="P2069"/>
  <c r="BI2068"/>
  <c r="BH2068"/>
  <c r="BG2068"/>
  <c r="BF2068"/>
  <c r="T2068"/>
  <c r="R2068"/>
  <c r="P2068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4"/>
  <c r="BH2054"/>
  <c r="BG2054"/>
  <c r="BF2054"/>
  <c r="T2054"/>
  <c r="R2054"/>
  <c r="P2054"/>
  <c r="BI2053"/>
  <c r="BH2053"/>
  <c r="BG2053"/>
  <c r="BF2053"/>
  <c r="T2053"/>
  <c r="R2053"/>
  <c r="P2053"/>
  <c r="BI2048"/>
  <c r="BH2048"/>
  <c r="BG2048"/>
  <c r="BF2048"/>
  <c r="T2048"/>
  <c r="R2048"/>
  <c r="P2048"/>
  <c r="BI2045"/>
  <c r="BH2045"/>
  <c r="BG2045"/>
  <c r="BF2045"/>
  <c r="T2045"/>
  <c r="R2045"/>
  <c r="P2045"/>
  <c r="BI2042"/>
  <c r="BH2042"/>
  <c r="BG2042"/>
  <c r="BF2042"/>
  <c r="T2042"/>
  <c r="R2042"/>
  <c r="P2042"/>
  <c r="BI2039"/>
  <c r="BH2039"/>
  <c r="BG2039"/>
  <c r="BF2039"/>
  <c r="T2039"/>
  <c r="R2039"/>
  <c r="P2039"/>
  <c r="BI2033"/>
  <c r="BH2033"/>
  <c r="BG2033"/>
  <c r="BF2033"/>
  <c r="T2033"/>
  <c r="R2033"/>
  <c r="P2033"/>
  <c r="BI2032"/>
  <c r="BH2032"/>
  <c r="BG2032"/>
  <c r="BF2032"/>
  <c r="T2032"/>
  <c r="R2032"/>
  <c r="P2032"/>
  <c r="BI2031"/>
  <c r="BH2031"/>
  <c r="BG2031"/>
  <c r="BF2031"/>
  <c r="T2031"/>
  <c r="R2031"/>
  <c r="P2031"/>
  <c r="BI2030"/>
  <c r="BH2030"/>
  <c r="BG2030"/>
  <c r="BF2030"/>
  <c r="T2030"/>
  <c r="R2030"/>
  <c r="P2030"/>
  <c r="BI2029"/>
  <c r="BH2029"/>
  <c r="BG2029"/>
  <c r="BF2029"/>
  <c r="T2029"/>
  <c r="R2029"/>
  <c r="P2029"/>
  <c r="BI2028"/>
  <c r="BH2028"/>
  <c r="BG2028"/>
  <c r="BF2028"/>
  <c r="T2028"/>
  <c r="R2028"/>
  <c r="P2028"/>
  <c r="BI2022"/>
  <c r="BH2022"/>
  <c r="BG2022"/>
  <c r="BF2022"/>
  <c r="T2022"/>
  <c r="R2022"/>
  <c r="P2022"/>
  <c r="BI2019"/>
  <c r="BH2019"/>
  <c r="BG2019"/>
  <c r="BF2019"/>
  <c r="T2019"/>
  <c r="R2019"/>
  <c r="P2019"/>
  <c r="BI2016"/>
  <c r="BH2016"/>
  <c r="BG2016"/>
  <c r="BF2016"/>
  <c r="T2016"/>
  <c r="R2016"/>
  <c r="P2016"/>
  <c r="BI2012"/>
  <c r="BH2012"/>
  <c r="BG2012"/>
  <c r="BF2012"/>
  <c r="T2012"/>
  <c r="R2012"/>
  <c r="P2012"/>
  <c r="BI2007"/>
  <c r="BH2007"/>
  <c r="BG2007"/>
  <c r="BF2007"/>
  <c r="T2007"/>
  <c r="R2007"/>
  <c r="P2007"/>
  <c r="BI2002"/>
  <c r="BH2002"/>
  <c r="BG2002"/>
  <c r="BF2002"/>
  <c r="T2002"/>
  <c r="R2002"/>
  <c r="P2002"/>
  <c r="BI1998"/>
  <c r="BH1998"/>
  <c r="BG1998"/>
  <c r="BF1998"/>
  <c r="T1998"/>
  <c r="R1998"/>
  <c r="P1998"/>
  <c r="BI1993"/>
  <c r="BH1993"/>
  <c r="BG1993"/>
  <c r="BF1993"/>
  <c r="T1993"/>
  <c r="R1993"/>
  <c r="P1993"/>
  <c r="BI1992"/>
  <c r="BH1992"/>
  <c r="BG1992"/>
  <c r="BF1992"/>
  <c r="T1992"/>
  <c r="R1992"/>
  <c r="P1992"/>
  <c r="BI1988"/>
  <c r="BH1988"/>
  <c r="BG1988"/>
  <c r="BF1988"/>
  <c r="T1988"/>
  <c r="R1988"/>
  <c r="P1988"/>
  <c r="BI1983"/>
  <c r="BH1983"/>
  <c r="BG1983"/>
  <c r="BF1983"/>
  <c r="T1983"/>
  <c r="R1983"/>
  <c r="P1983"/>
  <c r="BI1974"/>
  <c r="BH1974"/>
  <c r="BG1974"/>
  <c r="BF1974"/>
  <c r="T1974"/>
  <c r="R1974"/>
  <c r="P1974"/>
  <c r="BI1955"/>
  <c r="BH1955"/>
  <c r="BG1955"/>
  <c r="BF1955"/>
  <c r="T1955"/>
  <c r="R1955"/>
  <c r="P1955"/>
  <c r="BI1932"/>
  <c r="BH1932"/>
  <c r="BG1932"/>
  <c r="BF1932"/>
  <c r="T1932"/>
  <c r="R1932"/>
  <c r="P1932"/>
  <c r="BI1929"/>
  <c r="BH1929"/>
  <c r="BG1929"/>
  <c r="BF1929"/>
  <c r="T1929"/>
  <c r="R1929"/>
  <c r="P1929"/>
  <c r="BI1906"/>
  <c r="BH1906"/>
  <c r="BG1906"/>
  <c r="BF1906"/>
  <c r="T1906"/>
  <c r="R1906"/>
  <c r="P1906"/>
  <c r="BI1902"/>
  <c r="BH1902"/>
  <c r="BG1902"/>
  <c r="BF1902"/>
  <c r="T1902"/>
  <c r="R1902"/>
  <c r="P1902"/>
  <c r="BI1894"/>
  <c r="BH1894"/>
  <c r="BG1894"/>
  <c r="BF1894"/>
  <c r="T1894"/>
  <c r="R1894"/>
  <c r="P1894"/>
  <c r="BI1873"/>
  <c r="BH1873"/>
  <c r="BG1873"/>
  <c r="BF1873"/>
  <c r="T1873"/>
  <c r="R1873"/>
  <c r="P1873"/>
  <c r="BI1870"/>
  <c r="BH1870"/>
  <c r="BG1870"/>
  <c r="BF1870"/>
  <c r="T1870"/>
  <c r="R1870"/>
  <c r="P1870"/>
  <c r="BI1857"/>
  <c r="BH1857"/>
  <c r="BG1857"/>
  <c r="BF1857"/>
  <c r="T1857"/>
  <c r="R1857"/>
  <c r="P1857"/>
  <c r="BI1844"/>
  <c r="BH1844"/>
  <c r="BG1844"/>
  <c r="BF1844"/>
  <c r="T1844"/>
  <c r="R1844"/>
  <c r="P1844"/>
  <c r="BI1840"/>
  <c r="BH1840"/>
  <c r="BG1840"/>
  <c r="BF1840"/>
  <c r="T1840"/>
  <c r="R1840"/>
  <c r="P1840"/>
  <c r="BI1835"/>
  <c r="BH1835"/>
  <c r="BG1835"/>
  <c r="BF1835"/>
  <c r="T1835"/>
  <c r="R1835"/>
  <c r="P1835"/>
  <c r="BI1827"/>
  <c r="BH1827"/>
  <c r="BG1827"/>
  <c r="BF1827"/>
  <c r="T1827"/>
  <c r="R1827"/>
  <c r="P1827"/>
  <c r="BI1822"/>
  <c r="BH1822"/>
  <c r="BG1822"/>
  <c r="BF1822"/>
  <c r="T1822"/>
  <c r="R1822"/>
  <c r="P1822"/>
  <c r="BI1821"/>
  <c r="BH1821"/>
  <c r="BG1821"/>
  <c r="BF1821"/>
  <c r="T1821"/>
  <c r="R1821"/>
  <c r="P1821"/>
  <c r="BI1820"/>
  <c r="BH1820"/>
  <c r="BG1820"/>
  <c r="BF1820"/>
  <c r="T1820"/>
  <c r="R1820"/>
  <c r="P1820"/>
  <c r="BI1816"/>
  <c r="BH1816"/>
  <c r="BG1816"/>
  <c r="BF1816"/>
  <c r="T1816"/>
  <c r="R1816"/>
  <c r="P1816"/>
  <c r="BI1812"/>
  <c r="BH1812"/>
  <c r="BG1812"/>
  <c r="BF1812"/>
  <c r="T1812"/>
  <c r="R1812"/>
  <c r="P1812"/>
  <c r="BI1808"/>
  <c r="BH1808"/>
  <c r="BG1808"/>
  <c r="BF1808"/>
  <c r="T1808"/>
  <c r="R1808"/>
  <c r="P1808"/>
  <c r="BI1801"/>
  <c r="BH1801"/>
  <c r="BG1801"/>
  <c r="BF1801"/>
  <c r="T1801"/>
  <c r="R1801"/>
  <c r="P1801"/>
  <c r="BI1790"/>
  <c r="BH1790"/>
  <c r="BG1790"/>
  <c r="BF1790"/>
  <c r="T1790"/>
  <c r="R1790"/>
  <c r="P1790"/>
  <c r="BI1787"/>
  <c r="BH1787"/>
  <c r="BG1787"/>
  <c r="BF1787"/>
  <c r="T1787"/>
  <c r="R1787"/>
  <c r="P1787"/>
  <c r="BI1782"/>
  <c r="BH1782"/>
  <c r="BG1782"/>
  <c r="BF1782"/>
  <c r="T1782"/>
  <c r="R1782"/>
  <c r="P1782"/>
  <c r="BI1779"/>
  <c r="BH1779"/>
  <c r="BG1779"/>
  <c r="BF1779"/>
  <c r="T1779"/>
  <c r="R1779"/>
  <c r="P1779"/>
  <c r="BI1776"/>
  <c r="BH1776"/>
  <c r="BG1776"/>
  <c r="BF1776"/>
  <c r="T1776"/>
  <c r="R1776"/>
  <c r="P1776"/>
  <c r="BI1768"/>
  <c r="BH1768"/>
  <c r="BG1768"/>
  <c r="BF1768"/>
  <c r="T1768"/>
  <c r="R1768"/>
  <c r="P1768"/>
  <c r="BI1764"/>
  <c r="BH1764"/>
  <c r="BG1764"/>
  <c r="BF1764"/>
  <c r="T1764"/>
  <c r="R1764"/>
  <c r="P1764"/>
  <c r="BI1758"/>
  <c r="BH1758"/>
  <c r="BG1758"/>
  <c r="BF1758"/>
  <c r="T1758"/>
  <c r="R1758"/>
  <c r="P1758"/>
  <c r="BI1750"/>
  <c r="BH1750"/>
  <c r="BG1750"/>
  <c r="BF1750"/>
  <c r="T1750"/>
  <c r="R1750"/>
  <c r="P1750"/>
  <c r="BI1747"/>
  <c r="BH1747"/>
  <c r="BG1747"/>
  <c r="BF1747"/>
  <c r="T1747"/>
  <c r="R1747"/>
  <c r="P1747"/>
  <c r="BI1744"/>
  <c r="BH1744"/>
  <c r="BG1744"/>
  <c r="BF1744"/>
  <c r="T1744"/>
  <c r="R1744"/>
  <c r="P1744"/>
  <c r="BI1741"/>
  <c r="BH1741"/>
  <c r="BG1741"/>
  <c r="BF1741"/>
  <c r="T1741"/>
  <c r="R1741"/>
  <c r="P1741"/>
  <c r="BI1738"/>
  <c r="BH1738"/>
  <c r="BG1738"/>
  <c r="BF1738"/>
  <c r="T1738"/>
  <c r="R1738"/>
  <c r="P1738"/>
  <c r="BI1730"/>
  <c r="BH1730"/>
  <c r="BG1730"/>
  <c r="BF1730"/>
  <c r="T1730"/>
  <c r="R1730"/>
  <c r="P1730"/>
  <c r="BI1723"/>
  <c r="BH1723"/>
  <c r="BG1723"/>
  <c r="BF1723"/>
  <c r="T1723"/>
  <c r="R1723"/>
  <c r="P1723"/>
  <c r="BI1717"/>
  <c r="BH1717"/>
  <c r="BG1717"/>
  <c r="BF1717"/>
  <c r="T1717"/>
  <c r="R1717"/>
  <c r="P1717"/>
  <c r="BI1713"/>
  <c r="BH1713"/>
  <c r="BG1713"/>
  <c r="BF1713"/>
  <c r="T1713"/>
  <c r="R1713"/>
  <c r="P1713"/>
  <c r="BI1710"/>
  <c r="BH1710"/>
  <c r="BG1710"/>
  <c r="BF1710"/>
  <c r="T1710"/>
  <c r="R1710"/>
  <c r="P1710"/>
  <c r="BI1707"/>
  <c r="BH1707"/>
  <c r="BG1707"/>
  <c r="BF1707"/>
  <c r="T1707"/>
  <c r="R1707"/>
  <c r="P1707"/>
  <c r="BI1703"/>
  <c r="BH1703"/>
  <c r="BG1703"/>
  <c r="BF1703"/>
  <c r="T1703"/>
  <c r="R1703"/>
  <c r="P1703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85"/>
  <c r="BH1685"/>
  <c r="BG1685"/>
  <c r="BF1685"/>
  <c r="T1685"/>
  <c r="R1685"/>
  <c r="P1685"/>
  <c r="BI1682"/>
  <c r="BH1682"/>
  <c r="BG1682"/>
  <c r="BF1682"/>
  <c r="T1682"/>
  <c r="R1682"/>
  <c r="P1682"/>
  <c r="BI1676"/>
  <c r="BH1676"/>
  <c r="BG1676"/>
  <c r="BF1676"/>
  <c r="T1676"/>
  <c r="R1676"/>
  <c r="P1676"/>
  <c r="BI1673"/>
  <c r="BH1673"/>
  <c r="BG1673"/>
  <c r="BF1673"/>
  <c r="T1673"/>
  <c r="R1673"/>
  <c r="P1673"/>
  <c r="BI1668"/>
  <c r="BH1668"/>
  <c r="BG1668"/>
  <c r="BF1668"/>
  <c r="T1668"/>
  <c r="R1668"/>
  <c r="P1668"/>
  <c r="BI1665"/>
  <c r="BH1665"/>
  <c r="BG1665"/>
  <c r="BF1665"/>
  <c r="T1665"/>
  <c r="R1665"/>
  <c r="P1665"/>
  <c r="BI1660"/>
  <c r="BH1660"/>
  <c r="BG1660"/>
  <c r="BF1660"/>
  <c r="T1660"/>
  <c r="R1660"/>
  <c r="P1660"/>
  <c r="BI1657"/>
  <c r="BH1657"/>
  <c r="BG1657"/>
  <c r="BF1657"/>
  <c r="T1657"/>
  <c r="R1657"/>
  <c r="P1657"/>
  <c r="BI1652"/>
  <c r="BH1652"/>
  <c r="BG1652"/>
  <c r="BF1652"/>
  <c r="T1652"/>
  <c r="R1652"/>
  <c r="P1652"/>
  <c r="BI1643"/>
  <c r="BH1643"/>
  <c r="BG1643"/>
  <c r="BF1643"/>
  <c r="T1643"/>
  <c r="R1643"/>
  <c r="P1643"/>
  <c r="BI1638"/>
  <c r="BH1638"/>
  <c r="BG1638"/>
  <c r="BF1638"/>
  <c r="T1638"/>
  <c r="R1638"/>
  <c r="P1638"/>
  <c r="BI1629"/>
  <c r="BH1629"/>
  <c r="BG1629"/>
  <c r="BF1629"/>
  <c r="T1629"/>
  <c r="R1629"/>
  <c r="P1629"/>
  <c r="BI1621"/>
  <c r="BH1621"/>
  <c r="BG1621"/>
  <c r="BF1621"/>
  <c r="T1621"/>
  <c r="R1621"/>
  <c r="P1621"/>
  <c r="BI1617"/>
  <c r="BH1617"/>
  <c r="BG1617"/>
  <c r="BF1617"/>
  <c r="T1617"/>
  <c r="R1617"/>
  <c r="P1617"/>
  <c r="BI1608"/>
  <c r="BH1608"/>
  <c r="BG1608"/>
  <c r="BF1608"/>
  <c r="T1608"/>
  <c r="R1608"/>
  <c r="P1608"/>
  <c r="BI1599"/>
  <c r="BH1599"/>
  <c r="BG1599"/>
  <c r="BF1599"/>
  <c r="T1599"/>
  <c r="R1599"/>
  <c r="P1599"/>
  <c r="BI1597"/>
  <c r="BH1597"/>
  <c r="BG1597"/>
  <c r="BF1597"/>
  <c r="T1597"/>
  <c r="R1597"/>
  <c r="P1597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89"/>
  <c r="BH1589"/>
  <c r="BG1589"/>
  <c r="BF1589"/>
  <c r="T1589"/>
  <c r="R1589"/>
  <c r="P1589"/>
  <c r="BI1585"/>
  <c r="BH1585"/>
  <c r="BG1585"/>
  <c r="BF1585"/>
  <c r="T1585"/>
  <c r="R1585"/>
  <c r="P1585"/>
  <c r="BI1584"/>
  <c r="BH1584"/>
  <c r="BG1584"/>
  <c r="BF1584"/>
  <c r="T1584"/>
  <c r="R1584"/>
  <c r="P1584"/>
  <c r="BI1579"/>
  <c r="BH1579"/>
  <c r="BG1579"/>
  <c r="BF1579"/>
  <c r="T1579"/>
  <c r="R1579"/>
  <c r="P1579"/>
  <c r="BI1578"/>
  <c r="BH1578"/>
  <c r="BG1578"/>
  <c r="BF1578"/>
  <c r="T1578"/>
  <c r="R1578"/>
  <c r="P1578"/>
  <c r="BI1574"/>
  <c r="BH1574"/>
  <c r="BG1574"/>
  <c r="BF1574"/>
  <c r="T1574"/>
  <c r="R1574"/>
  <c r="P1574"/>
  <c r="BI1573"/>
  <c r="BH1573"/>
  <c r="BG1573"/>
  <c r="BF1573"/>
  <c r="T1573"/>
  <c r="R1573"/>
  <c r="P1573"/>
  <c r="BI1569"/>
  <c r="BH1569"/>
  <c r="BG1569"/>
  <c r="BF1569"/>
  <c r="T1569"/>
  <c r="R1569"/>
  <c r="P1569"/>
  <c r="BI1568"/>
  <c r="BH1568"/>
  <c r="BG1568"/>
  <c r="BF1568"/>
  <c r="T1568"/>
  <c r="R1568"/>
  <c r="P1568"/>
  <c r="BI1564"/>
  <c r="BH1564"/>
  <c r="BG1564"/>
  <c r="BF1564"/>
  <c r="T1564"/>
  <c r="R1564"/>
  <c r="P1564"/>
  <c r="BI1561"/>
  <c r="BH1561"/>
  <c r="BG1561"/>
  <c r="BF1561"/>
  <c r="T1561"/>
  <c r="R1561"/>
  <c r="P1561"/>
  <c r="BI1558"/>
  <c r="BH1558"/>
  <c r="BG1558"/>
  <c r="BF1558"/>
  <c r="T1558"/>
  <c r="R1558"/>
  <c r="P1558"/>
  <c r="BI1552"/>
  <c r="BH1552"/>
  <c r="BG1552"/>
  <c r="BF1552"/>
  <c r="T1552"/>
  <c r="R1552"/>
  <c r="P1552"/>
  <c r="BI1549"/>
  <c r="BH1549"/>
  <c r="BG1549"/>
  <c r="BF1549"/>
  <c r="T1549"/>
  <c r="R1549"/>
  <c r="P1549"/>
  <c r="BI1543"/>
  <c r="BH1543"/>
  <c r="BG1543"/>
  <c r="BF1543"/>
  <c r="T1543"/>
  <c r="R1543"/>
  <c r="P1543"/>
  <c r="BI1540"/>
  <c r="BH1540"/>
  <c r="BG1540"/>
  <c r="BF1540"/>
  <c r="T1540"/>
  <c r="R1540"/>
  <c r="P1540"/>
  <c r="BI1536"/>
  <c r="BH1536"/>
  <c r="BG1536"/>
  <c r="BF1536"/>
  <c r="T1536"/>
  <c r="R1536"/>
  <c r="P1536"/>
  <c r="BI1530"/>
  <c r="BH1530"/>
  <c r="BG1530"/>
  <c r="BF1530"/>
  <c r="T1530"/>
  <c r="R1530"/>
  <c r="P1530"/>
  <c r="BI1526"/>
  <c r="BH1526"/>
  <c r="BG1526"/>
  <c r="BF1526"/>
  <c r="T1526"/>
  <c r="R1526"/>
  <c r="P1526"/>
  <c r="BI1520"/>
  <c r="BH1520"/>
  <c r="BG1520"/>
  <c r="BF1520"/>
  <c r="T1520"/>
  <c r="R1520"/>
  <c r="P1520"/>
  <c r="BI1507"/>
  <c r="BH1507"/>
  <c r="BG1507"/>
  <c r="BF1507"/>
  <c r="T1507"/>
  <c r="R1507"/>
  <c r="P1507"/>
  <c r="BI1504"/>
  <c r="BH1504"/>
  <c r="BG1504"/>
  <c r="BF1504"/>
  <c r="T1504"/>
  <c r="R1504"/>
  <c r="P1504"/>
  <c r="BI1495"/>
  <c r="BH1495"/>
  <c r="BG1495"/>
  <c r="BF1495"/>
  <c r="T1495"/>
  <c r="R1495"/>
  <c r="P1495"/>
  <c r="BI1488"/>
  <c r="BH1488"/>
  <c r="BG1488"/>
  <c r="BF1488"/>
  <c r="T1488"/>
  <c r="R1488"/>
  <c r="P1488"/>
  <c r="BI1480"/>
  <c r="BH1480"/>
  <c r="BG1480"/>
  <c r="BF1480"/>
  <c r="T1480"/>
  <c r="R1480"/>
  <c r="P1480"/>
  <c r="BI1472"/>
  <c r="BH1472"/>
  <c r="BG1472"/>
  <c r="BF1472"/>
  <c r="T1472"/>
  <c r="R1472"/>
  <c r="P1472"/>
  <c r="BI1464"/>
  <c r="BH1464"/>
  <c r="BG1464"/>
  <c r="BF1464"/>
  <c r="T1464"/>
  <c r="R1464"/>
  <c r="P1464"/>
  <c r="BI1453"/>
  <c r="BH1453"/>
  <c r="BG1453"/>
  <c r="BF1453"/>
  <c r="T1453"/>
  <c r="R1453"/>
  <c r="P1453"/>
  <c r="BI1445"/>
  <c r="BH1445"/>
  <c r="BG1445"/>
  <c r="BF1445"/>
  <c r="T1445"/>
  <c r="R1445"/>
  <c r="P1445"/>
  <c r="BI1442"/>
  <c r="BH1442"/>
  <c r="BG1442"/>
  <c r="BF1442"/>
  <c r="T1442"/>
  <c r="R1442"/>
  <c r="P1442"/>
  <c r="BI1440"/>
  <c r="BH1440"/>
  <c r="BG1440"/>
  <c r="BF1440"/>
  <c r="T1440"/>
  <c r="R1440"/>
  <c r="P1440"/>
  <c r="BI1437"/>
  <c r="BH1437"/>
  <c r="BG1437"/>
  <c r="BF1437"/>
  <c r="T1437"/>
  <c r="R1437"/>
  <c r="P1437"/>
  <c r="BI1430"/>
  <c r="BH1430"/>
  <c r="BG1430"/>
  <c r="BF1430"/>
  <c r="T1430"/>
  <c r="R1430"/>
  <c r="P1430"/>
  <c r="BI1426"/>
  <c r="BH1426"/>
  <c r="BG1426"/>
  <c r="BF1426"/>
  <c r="T1426"/>
  <c r="T1425"/>
  <c r="R1426"/>
  <c r="R1425"/>
  <c r="P1426"/>
  <c r="P1425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398"/>
  <c r="BH1398"/>
  <c r="BG1398"/>
  <c r="BF1398"/>
  <c r="T1398"/>
  <c r="R1398"/>
  <c r="P1398"/>
  <c r="BI1396"/>
  <c r="BH1396"/>
  <c r="BG1396"/>
  <c r="BF1396"/>
  <c r="T1396"/>
  <c r="R1396"/>
  <c r="P1396"/>
  <c r="BI1390"/>
  <c r="BH1390"/>
  <c r="BG1390"/>
  <c r="BF1390"/>
  <c r="T1390"/>
  <c r="R1390"/>
  <c r="P1390"/>
  <c r="BI1384"/>
  <c r="BH1384"/>
  <c r="BG1384"/>
  <c r="BF1384"/>
  <c r="T1384"/>
  <c r="R1384"/>
  <c r="P1384"/>
  <c r="BI1376"/>
  <c r="BH1376"/>
  <c r="BG1376"/>
  <c r="BF1376"/>
  <c r="T1376"/>
  <c r="R1376"/>
  <c r="P1376"/>
  <c r="BI1368"/>
  <c r="BH1368"/>
  <c r="BG1368"/>
  <c r="BF1368"/>
  <c r="T1368"/>
  <c r="R1368"/>
  <c r="P1368"/>
  <c r="BI1343"/>
  <c r="BH1343"/>
  <c r="BG1343"/>
  <c r="BF1343"/>
  <c r="T1343"/>
  <c r="R1343"/>
  <c r="P1343"/>
  <c r="BI1320"/>
  <c r="BH1320"/>
  <c r="BG1320"/>
  <c r="BF1320"/>
  <c r="T1320"/>
  <c r="R1320"/>
  <c r="P1320"/>
  <c r="BI1312"/>
  <c r="BH1312"/>
  <c r="BG1312"/>
  <c r="BF1312"/>
  <c r="T1312"/>
  <c r="R1312"/>
  <c r="P1312"/>
  <c r="BI1299"/>
  <c r="BH1299"/>
  <c r="BG1299"/>
  <c r="BF1299"/>
  <c r="T1299"/>
  <c r="R1299"/>
  <c r="P1299"/>
  <c r="BI1253"/>
  <c r="BH1253"/>
  <c r="BG1253"/>
  <c r="BF1253"/>
  <c r="T1253"/>
  <c r="R1253"/>
  <c r="P1253"/>
  <c r="BI1246"/>
  <c r="BH1246"/>
  <c r="BG1246"/>
  <c r="BF1246"/>
  <c r="T1246"/>
  <c r="R1246"/>
  <c r="P1246"/>
  <c r="BI1223"/>
  <c r="BH1223"/>
  <c r="BG1223"/>
  <c r="BF1223"/>
  <c r="T1223"/>
  <c r="R1223"/>
  <c r="P1223"/>
  <c r="BI1197"/>
  <c r="BH1197"/>
  <c r="BG1197"/>
  <c r="BF1197"/>
  <c r="T1197"/>
  <c r="R1197"/>
  <c r="P1197"/>
  <c r="BI1131"/>
  <c r="BH1131"/>
  <c r="BG1131"/>
  <c r="BF1131"/>
  <c r="T1131"/>
  <c r="R1131"/>
  <c r="P1131"/>
  <c r="BI1126"/>
  <c r="BH1126"/>
  <c r="BG1126"/>
  <c r="BF1126"/>
  <c r="T1126"/>
  <c r="R1126"/>
  <c r="P1126"/>
  <c r="BI1122"/>
  <c r="BH1122"/>
  <c r="BG1122"/>
  <c r="BF1122"/>
  <c r="T1122"/>
  <c r="R1122"/>
  <c r="P1122"/>
  <c r="BI1118"/>
  <c r="BH1118"/>
  <c r="BG1118"/>
  <c r="BF1118"/>
  <c r="T1118"/>
  <c r="R1118"/>
  <c r="P1118"/>
  <c r="BI1114"/>
  <c r="BH1114"/>
  <c r="BG1114"/>
  <c r="BF1114"/>
  <c r="T1114"/>
  <c r="R1114"/>
  <c r="P1114"/>
  <c r="BI1110"/>
  <c r="BH1110"/>
  <c r="BG1110"/>
  <c r="BF1110"/>
  <c r="T1110"/>
  <c r="R1110"/>
  <c r="P1110"/>
  <c r="BI1108"/>
  <c r="BH1108"/>
  <c r="BG1108"/>
  <c r="BF1108"/>
  <c r="T1108"/>
  <c r="R1108"/>
  <c r="P1108"/>
  <c r="BI1104"/>
  <c r="BH1104"/>
  <c r="BG1104"/>
  <c r="BF1104"/>
  <c r="T1104"/>
  <c r="R1104"/>
  <c r="P1104"/>
  <c r="BI1099"/>
  <c r="BH1099"/>
  <c r="BG1099"/>
  <c r="BF1099"/>
  <c r="T1099"/>
  <c r="R1099"/>
  <c r="P1099"/>
  <c r="BI1095"/>
  <c r="BH1095"/>
  <c r="BG1095"/>
  <c r="BF1095"/>
  <c r="T1095"/>
  <c r="R1095"/>
  <c r="P1095"/>
  <c r="BI1091"/>
  <c r="BH1091"/>
  <c r="BG1091"/>
  <c r="BF1091"/>
  <c r="T1091"/>
  <c r="R1091"/>
  <c r="P1091"/>
  <c r="BI1087"/>
  <c r="BH1087"/>
  <c r="BG1087"/>
  <c r="BF1087"/>
  <c r="T1087"/>
  <c r="R1087"/>
  <c r="P1087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9"/>
  <c r="BH1069"/>
  <c r="BG1069"/>
  <c r="BF1069"/>
  <c r="T1069"/>
  <c r="R1069"/>
  <c r="P1069"/>
  <c r="BI1064"/>
  <c r="BH1064"/>
  <c r="BG1064"/>
  <c r="BF1064"/>
  <c r="T1064"/>
  <c r="R1064"/>
  <c r="P1064"/>
  <c r="BI1058"/>
  <c r="BH1058"/>
  <c r="BG1058"/>
  <c r="BF1058"/>
  <c r="T1058"/>
  <c r="R1058"/>
  <c r="P1058"/>
  <c r="BI1037"/>
  <c r="BH1037"/>
  <c r="BG1037"/>
  <c r="BF1037"/>
  <c r="T1037"/>
  <c r="R1037"/>
  <c r="P1037"/>
  <c r="BI1033"/>
  <c r="BH1033"/>
  <c r="BG1033"/>
  <c r="BF1033"/>
  <c r="T1033"/>
  <c r="R1033"/>
  <c r="P1033"/>
  <c r="BI1025"/>
  <c r="BH1025"/>
  <c r="BG1025"/>
  <c r="BF1025"/>
  <c r="T1025"/>
  <c r="R1025"/>
  <c r="P1025"/>
  <c r="BI1018"/>
  <c r="BH1018"/>
  <c r="BG1018"/>
  <c r="BF1018"/>
  <c r="T1018"/>
  <c r="R1018"/>
  <c r="P1018"/>
  <c r="BI1012"/>
  <c r="BH1012"/>
  <c r="BG1012"/>
  <c r="BF1012"/>
  <c r="T1012"/>
  <c r="R1012"/>
  <c r="P1012"/>
  <c r="BI1008"/>
  <c r="BH1008"/>
  <c r="BG1008"/>
  <c r="BF1008"/>
  <c r="T1008"/>
  <c r="R1008"/>
  <c r="P1008"/>
  <c r="BI1003"/>
  <c r="BH1003"/>
  <c r="BG1003"/>
  <c r="BF1003"/>
  <c r="T1003"/>
  <c r="R1003"/>
  <c r="P1003"/>
  <c r="BI999"/>
  <c r="BH999"/>
  <c r="BG999"/>
  <c r="BF999"/>
  <c r="T999"/>
  <c r="R999"/>
  <c r="P999"/>
  <c r="BI992"/>
  <c r="BH992"/>
  <c r="BG992"/>
  <c r="BF992"/>
  <c r="T992"/>
  <c r="R992"/>
  <c r="P992"/>
  <c r="BI987"/>
  <c r="BH987"/>
  <c r="BG987"/>
  <c r="BF987"/>
  <c r="T987"/>
  <c r="R987"/>
  <c r="P987"/>
  <c r="BI982"/>
  <c r="BH982"/>
  <c r="BG982"/>
  <c r="BF982"/>
  <c r="T982"/>
  <c r="R982"/>
  <c r="P982"/>
  <c r="BI972"/>
  <c r="BH972"/>
  <c r="BG972"/>
  <c r="BF972"/>
  <c r="T972"/>
  <c r="R972"/>
  <c r="P972"/>
  <c r="BI938"/>
  <c r="BH938"/>
  <c r="BG938"/>
  <c r="BF938"/>
  <c r="T938"/>
  <c r="R938"/>
  <c r="P938"/>
  <c r="BI933"/>
  <c r="BH933"/>
  <c r="BG933"/>
  <c r="BF933"/>
  <c r="T933"/>
  <c r="R933"/>
  <c r="P933"/>
  <c r="BI921"/>
  <c r="BH921"/>
  <c r="BG921"/>
  <c r="BF921"/>
  <c r="T921"/>
  <c r="R921"/>
  <c r="P921"/>
  <c r="BI911"/>
  <c r="BH911"/>
  <c r="BG911"/>
  <c r="BF911"/>
  <c r="T911"/>
  <c r="R911"/>
  <c r="P911"/>
  <c r="BI904"/>
  <c r="BH904"/>
  <c r="BG904"/>
  <c r="BF904"/>
  <c r="T904"/>
  <c r="R904"/>
  <c r="P904"/>
  <c r="BI899"/>
  <c r="BH899"/>
  <c r="BG899"/>
  <c r="BF899"/>
  <c r="T899"/>
  <c r="R899"/>
  <c r="P899"/>
  <c r="BI894"/>
  <c r="BH894"/>
  <c r="BG894"/>
  <c r="BF894"/>
  <c r="T894"/>
  <c r="R894"/>
  <c r="P894"/>
  <c r="BI887"/>
  <c r="BH887"/>
  <c r="BG887"/>
  <c r="BF887"/>
  <c r="T887"/>
  <c r="R887"/>
  <c r="P887"/>
  <c r="BI877"/>
  <c r="BH877"/>
  <c r="BG877"/>
  <c r="BF877"/>
  <c r="T877"/>
  <c r="R877"/>
  <c r="P877"/>
  <c r="BI865"/>
  <c r="BH865"/>
  <c r="BG865"/>
  <c r="BF865"/>
  <c r="T865"/>
  <c r="R865"/>
  <c r="P865"/>
  <c r="BI861"/>
  <c r="BH861"/>
  <c r="BG861"/>
  <c r="BF861"/>
  <c r="T861"/>
  <c r="R861"/>
  <c r="P861"/>
  <c r="BI838"/>
  <c r="BH838"/>
  <c r="BG838"/>
  <c r="BF838"/>
  <c r="T838"/>
  <c r="R838"/>
  <c r="P838"/>
  <c r="BI814"/>
  <c r="BH814"/>
  <c r="BG814"/>
  <c r="BF814"/>
  <c r="T814"/>
  <c r="R814"/>
  <c r="P814"/>
  <c r="BI807"/>
  <c r="BH807"/>
  <c r="BG807"/>
  <c r="BF807"/>
  <c r="T807"/>
  <c r="R807"/>
  <c r="P807"/>
  <c r="BI803"/>
  <c r="BH803"/>
  <c r="BG803"/>
  <c r="BF803"/>
  <c r="T803"/>
  <c r="R803"/>
  <c r="P803"/>
  <c r="BI799"/>
  <c r="BH799"/>
  <c r="BG799"/>
  <c r="BF799"/>
  <c r="T799"/>
  <c r="R799"/>
  <c r="P799"/>
  <c r="BI795"/>
  <c r="BH795"/>
  <c r="BG795"/>
  <c r="BF795"/>
  <c r="T795"/>
  <c r="R795"/>
  <c r="P795"/>
  <c r="BI791"/>
  <c r="BH791"/>
  <c r="BG791"/>
  <c r="BF791"/>
  <c r="T791"/>
  <c r="R791"/>
  <c r="P791"/>
  <c r="BI788"/>
  <c r="BH788"/>
  <c r="BG788"/>
  <c r="BF788"/>
  <c r="T788"/>
  <c r="R788"/>
  <c r="P788"/>
  <c r="BI776"/>
  <c r="BH776"/>
  <c r="BG776"/>
  <c r="BF776"/>
  <c r="T776"/>
  <c r="R776"/>
  <c r="P776"/>
  <c r="BI771"/>
  <c r="BH771"/>
  <c r="BG771"/>
  <c r="BF771"/>
  <c r="T771"/>
  <c r="R771"/>
  <c r="P771"/>
  <c r="BI762"/>
  <c r="BH762"/>
  <c r="BG762"/>
  <c r="BF762"/>
  <c r="T762"/>
  <c r="R762"/>
  <c r="P762"/>
  <c r="BI754"/>
  <c r="BH754"/>
  <c r="BG754"/>
  <c r="BF754"/>
  <c r="T754"/>
  <c r="R754"/>
  <c r="P754"/>
  <c r="BI747"/>
  <c r="BH747"/>
  <c r="BG747"/>
  <c r="BF747"/>
  <c r="T747"/>
  <c r="R747"/>
  <c r="P747"/>
  <c r="BI742"/>
  <c r="BH742"/>
  <c r="BG742"/>
  <c r="BF742"/>
  <c r="T742"/>
  <c r="R742"/>
  <c r="P742"/>
  <c r="BI738"/>
  <c r="BH738"/>
  <c r="BG738"/>
  <c r="BF738"/>
  <c r="T738"/>
  <c r="R738"/>
  <c r="P738"/>
  <c r="BI735"/>
  <c r="BH735"/>
  <c r="BG735"/>
  <c r="BF735"/>
  <c r="T735"/>
  <c r="R735"/>
  <c r="P735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3"/>
  <c r="BH663"/>
  <c r="BG663"/>
  <c r="BF663"/>
  <c r="T663"/>
  <c r="R663"/>
  <c r="P663"/>
  <c r="BI657"/>
  <c r="BH657"/>
  <c r="BG657"/>
  <c r="BF657"/>
  <c r="T657"/>
  <c r="R657"/>
  <c r="P657"/>
  <c r="BI652"/>
  <c r="BH652"/>
  <c r="BG652"/>
  <c r="BF652"/>
  <c r="T652"/>
  <c r="R652"/>
  <c r="P652"/>
  <c r="BI648"/>
  <c r="BH648"/>
  <c r="BG648"/>
  <c r="BF648"/>
  <c r="T648"/>
  <c r="R648"/>
  <c r="P648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4"/>
  <c r="BH624"/>
  <c r="BG624"/>
  <c r="BF624"/>
  <c r="T624"/>
  <c r="R624"/>
  <c r="P624"/>
  <c r="BI622"/>
  <c r="BH622"/>
  <c r="BG622"/>
  <c r="BF622"/>
  <c r="T622"/>
  <c r="R622"/>
  <c r="P622"/>
  <c r="BI615"/>
  <c r="BH615"/>
  <c r="BG615"/>
  <c r="BF615"/>
  <c r="T615"/>
  <c r="R615"/>
  <c r="P615"/>
  <c r="BI608"/>
  <c r="BH608"/>
  <c r="BG608"/>
  <c r="BF608"/>
  <c r="T608"/>
  <c r="R608"/>
  <c r="P608"/>
  <c r="BI598"/>
  <c r="BH598"/>
  <c r="BG598"/>
  <c r="BF598"/>
  <c r="T598"/>
  <c r="R598"/>
  <c r="P598"/>
  <c r="BI582"/>
  <c r="BH582"/>
  <c r="BG582"/>
  <c r="BF582"/>
  <c r="T582"/>
  <c r="R582"/>
  <c r="P582"/>
  <c r="BI565"/>
  <c r="BH565"/>
  <c r="BG565"/>
  <c r="BF565"/>
  <c r="T565"/>
  <c r="R565"/>
  <c r="P565"/>
  <c r="BI469"/>
  <c r="BH469"/>
  <c r="BG469"/>
  <c r="BF469"/>
  <c r="T469"/>
  <c r="R469"/>
  <c r="P469"/>
  <c r="BI465"/>
  <c r="BH465"/>
  <c r="BG465"/>
  <c r="BF465"/>
  <c r="T465"/>
  <c r="R465"/>
  <c r="P465"/>
  <c r="BI448"/>
  <c r="BH448"/>
  <c r="BG448"/>
  <c r="BF448"/>
  <c r="T448"/>
  <c r="R448"/>
  <c r="P448"/>
  <c r="BI352"/>
  <c r="BH352"/>
  <c r="BG352"/>
  <c r="BF352"/>
  <c r="T352"/>
  <c r="R352"/>
  <c r="P352"/>
  <c r="BI348"/>
  <c r="BH348"/>
  <c r="BG348"/>
  <c r="BF348"/>
  <c r="T348"/>
  <c r="R348"/>
  <c r="P348"/>
  <c r="BI341"/>
  <c r="BH341"/>
  <c r="BG341"/>
  <c r="BF341"/>
  <c r="T341"/>
  <c r="R341"/>
  <c r="P341"/>
  <c r="BI334"/>
  <c r="BH334"/>
  <c r="BG334"/>
  <c r="BF334"/>
  <c r="T334"/>
  <c r="R334"/>
  <c r="P334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294"/>
  <c r="BH294"/>
  <c r="BG294"/>
  <c r="BF294"/>
  <c r="T294"/>
  <c r="R294"/>
  <c r="P294"/>
  <c r="BI268"/>
  <c r="BH268"/>
  <c r="BG268"/>
  <c r="BF268"/>
  <c r="T268"/>
  <c r="R268"/>
  <c r="P268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F103"/>
  <c r="F101"/>
  <c r="E99"/>
  <c r="F54"/>
  <c r="F52"/>
  <c r="E50"/>
  <c r="J24"/>
  <c r="E24"/>
  <c r="J55"/>
  <c r="J23"/>
  <c r="J21"/>
  <c r="E21"/>
  <c r="J54"/>
  <c r="J20"/>
  <c r="J18"/>
  <c r="E18"/>
  <c r="F104"/>
  <c r="J17"/>
  <c r="J12"/>
  <c r="J101"/>
  <c r="E7"/>
  <c r="E48"/>
  <c i="1" r="L50"/>
  <c r="AM50"/>
  <c r="AM49"/>
  <c r="L49"/>
  <c r="AM47"/>
  <c r="L47"/>
  <c r="L45"/>
  <c r="L44"/>
  <c i="2" r="BK803"/>
  <c r="BK1033"/>
  <c r="J1808"/>
  <c r="J2274"/>
  <c r="BK2069"/>
  <c r="BK2491"/>
  <c i="3" r="BK586"/>
  <c r="BK228"/>
  <c r="J624"/>
  <c r="BK282"/>
  <c i="4" r="BK874"/>
  <c r="BK789"/>
  <c r="J920"/>
  <c r="BK578"/>
  <c i="5" r="J142"/>
  <c r="J182"/>
  <c i="6" r="J191"/>
  <c r="BK300"/>
  <c r="BK193"/>
  <c r="J128"/>
  <c i="7" r="J187"/>
  <c r="J105"/>
  <c r="J109"/>
  <c i="2" r="J2835"/>
  <c r="J1540"/>
  <c i="3" r="J168"/>
  <c r="BK764"/>
  <c i="4" r="BK573"/>
  <c i="6" r="J306"/>
  <c r="BK112"/>
  <c i="7" r="J162"/>
  <c r="BK171"/>
  <c i="11" r="J97"/>
  <c i="14" r="J203"/>
  <c i="15" r="BK105"/>
  <c i="2" r="BK1593"/>
  <c r="BK1403"/>
  <c r="J2427"/>
  <c r="BK2022"/>
  <c i="3" r="BK401"/>
  <c r="BK162"/>
  <c r="J664"/>
  <c i="4" r="J786"/>
  <c i="5" r="J217"/>
  <c r="J398"/>
  <c i="6" r="J243"/>
  <c r="J321"/>
  <c r="BK186"/>
  <c i="7" r="J151"/>
  <c r="J139"/>
  <c i="11" r="BK85"/>
  <c i="14" r="J205"/>
  <c i="2" r="BK747"/>
  <c r="J679"/>
  <c r="J1840"/>
  <c r="BK663"/>
  <c r="J1411"/>
  <c r="J1104"/>
  <c r="J325"/>
  <c i="3" r="J390"/>
  <c i="4" r="BK461"/>
  <c i="5" r="J228"/>
  <c i="6" r="BK311"/>
  <c r="J317"/>
  <c i="7" r="J213"/>
  <c i="8" r="BK95"/>
  <c i="9" r="BK96"/>
  <c i="12" r="BK100"/>
  <c i="13" r="BK109"/>
  <c i="14" r="BK142"/>
  <c i="2" r="J788"/>
  <c r="J632"/>
  <c r="BK1744"/>
  <c r="BK2172"/>
  <c r="BK608"/>
  <c i="3" r="J254"/>
  <c r="BK511"/>
  <c i="4" r="J865"/>
  <c r="J540"/>
  <c i="5" r="BK258"/>
  <c i="6" r="BK174"/>
  <c r="J161"/>
  <c r="J113"/>
  <c i="7" r="BK211"/>
  <c i="10" r="J101"/>
  <c i="12" r="BK174"/>
  <c i="14" r="J201"/>
  <c i="2" r="BK1003"/>
  <c r="BK162"/>
  <c r="J799"/>
  <c i="3" r="BK364"/>
  <c r="J472"/>
  <c i="4" r="BK922"/>
  <c i="5" r="BK180"/>
  <c r="BK384"/>
  <c i="6" r="BK253"/>
  <c r="J224"/>
  <c r="J210"/>
  <c i="7" r="J223"/>
  <c r="BK185"/>
  <c i="11" r="J98"/>
  <c i="13" r="BK91"/>
  <c i="14" r="J179"/>
  <c i="2" r="J624"/>
  <c r="BK117"/>
  <c r="J352"/>
  <c i="3" r="BK774"/>
  <c i="4" r="J437"/>
  <c i="8" r="J90"/>
  <c i="13" r="J133"/>
  <c i="2" r="J2039"/>
  <c i="3" r="BK663"/>
  <c r="BK928"/>
  <c r="J770"/>
  <c i="4" r="BK454"/>
  <c r="J918"/>
  <c r="BK916"/>
  <c i="5" r="BK276"/>
  <c i="2" r="J1246"/>
  <c r="J202"/>
  <c r="J2033"/>
  <c r="BK1417"/>
  <c r="J2225"/>
  <c i="12" r="BK159"/>
  <c i="13" r="BK124"/>
  <c i="14" r="BK191"/>
  <c i="2" r="J2831"/>
  <c r="BK2374"/>
  <c r="BK2598"/>
  <c i="3" r="BK715"/>
  <c r="BK761"/>
  <c r="J147"/>
  <c i="4" r="J454"/>
  <c r="BK921"/>
  <c r="BK896"/>
  <c i="6" r="BK215"/>
  <c r="J207"/>
  <c i="15" r="BK97"/>
  <c i="2" r="J742"/>
  <c i="3" r="BK212"/>
  <c r="J591"/>
  <c i="4" r="BK863"/>
  <c r="J816"/>
  <c r="J843"/>
  <c i="5" r="BK225"/>
  <c r="J225"/>
  <c i="6" r="J142"/>
  <c r="BK272"/>
  <c r="J275"/>
  <c r="BK156"/>
  <c i="14" r="BK161"/>
  <c r="BK88"/>
  <c i="2" r="BK987"/>
  <c r="BK1405"/>
  <c r="J2022"/>
  <c r="J1998"/>
  <c r="BK2169"/>
  <c r="J1812"/>
  <c r="J2589"/>
  <c i="3" r="BK522"/>
  <c r="BK658"/>
  <c r="J506"/>
  <c i="4" r="BK483"/>
  <c r="BK530"/>
  <c r="J852"/>
  <c i="5" r="BK104"/>
  <c i="6" r="J174"/>
  <c r="BK316"/>
  <c i="14" r="BK208"/>
  <c i="2" r="BK1821"/>
  <c r="J129"/>
  <c r="BK2088"/>
  <c r="J762"/>
  <c i="3" r="BK655"/>
  <c r="J801"/>
  <c i="4" r="J455"/>
  <c i="5" r="J207"/>
  <c r="J122"/>
  <c r="BK228"/>
  <c i="6" r="BK295"/>
  <c r="BK161"/>
  <c r="BK146"/>
  <c r="BK108"/>
  <c r="BK212"/>
  <c r="J95"/>
  <c i="7" r="J255"/>
  <c i="10" r="BK97"/>
  <c i="11" r="BK100"/>
  <c i="12" r="J169"/>
  <c i="14" r="BK197"/>
  <c r="J165"/>
  <c i="2" r="BK672"/>
  <c r="J648"/>
  <c r="BK1223"/>
  <c r="J729"/>
  <c r="BK938"/>
  <c r="BK1504"/>
  <c r="J1099"/>
  <c r="BK887"/>
  <c i="3" r="BK210"/>
  <c r="BK793"/>
  <c r="BK486"/>
  <c i="4" r="BK391"/>
  <c r="BK128"/>
  <c r="J735"/>
  <c r="BK806"/>
  <c i="5" r="BK219"/>
  <c i="6" r="BK135"/>
  <c r="BK99"/>
  <c r="J116"/>
  <c i="7" r="BK252"/>
  <c r="J170"/>
  <c i="9" r="J108"/>
  <c i="13" r="BK137"/>
  <c i="15" r="BK101"/>
  <c i="2" r="BK1707"/>
  <c r="BK727"/>
  <c r="BK1343"/>
  <c r="BK1608"/>
  <c r="J1787"/>
  <c r="J861"/>
  <c i="3" r="BK725"/>
  <c i="4" r="J813"/>
  <c r="J768"/>
  <c i="5" r="BK259"/>
  <c i="6" r="J240"/>
  <c i="7" r="BK155"/>
  <c r="BK106"/>
  <c i="10" r="BK93"/>
  <c i="13" r="BK163"/>
  <c i="14" r="BK207"/>
  <c r="J171"/>
  <c i="2" r="J136"/>
  <c r="J838"/>
  <c r="J705"/>
  <c r="BK1730"/>
  <c i="3" r="BK368"/>
  <c r="J797"/>
  <c i="4" r="J434"/>
  <c r="J278"/>
  <c i="5" r="BK134"/>
  <c r="J274"/>
  <c i="6" r="BK143"/>
  <c r="BK140"/>
  <c i="7" r="J122"/>
  <c i="8" r="J86"/>
  <c i="11" r="J93"/>
  <c i="14" r="J134"/>
  <c i="2" r="BK2360"/>
  <c r="J713"/>
  <c r="J1685"/>
  <c r="J1993"/>
  <c r="BK341"/>
  <c i="3" r="BK244"/>
  <c i="4" r="J760"/>
  <c r="J507"/>
  <c i="5" r="J276"/>
  <c i="6" r="J108"/>
  <c r="BK148"/>
  <c r="BK96"/>
  <c i="7" r="BK194"/>
  <c r="BK251"/>
  <c i="12" r="BK171"/>
  <c i="14" r="BK180"/>
  <c i="2" r="BK1104"/>
  <c r="J2271"/>
  <c r="BK657"/>
  <c i="3" r="BK678"/>
  <c r="BK635"/>
  <c i="7" r="J95"/>
  <c i="8" r="J88"/>
  <c i="13" r="J151"/>
  <c i="2" r="BK1902"/>
  <c i="3" r="J764"/>
  <c r="BK242"/>
  <c r="J691"/>
  <c r="J662"/>
  <c i="4" r="BK840"/>
  <c r="J926"/>
  <c r="J535"/>
  <c i="5" r="BK142"/>
  <c r="J329"/>
  <c r="J100"/>
  <c r="BK230"/>
  <c r="J307"/>
  <c i="6" r="J272"/>
  <c r="J157"/>
  <c r="BK159"/>
  <c r="J251"/>
  <c r="BK204"/>
  <c r="J98"/>
  <c r="J285"/>
  <c r="BK122"/>
  <c i="7" r="BK103"/>
  <c r="J171"/>
  <c r="BK118"/>
  <c i="9" r="J84"/>
  <c i="10" r="J84"/>
  <c i="12" r="BK176"/>
  <c r="BK99"/>
  <c i="13" r="J161"/>
  <c i="14" r="J190"/>
  <c r="BK211"/>
  <c i="2" r="J1730"/>
  <c r="BK2761"/>
  <c r="BK2054"/>
  <c r="BK1549"/>
  <c r="BK788"/>
  <c r="J721"/>
  <c r="BK795"/>
  <c r="BK2285"/>
  <c r="BK1857"/>
  <c r="J1699"/>
  <c r="BK1058"/>
  <c r="BK2589"/>
  <c r="J2360"/>
  <c r="BK2083"/>
  <c r="J1430"/>
  <c i="3" r="J409"/>
  <c r="BK735"/>
  <c i="11" r="J90"/>
  <c i="12" r="BK85"/>
  <c r="BK87"/>
  <c i="13" r="BK129"/>
  <c r="J89"/>
  <c r="J101"/>
  <c i="14" r="BK155"/>
  <c r="J146"/>
  <c i="15" r="J90"/>
  <c i="2" r="J1118"/>
  <c r="J2819"/>
  <c r="J2343"/>
  <c r="J1343"/>
  <c r="BK865"/>
  <c r="BK1747"/>
  <c r="BK1873"/>
  <c r="J2169"/>
  <c r="J1543"/>
  <c r="BK1569"/>
  <c r="BK694"/>
  <c r="J2159"/>
  <c r="BK1552"/>
  <c r="BK2247"/>
  <c r="J1738"/>
  <c r="J1095"/>
  <c r="J2415"/>
  <c r="J2138"/>
  <c i="3" r="BK387"/>
  <c r="J358"/>
  <c r="J364"/>
  <c r="J586"/>
  <c r="J889"/>
  <c r="J583"/>
  <c r="BK737"/>
  <c r="J127"/>
  <c r="J266"/>
  <c i="4" r="BK613"/>
  <c r="BK760"/>
  <c i="9" r="J100"/>
  <c r="J86"/>
  <c r="J110"/>
  <c i="11" r="J109"/>
  <c r="BK90"/>
  <c i="12" r="J163"/>
  <c r="J170"/>
  <c i="13" r="BK155"/>
  <c r="BK159"/>
  <c i="14" r="J104"/>
  <c r="BK175"/>
  <c i="15" r="J99"/>
  <c i="2" r="BK754"/>
  <c r="BK2118"/>
  <c r="J652"/>
  <c r="BK565"/>
  <c r="BK669"/>
  <c r="J1520"/>
  <c r="BK2176"/>
  <c r="J1676"/>
  <c r="BK1676"/>
  <c r="J2529"/>
  <c r="BK2101"/>
  <c r="J186"/>
  <c r="J1426"/>
  <c r="J2761"/>
  <c r="J2191"/>
  <c r="BK1787"/>
  <c r="BK348"/>
  <c i="3" r="J174"/>
  <c r="BK632"/>
  <c r="BK192"/>
  <c r="BK662"/>
  <c r="BK448"/>
  <c r="BK704"/>
  <c i="4" r="J511"/>
  <c r="J271"/>
  <c r="J775"/>
  <c r="BK920"/>
  <c i="6" r="BK297"/>
  <c r="BK106"/>
  <c i="14" r="BK132"/>
  <c i="2" r="J582"/>
  <c r="J1568"/>
  <c r="J2489"/>
  <c r="J1844"/>
  <c r="BK1246"/>
  <c r="BK2007"/>
  <c i="3" r="BK419"/>
  <c r="J600"/>
  <c r="BK671"/>
  <c r="J915"/>
  <c r="J671"/>
  <c i="4" r="BK255"/>
  <c r="J607"/>
  <c i="7" r="J218"/>
  <c r="BK210"/>
  <c r="J252"/>
  <c i="8" r="J91"/>
  <c i="10" r="J85"/>
  <c i="12" r="J152"/>
  <c i="13" r="BK111"/>
  <c i="14" r="J86"/>
  <c i="15" r="BK115"/>
  <c i="3" r="J772"/>
  <c r="J177"/>
  <c r="BK452"/>
  <c i="4" r="BK615"/>
  <c r="BK911"/>
  <c r="J479"/>
  <c i="5" r="J321"/>
  <c r="J419"/>
  <c i="6" r="J267"/>
  <c r="J96"/>
  <c r="BK177"/>
  <c r="J183"/>
  <c i="7" r="BK105"/>
  <c i="8" r="BK98"/>
  <c i="13" r="BK119"/>
  <c i="15" r="BK103"/>
  <c i="2" r="BK1299"/>
  <c r="BK1585"/>
  <c r="BK1376"/>
  <c r="J2213"/>
  <c i="3" r="J144"/>
  <c r="J735"/>
  <c r="BK482"/>
  <c i="4" r="J925"/>
  <c i="5" r="J384"/>
  <c i="6" r="BK285"/>
  <c r="BK217"/>
  <c i="7" r="BK189"/>
  <c i="9" r="BK118"/>
  <c i="11" r="J108"/>
  <c i="14" r="BK160"/>
  <c i="15" r="J115"/>
  <c i="2" r="BK691"/>
  <c r="BK1445"/>
  <c r="J1549"/>
  <c r="J2522"/>
  <c i="3" r="BK366"/>
  <c r="J715"/>
  <c i="4" r="J447"/>
  <c r="J128"/>
  <c i="5" r="BK191"/>
  <c i="6" r="J304"/>
  <c r="J266"/>
  <c r="BK319"/>
  <c r="J92"/>
  <c i="7" r="BK212"/>
  <c r="J185"/>
  <c r="J145"/>
  <c r="BK214"/>
  <c i="8" r="BK90"/>
  <c i="9" r="BK93"/>
  <c i="10" r="J82"/>
  <c i="12" r="J100"/>
  <c i="14" r="BK153"/>
  <c r="BK201"/>
  <c i="2" r="J2627"/>
  <c r="J644"/>
  <c r="BK1118"/>
  <c r="J1974"/>
  <c r="J1396"/>
  <c r="J2118"/>
  <c r="J2363"/>
  <c r="J1835"/>
  <c r="BK685"/>
  <c i="3" r="BK280"/>
  <c r="J782"/>
  <c r="BK360"/>
  <c r="J342"/>
  <c i="4" r="J522"/>
  <c r="BK785"/>
  <c i="5" r="BK269"/>
  <c r="J379"/>
  <c i="6" r="BK270"/>
  <c r="BK308"/>
  <c r="J286"/>
  <c r="J300"/>
  <c r="J194"/>
  <c r="J133"/>
  <c i="7" r="J194"/>
  <c r="J197"/>
  <c r="J225"/>
  <c i="9" r="BK114"/>
  <c i="10" r="J97"/>
  <c i="12" r="J124"/>
  <c r="J103"/>
  <c i="13" r="BK93"/>
  <c i="14" r="BK108"/>
  <c r="BK106"/>
  <c i="15" r="BK112"/>
  <c i="2" r="J334"/>
  <c r="BK1594"/>
  <c r="BK1660"/>
  <c r="J1988"/>
  <c r="J1741"/>
  <c r="BK2377"/>
  <c r="BK1717"/>
  <c i="3" r="BK560"/>
  <c r="J663"/>
  <c r="J778"/>
  <c r="J452"/>
  <c r="J196"/>
  <c i="4" r="J907"/>
  <c r="BK754"/>
  <c r="BK243"/>
  <c r="J594"/>
  <c i="5" r="J375"/>
  <c r="BK177"/>
  <c i="6" r="BK310"/>
  <c r="J301"/>
  <c r="J200"/>
  <c r="J221"/>
  <c i="7" r="J203"/>
  <c r="J190"/>
  <c r="BK179"/>
  <c i="9" r="BK87"/>
  <c i="12" r="BK154"/>
  <c i="14" r="J106"/>
  <c r="BK188"/>
  <c i="15" r="J96"/>
  <c i="2" r="J2083"/>
  <c r="BK894"/>
  <c r="BK999"/>
  <c r="BK1992"/>
  <c r="J1643"/>
  <c r="J2129"/>
  <c r="BK1384"/>
  <c i="3" r="J166"/>
  <c i="4" r="J837"/>
  <c r="J756"/>
  <c r="J449"/>
  <c r="J919"/>
  <c r="J762"/>
  <c i="5" r="J335"/>
  <c r="BK426"/>
  <c r="BK402"/>
  <c i="6" r="J316"/>
  <c r="J257"/>
  <c r="BK196"/>
  <c r="BK170"/>
  <c r="J148"/>
  <c i="7" r="J230"/>
  <c r="J245"/>
  <c r="J133"/>
  <c r="J238"/>
  <c i="9" r="BK105"/>
  <c i="12" r="BK170"/>
  <c i="14" r="BK134"/>
  <c r="BK151"/>
  <c i="2" r="J1530"/>
  <c r="J2827"/>
  <c r="J1437"/>
  <c r="J2053"/>
  <c r="BK2042"/>
  <c r="J2458"/>
  <c r="J1929"/>
  <c i="3" r="BK467"/>
  <c r="BK797"/>
  <c r="J467"/>
  <c r="J242"/>
  <c i="4" r="BK260"/>
  <c i="7" r="BK151"/>
  <c r="BK97"/>
  <c i="11" r="BK104"/>
  <c i="12" r="J148"/>
  <c i="2" r="BK679"/>
  <c r="J1660"/>
  <c r="BK2225"/>
  <c r="J2602"/>
  <c r="J987"/>
  <c i="3" r="J690"/>
  <c r="BK506"/>
  <c r="J214"/>
  <c r="BK296"/>
  <c i="4" r="BK540"/>
  <c r="J780"/>
  <c i="6" r="J189"/>
  <c i="7" r="J226"/>
  <c r="BK91"/>
  <c i="9" r="J114"/>
  <c i="2" r="BK1390"/>
  <c i="3" r="BK532"/>
  <c i="13" r="J164"/>
  <c i="2" r="BK196"/>
  <c r="BK1584"/>
  <c r="J921"/>
  <c i="3" r="BK668"/>
  <c r="J790"/>
  <c i="4" r="BK775"/>
  <c r="BK527"/>
  <c r="BK582"/>
  <c i="5" r="J168"/>
  <c i="6" r="J190"/>
  <c r="BK190"/>
  <c i="2" r="BK1894"/>
  <c r="J1894"/>
  <c r="J1652"/>
  <c r="J807"/>
  <c r="BK2824"/>
  <c r="J1747"/>
  <c i="3" r="J733"/>
  <c r="J703"/>
  <c r="J212"/>
  <c i="4" r="J582"/>
  <c r="J827"/>
  <c r="BK445"/>
  <c r="J481"/>
  <c i="5" r="J390"/>
  <c r="J359"/>
  <c i="6" r="BK230"/>
  <c r="BK179"/>
  <c r="J103"/>
  <c i="7" r="J251"/>
  <c r="J158"/>
  <c r="BK233"/>
  <c i="9" r="J103"/>
  <c i="11" r="BK102"/>
  <c i="12" r="J144"/>
  <c i="13" r="J97"/>
  <c i="14" r="BK213"/>
  <c i="2" r="J1495"/>
  <c r="J999"/>
  <c r="J1694"/>
  <c r="BK2060"/>
  <c r="BK2539"/>
  <c r="BK1091"/>
  <c r="J877"/>
  <c r="BK2053"/>
  <c i="3" r="BK338"/>
  <c r="BK817"/>
  <c i="4" r="BK764"/>
  <c r="J545"/>
  <c r="J576"/>
  <c r="J578"/>
  <c i="5" r="J247"/>
  <c i="6" r="BK301"/>
  <c r="J109"/>
  <c r="BK128"/>
  <c i="7" r="BK234"/>
  <c r="J182"/>
  <c i="8" r="BK99"/>
  <c i="12" r="J139"/>
  <c i="14" r="BK199"/>
  <c i="2" r="J675"/>
  <c r="J2316"/>
  <c r="J700"/>
  <c r="J1955"/>
  <c r="J2077"/>
  <c i="3" r="BK147"/>
  <c r="BK258"/>
  <c i="4" r="BK526"/>
  <c i="5" r="J364"/>
  <c i="6" r="J291"/>
  <c r="BK103"/>
  <c r="J283"/>
  <c i="7" r="BK204"/>
  <c i="10" r="J98"/>
  <c i="13" r="BK145"/>
  <c i="14" r="BK143"/>
  <c i="2" r="J1638"/>
  <c r="BK1988"/>
  <c r="J1821"/>
  <c r="J1822"/>
  <c i="3" r="J482"/>
  <c r="J308"/>
  <c i="4" r="J475"/>
  <c r="BK451"/>
  <c i="5" r="BK110"/>
  <c i="6" r="BK199"/>
  <c r="BK289"/>
  <c r="J276"/>
  <c r="J156"/>
  <c i="7" r="J193"/>
  <c r="BK116"/>
  <c r="J195"/>
  <c r="J188"/>
  <c i="9" r="J119"/>
  <c i="11" r="BK91"/>
  <c i="12" r="BK158"/>
  <c i="14" r="J157"/>
  <c r="J132"/>
  <c i="2" r="J1668"/>
  <c r="BK2561"/>
  <c r="BK1638"/>
  <c r="J167"/>
  <c r="J1723"/>
  <c r="J1526"/>
  <c r="BK2803"/>
  <c r="J2031"/>
  <c r="BK2162"/>
  <c r="J685"/>
  <c r="BK1037"/>
  <c i="3" r="J737"/>
  <c r="BK770"/>
  <c i="4" r="J910"/>
  <c r="BK576"/>
  <c r="BK400"/>
  <c i="5" r="BK138"/>
  <c r="BK254"/>
  <c r="BK422"/>
  <c i="6" r="J204"/>
  <c r="J173"/>
  <c r="BK197"/>
  <c r="J119"/>
  <c i="7" r="BK195"/>
  <c r="BK254"/>
  <c r="BK161"/>
  <c r="J127"/>
  <c i="9" r="BK113"/>
  <c i="11" r="J95"/>
  <c i="12" r="BK169"/>
  <c i="13" r="BK153"/>
  <c r="BK135"/>
  <c i="14" r="J94"/>
  <c r="J149"/>
  <c r="J180"/>
  <c r="BK190"/>
  <c i="15" r="J87"/>
  <c i="2" r="J2678"/>
  <c r="BK729"/>
  <c r="BK807"/>
  <c r="BK2294"/>
  <c r="BK2544"/>
  <c r="J2106"/>
  <c r="J727"/>
  <c i="3" r="BK789"/>
  <c r="J924"/>
  <c r="BK915"/>
  <c r="J540"/>
  <c i="4" r="BK618"/>
  <c r="J809"/>
  <c r="J491"/>
  <c r="J835"/>
  <c i="5" r="BK202"/>
  <c r="BK300"/>
  <c i="6" r="J168"/>
  <c r="J237"/>
  <c r="J122"/>
  <c i="7" r="BK221"/>
  <c r="J179"/>
  <c r="J258"/>
  <c r="J129"/>
  <c i="9" r="BK108"/>
  <c i="10" r="J90"/>
  <c i="11" r="J92"/>
  <c i="12" r="BK121"/>
  <c i="13" r="BK130"/>
  <c i="14" r="BK179"/>
  <c i="2" r="J1488"/>
  <c r="BK1629"/>
  <c r="BK1617"/>
  <c r="BK157"/>
  <c r="J1507"/>
  <c r="BK2772"/>
  <c r="BK2115"/>
  <c r="J2815"/>
  <c i="3" r="BK921"/>
  <c r="BK174"/>
  <c i="4" r="J429"/>
  <c r="BK124"/>
  <c r="BK589"/>
  <c i="5" r="J277"/>
  <c r="J204"/>
  <c r="BK207"/>
  <c i="6" r="BK157"/>
  <c r="J117"/>
  <c r="BK288"/>
  <c r="BK145"/>
  <c r="BK264"/>
  <c r="BK150"/>
  <c i="7" r="BK165"/>
  <c r="BK215"/>
  <c r="J116"/>
  <c i="11" r="J106"/>
  <c i="12" r="BK132"/>
  <c i="13" r="J130"/>
  <c i="14" r="J148"/>
  <c i="15" r="J92"/>
  <c i="2" r="BK1426"/>
  <c r="BK2002"/>
  <c r="J1594"/>
  <c r="J2115"/>
  <c r="J1983"/>
  <c r="BK2693"/>
  <c r="BK2029"/>
  <c r="J1114"/>
  <c i="3" r="J774"/>
  <c r="J873"/>
  <c r="J429"/>
  <c i="4" r="J505"/>
  <c i="7" r="J106"/>
  <c r="BK207"/>
  <c i="11" r="BK86"/>
  <c i="2" r="BK1110"/>
  <c r="BK2261"/>
  <c r="J1682"/>
  <c r="BK1368"/>
  <c r="J2561"/>
  <c r="BK598"/>
  <c i="3" r="J568"/>
  <c r="BK709"/>
  <c r="J694"/>
  <c r="BK760"/>
  <c r="J237"/>
  <c i="4" r="BK768"/>
  <c r="BK435"/>
  <c r="J830"/>
  <c r="J530"/>
  <c r="J613"/>
  <c i="5" r="J341"/>
  <c i="6" r="J220"/>
  <c i="7" r="BK230"/>
  <c i="11" r="J91"/>
  <c i="13" r="J119"/>
  <c i="2" r="BK1779"/>
  <c r="J2575"/>
  <c r="BK1764"/>
  <c r="BK2489"/>
  <c i="9" r="BK90"/>
  <c i="12" r="J174"/>
  <c i="13" r="BK121"/>
  <c i="14" r="J110"/>
  <c i="15" r="BK119"/>
  <c i="2" r="BK2522"/>
  <c r="J317"/>
  <c r="BK2028"/>
  <c r="J2218"/>
  <c r="BK2529"/>
  <c i="3" r="BK423"/>
  <c r="BK548"/>
  <c i="4" r="BK447"/>
  <c i="12" r="J121"/>
  <c i="14" r="J193"/>
  <c i="2" r="J1758"/>
  <c r="BK2835"/>
  <c r="BK2191"/>
  <c r="J1689"/>
  <c r="BK1993"/>
  <c i="3" r="J375"/>
  <c r="J655"/>
  <c i="4" r="J105"/>
  <c r="BK830"/>
  <c r="J803"/>
  <c i="6" r="J320"/>
  <c i="7" r="BK240"/>
  <c i="2" r="BK2291"/>
  <c r="BK1808"/>
  <c r="BK2817"/>
  <c r="J1087"/>
  <c r="BK700"/>
  <c r="BK2112"/>
  <c i="3" r="J150"/>
  <c r="J333"/>
  <c r="J775"/>
  <c i="4" r="BK784"/>
  <c r="BK918"/>
  <c r="BK517"/>
  <c r="J460"/>
  <c i="5" r="J311"/>
  <c i="7" r="J198"/>
  <c i="9" r="J96"/>
  <c i="12" r="J142"/>
  <c r="J117"/>
  <c i="13" r="BK87"/>
  <c i="14" r="J199"/>
  <c r="J169"/>
  <c i="2" r="BK2781"/>
  <c r="J682"/>
  <c r="J2247"/>
  <c r="J1779"/>
  <c r="BK1464"/>
  <c r="BK1840"/>
  <c i="3" r="BK445"/>
  <c r="BK248"/>
  <c r="BK379"/>
  <c r="BK142"/>
  <c i="4" r="BK247"/>
  <c r="BK780"/>
  <c r="J570"/>
  <c r="J461"/>
  <c i="5" r="BK350"/>
  <c i="6" r="J167"/>
  <c r="J93"/>
  <c r="BK263"/>
  <c r="BK137"/>
  <c i="7" r="J102"/>
  <c r="BK174"/>
  <c i="12" r="BK125"/>
  <c i="14" r="BK92"/>
  <c i="3" r="J426"/>
  <c r="BK711"/>
  <c i="4" r="J916"/>
  <c i="5" r="BK274"/>
  <c i="6" r="J124"/>
  <c i="2" r="BK2166"/>
  <c i="3" r="J442"/>
  <c i="4" r="BK278"/>
  <c r="J469"/>
  <c i="5" r="J350"/>
  <c r="BK375"/>
  <c i="6" r="BK243"/>
  <c r="J176"/>
  <c i="9" r="BK86"/>
  <c i="12" r="J158"/>
  <c r="J112"/>
  <c i="14" r="BK90"/>
  <c i="15" r="J119"/>
  <c i="2" r="BK2784"/>
  <c r="J1299"/>
  <c r="BK186"/>
  <c r="BK1415"/>
  <c r="J2531"/>
  <c r="J771"/>
  <c r="J1599"/>
  <c r="J2328"/>
  <c r="J694"/>
  <c i="1" r="AS54"/>
  <c i="5" r="J191"/>
  <c r="J259"/>
  <c i="6" r="J140"/>
  <c r="J228"/>
  <c r="J149"/>
  <c r="J303"/>
  <c i="7" r="BK246"/>
  <c r="J210"/>
  <c r="J240"/>
  <c i="9" r="BK116"/>
  <c r="BK89"/>
  <c i="12" r="BK167"/>
  <c i="13" r="J135"/>
  <c i="14" r="J192"/>
  <c r="J210"/>
  <c i="15" r="BK113"/>
  <c i="2" r="BK1530"/>
  <c r="J992"/>
  <c r="BK268"/>
  <c r="J1585"/>
  <c r="J2309"/>
  <c r="J1906"/>
  <c i="3" r="J366"/>
  <c r="J685"/>
  <c r="BK518"/>
  <c r="BK351"/>
  <c i="4" r="J885"/>
  <c r="J573"/>
  <c r="BK570"/>
  <c r="BK505"/>
  <c i="5" r="J180"/>
  <c r="J404"/>
  <c r="J426"/>
  <c i="6" r="J193"/>
  <c r="J295"/>
  <c r="J222"/>
  <c r="J215"/>
  <c i="7" r="J244"/>
  <c r="J183"/>
  <c r="BK248"/>
  <c i="9" r="J90"/>
  <c i="11" r="J101"/>
  <c i="12" r="BK136"/>
  <c i="13" r="J156"/>
  <c i="14" r="J124"/>
  <c r="J120"/>
  <c i="2" r="BK2600"/>
  <c r="J776"/>
  <c r="J672"/>
  <c r="J1750"/>
  <c r="J268"/>
  <c r="BK2427"/>
  <c r="J2618"/>
  <c i="3" r="J638"/>
  <c r="J658"/>
  <c i="4" r="J526"/>
  <c r="J400"/>
  <c r="BK852"/>
  <c r="BK919"/>
  <c i="5" r="J234"/>
  <c r="J148"/>
  <c r="BK411"/>
  <c r="BK311"/>
  <c i="6" r="BK121"/>
  <c r="J203"/>
  <c r="J219"/>
  <c r="BK210"/>
  <c r="BK249"/>
  <c i="7" r="J214"/>
  <c r="BK160"/>
  <c r="J235"/>
  <c i="8" r="BK87"/>
  <c i="12" r="J129"/>
  <c i="14" r="J98"/>
  <c i="15" r="BK92"/>
  <c i="2" r="J735"/>
  <c r="BK1407"/>
  <c r="J688"/>
  <c r="BK2575"/>
  <c r="J1368"/>
  <c r="J2817"/>
  <c r="BK2097"/>
  <c r="BK911"/>
  <c i="3" r="BK785"/>
  <c r="BK543"/>
  <c r="BK303"/>
  <c i="4" r="J589"/>
  <c i="7" r="J161"/>
  <c r="BK216"/>
  <c i="11" r="J86"/>
  <c i="12" r="J87"/>
  <c i="2" r="BK124"/>
  <c r="BK615"/>
  <c r="J803"/>
  <c r="BK2525"/>
  <c i="3" r="J717"/>
  <c r="BK691"/>
  <c r="J595"/>
  <c r="J200"/>
  <c i="4" r="BK907"/>
  <c r="BK448"/>
  <c i="5" r="BK204"/>
  <c i="6" r="BK165"/>
  <c r="BK173"/>
  <c r="J159"/>
  <c i="7" r="J211"/>
  <c r="BK223"/>
  <c i="11" r="J88"/>
  <c i="12" r="J141"/>
  <c i="13" r="J126"/>
  <c i="2" r="J865"/>
  <c r="J669"/>
  <c r="BK1131"/>
  <c r="J1312"/>
  <c r="J2557"/>
  <c i="3" r="BK637"/>
  <c i="11" r="BK101"/>
  <c i="12" r="BK120"/>
  <c i="13" r="J115"/>
  <c i="14" r="J153"/>
  <c i="15" r="BK110"/>
  <c i="2" r="BK1932"/>
  <c r="BK1472"/>
  <c r="BK465"/>
  <c r="J1126"/>
  <c r="J1857"/>
  <c r="BK2637"/>
  <c i="3" r="BK196"/>
  <c r="J789"/>
  <c r="BK801"/>
  <c i="4" r="BK555"/>
  <c i="10" r="BK89"/>
  <c i="12" r="BK156"/>
  <c i="14" r="BK140"/>
  <c r="J142"/>
  <c i="2" r="J2285"/>
  <c r="J1442"/>
  <c r="J1873"/>
  <c r="BK1578"/>
  <c r="J814"/>
  <c r="BK2533"/>
  <c r="BK1074"/>
  <c i="3" r="BK105"/>
  <c r="BK579"/>
  <c i="4" r="BK407"/>
  <c r="J823"/>
  <c i="6" r="BK171"/>
  <c r="J270"/>
  <c i="2" r="J2141"/>
  <c r="J1003"/>
  <c r="J2134"/>
  <c r="J1608"/>
  <c r="BK2180"/>
  <c r="J181"/>
  <c i="3" r="J635"/>
  <c r="J785"/>
  <c i="4" r="BK545"/>
  <c r="BK522"/>
  <c r="J863"/>
  <c r="BK455"/>
  <c i="7" r="BK206"/>
  <c r="J200"/>
  <c i="9" r="BK115"/>
  <c i="11" r="BK98"/>
  <c i="12" r="J172"/>
  <c i="13" r="J113"/>
  <c i="14" r="J191"/>
  <c r="BK146"/>
  <c i="2" r="J691"/>
  <c r="BK1574"/>
  <c r="BK1012"/>
  <c r="BK1430"/>
  <c r="J1472"/>
  <c r="J2172"/>
  <c r="J2199"/>
  <c i="3" r="J693"/>
  <c r="BK766"/>
  <c i="4" r="BK117"/>
  <c r="BK837"/>
  <c r="BK434"/>
  <c i="5" r="BK398"/>
  <c r="J300"/>
  <c i="6" r="BK219"/>
  <c r="BK261"/>
  <c r="BK101"/>
  <c r="J134"/>
  <c i="7" r="J168"/>
  <c r="BK176"/>
  <c i="11" r="BK94"/>
  <c i="13" r="J149"/>
  <c i="15" r="J110"/>
  <c i="2" r="J1091"/>
  <c r="BK2152"/>
  <c r="BK1673"/>
  <c r="J1008"/>
  <c i="3" r="J677"/>
  <c i="4" r="BK463"/>
  <c r="J565"/>
  <c i="5" r="BK282"/>
  <c r="BK246"/>
  <c r="BK223"/>
  <c i="6" r="BK250"/>
  <c r="J177"/>
  <c r="BK209"/>
  <c r="BK153"/>
  <c r="J155"/>
  <c i="7" r="BK129"/>
  <c i="9" r="BK106"/>
  <c i="10" r="BK83"/>
  <c i="12" r="J109"/>
  <c i="14" r="J112"/>
  <c r="J116"/>
  <c i="2" r="J899"/>
  <c r="BK2106"/>
  <c r="BK738"/>
  <c r="BK334"/>
  <c r="BK2019"/>
  <c r="BK1099"/>
  <c r="BK2369"/>
  <c i="3" r="J727"/>
  <c r="J701"/>
  <c r="J725"/>
  <c r="BK170"/>
  <c i="4" r="BK762"/>
  <c r="BK475"/>
  <c r="BK928"/>
  <c r="BK786"/>
  <c i="5" r="J106"/>
  <c r="J248"/>
  <c i="6" r="BK241"/>
  <c i="7" r="J180"/>
  <c r="BK93"/>
  <c i="10" r="J91"/>
  <c i="14" r="BK112"/>
  <c i="5" r="BK329"/>
  <c i="6" r="BK124"/>
  <c i="7" r="BK219"/>
  <c r="J221"/>
  <c i="11" r="BK109"/>
  <c i="13" r="BK95"/>
  <c i="14" r="J108"/>
  <c r="BK128"/>
  <c i="2" r="J2177"/>
  <c r="BK176"/>
  <c r="BK1983"/>
  <c r="BK2196"/>
  <c i="3" r="BK600"/>
  <c r="J784"/>
  <c i="4" r="J109"/>
  <c r="BK587"/>
  <c i="5" r="J177"/>
  <c i="6" r="BK321"/>
  <c r="J256"/>
  <c i="7" r="J189"/>
  <c i="8" r="J85"/>
  <c i="10" r="BK84"/>
  <c i="14" r="BK205"/>
  <c i="2" r="BK2815"/>
  <c r="BK2012"/>
  <c r="BK2313"/>
  <c i="3" r="J270"/>
  <c i="4" r="J754"/>
  <c r="J911"/>
  <c i="5" r="J166"/>
  <c r="BK321"/>
  <c i="6" r="BK183"/>
  <c r="BK120"/>
  <c i="7" r="J97"/>
  <c i="8" r="J84"/>
  <c i="13" r="J111"/>
  <c i="14" r="BK138"/>
  <c i="2" r="J2166"/>
  <c r="J2784"/>
  <c r="J1629"/>
  <c i="3" r="J768"/>
  <c r="BK727"/>
  <c i="4" r="BK560"/>
  <c i="7" r="BK200"/>
  <c i="12" r="J164"/>
  <c i="2" r="BK1790"/>
  <c r="J465"/>
  <c i="3" r="J833"/>
  <c r="BK356"/>
  <c r="BK540"/>
  <c i="4" r="BK577"/>
  <c r="J463"/>
  <c r="J519"/>
  <c r="J275"/>
  <c i="6" r="J297"/>
  <c i="14" r="J140"/>
  <c i="3" r="J793"/>
  <c i="11" r="J102"/>
  <c i="2" r="J615"/>
  <c r="J1584"/>
  <c r="J1407"/>
  <c r="BK1657"/>
  <c r="J2152"/>
  <c r="J2091"/>
  <c i="3" r="J697"/>
  <c r="BK472"/>
  <c r="BK703"/>
  <c i="9" r="BK84"/>
  <c i="10" r="BK85"/>
  <c i="12" r="J136"/>
  <c i="13" r="J121"/>
  <c i="14" r="BK114"/>
  <c i="15" r="BK99"/>
  <c i="2" r="BK2557"/>
  <c r="J162"/>
  <c r="BK1998"/>
  <c r="J2112"/>
  <c r="BK1520"/>
  <c r="BK1025"/>
  <c r="J1384"/>
  <c r="J1012"/>
  <c r="BK2421"/>
  <c i="3" r="J563"/>
  <c r="BK873"/>
  <c r="J338"/>
  <c i="4" r="J577"/>
  <c r="BK550"/>
  <c r="BK481"/>
  <c i="6" r="J105"/>
  <c r="BK207"/>
  <c i="14" r="J175"/>
  <c i="2" r="BK2839"/>
  <c r="BK317"/>
  <c r="BK709"/>
  <c r="J2048"/>
  <c r="BK2412"/>
  <c i="3" r="J170"/>
  <c r="BK568"/>
  <c r="BK833"/>
  <c i="4" r="BK735"/>
  <c r="J255"/>
  <c i="5" r="J254"/>
  <c r="BK415"/>
  <c i="6" r="J289"/>
  <c r="J106"/>
  <c r="BK275"/>
  <c r="BK283"/>
  <c i="7" r="J234"/>
  <c r="J176"/>
  <c i="8" r="BK97"/>
  <c i="10" r="J93"/>
  <c i="12" r="BK104"/>
  <c i="13" r="BK149"/>
  <c i="14" r="BK148"/>
  <c r="BK120"/>
  <c i="15" r="J88"/>
  <c i="2" r="BK2309"/>
  <c r="BK321"/>
  <c r="BK762"/>
  <c i="3" r="BK583"/>
  <c i="6" r="J273"/>
  <c i="7" r="BK245"/>
  <c r="J196"/>
  <c r="BK225"/>
  <c i="9" r="J87"/>
  <c i="12" r="BK135"/>
  <c i="14" r="J90"/>
  <c i="2" r="J2412"/>
  <c r="BK2177"/>
  <c r="J2553"/>
  <c r="BK2141"/>
  <c i="3" r="J702"/>
  <c r="BK694"/>
  <c r="J296"/>
  <c i="4" r="BK453"/>
  <c i="12" r="BK113"/>
  <c i="14" r="BK172"/>
  <c i="15" r="BK88"/>
  <c i="2" r="BK2368"/>
  <c r="J117"/>
  <c r="J1621"/>
  <c r="J2204"/>
  <c r="J1776"/>
  <c r="BK1689"/>
  <c r="BK2062"/>
  <c r="J2294"/>
  <c i="3" r="BK333"/>
  <c i="4" r="BK565"/>
  <c r="J117"/>
  <c r="BK727"/>
  <c r="J603"/>
  <c r="BK535"/>
  <c i="5" r="J170"/>
  <c r="BK419"/>
  <c i="6" r="BK231"/>
  <c r="BK117"/>
  <c i="7" r="BK203"/>
  <c r="J118"/>
  <c i="10" r="J83"/>
  <c i="13" r="BK151"/>
  <c i="5" r="BK368"/>
  <c i="6" r="BK109"/>
  <c r="BK273"/>
  <c i="7" r="BK177"/>
  <c i="10" r="BK94"/>
  <c i="12" r="J181"/>
  <c i="14" r="BK100"/>
  <c i="15" r="BK87"/>
  <c i="2" r="BK2316"/>
  <c r="J1764"/>
  <c r="J1390"/>
  <c r="J2028"/>
  <c r="J1058"/>
  <c i="3" r="J522"/>
  <c r="BK214"/>
  <c i="4" r="BK925"/>
  <c i="5" r="J230"/>
  <c i="6" r="J137"/>
  <c r="J225"/>
  <c r="BK142"/>
  <c i="7" r="J229"/>
  <c i="13" r="BK147"/>
  <c i="2" r="J2533"/>
  <c r="J2030"/>
  <c r="J1665"/>
  <c r="J1827"/>
  <c i="3" r="J461"/>
  <c i="4" r="BK865"/>
  <c r="J439"/>
  <c r="BK449"/>
  <c i="5" r="BK359"/>
  <c i="6" r="J269"/>
  <c r="BK187"/>
  <c r="BK92"/>
  <c i="7" r="BK188"/>
  <c r="BK241"/>
  <c i="9" r="BK119"/>
  <c i="14" r="BK122"/>
  <c i="2" r="J1713"/>
  <c r="J709"/>
  <c r="BK2145"/>
  <c i="3" r="BK412"/>
  <c r="BK375"/>
  <c i="4" r="J392"/>
  <c i="10" r="BK95"/>
  <c i="13" r="BK161"/>
  <c i="2" r="J2558"/>
  <c r="BK1087"/>
  <c i="3" r="J448"/>
  <c r="J162"/>
  <c r="BK784"/>
  <c r="BK495"/>
  <c i="4" r="BK251"/>
  <c r="J764"/>
  <c r="J391"/>
  <c i="5" r="BK364"/>
  <c i="6" r="BK246"/>
  <c r="BK167"/>
  <c r="J213"/>
  <c i="7" r="BK249"/>
  <c r="BK154"/>
  <c i="9" r="J116"/>
  <c i="12" r="BK103"/>
  <c i="13" r="J105"/>
  <c i="14" r="J187"/>
  <c i="2" r="BK622"/>
  <c r="J1595"/>
  <c r="J1108"/>
  <c r="J1820"/>
  <c r="BK2155"/>
  <c i="3" r="BK624"/>
  <c i="12" r="BK124"/>
  <c i="14" r="J92"/>
  <c r="BK210"/>
  <c i="2" r="BK799"/>
  <c r="J2196"/>
  <c r="J894"/>
  <c r="J738"/>
  <c r="J719"/>
  <c r="J2060"/>
  <c r="J2068"/>
  <c r="BK2827"/>
  <c i="3" r="BK697"/>
  <c r="BK617"/>
  <c r="J278"/>
  <c i="4" r="BK130"/>
  <c i="10" r="J89"/>
  <c i="12" r="BK139"/>
  <c i="13" r="J141"/>
  <c i="14" r="J177"/>
  <c i="2" r="J1018"/>
  <c r="BK776"/>
  <c r="BK771"/>
  <c r="J1717"/>
  <c r="BK2033"/>
  <c r="J2121"/>
  <c i="3" r="BK765"/>
  <c r="BK790"/>
  <c r="BK889"/>
  <c i="4" r="BK823"/>
  <c r="J525"/>
  <c i="6" r="BK203"/>
  <c i="2" r="BK1197"/>
  <c r="BK644"/>
  <c r="J1569"/>
  <c r="BK129"/>
  <c r="J2568"/>
  <c r="BK1126"/>
  <c i="3" r="BK701"/>
  <c r="J204"/>
  <c r="BK204"/>
  <c i="4" r="BK271"/>
  <c r="BK910"/>
  <c r="J566"/>
  <c i="5" r="J200"/>
  <c r="J346"/>
  <c i="6" r="J314"/>
  <c r="J238"/>
  <c r="J230"/>
  <c r="J235"/>
  <c r="BK162"/>
  <c i="7" r="BK190"/>
  <c r="BK139"/>
  <c r="BK164"/>
  <c i="11" r="J94"/>
  <c i="13" r="BK122"/>
  <c i="14" r="BK86"/>
  <c r="J174"/>
  <c i="15" r="J103"/>
  <c i="2" r="J2155"/>
  <c r="BK1540"/>
  <c r="BK2138"/>
  <c r="BK1579"/>
  <c r="J1417"/>
  <c i="4" r="J483"/>
  <c i="5" r="J223"/>
  <c r="J157"/>
  <c i="6" r="J102"/>
  <c r="BK244"/>
  <c r="BK202"/>
  <c i="7" r="J206"/>
  <c r="BK258"/>
  <c i="10" r="BK88"/>
  <c i="13" r="BK105"/>
  <c i="14" r="J182"/>
  <c i="2" r="J933"/>
  <c r="BK2819"/>
  <c r="J1074"/>
  <c r="BK325"/>
  <c r="BK2271"/>
  <c r="J469"/>
  <c i="3" r="BK677"/>
  <c r="J560"/>
  <c i="4" r="BK460"/>
  <c i="5" r="J368"/>
  <c i="6" r="J145"/>
  <c r="J165"/>
  <c i="7" r="J143"/>
  <c i="9" r="J93"/>
  <c i="12" r="J105"/>
  <c i="2" r="J1673"/>
  <c r="BK877"/>
  <c r="BK904"/>
  <c r="BK1114"/>
  <c r="BK1568"/>
  <c r="BK1082"/>
  <c i="3" r="BK478"/>
  <c i="4" r="BK607"/>
  <c r="J527"/>
  <c r="J243"/>
  <c i="5" r="J415"/>
  <c i="6" r="J280"/>
  <c r="BK184"/>
  <c r="J130"/>
  <c r="J247"/>
  <c i="7" r="BK238"/>
  <c r="BK182"/>
  <c r="BK113"/>
  <c i="8" r="J87"/>
  <c i="10" r="BK100"/>
  <c i="11" r="BK97"/>
  <c i="12" r="J92"/>
  <c i="13" r="J128"/>
  <c i="2" r="J1037"/>
  <c r="J2349"/>
  <c r="J341"/>
  <c r="J904"/>
  <c r="J911"/>
  <c i="3" r="J617"/>
  <c r="BK127"/>
  <c i="4" r="J560"/>
  <c r="J515"/>
  <c i="5" r="BK122"/>
  <c i="7" r="J241"/>
  <c r="J212"/>
  <c i="9" r="J115"/>
  <c r="J98"/>
  <c i="11" r="J96"/>
  <c i="12" r="BK152"/>
  <c r="J120"/>
  <c i="13" r="BK115"/>
  <c i="14" r="J155"/>
  <c r="BK157"/>
  <c i="15" r="BK114"/>
  <c r="BK96"/>
  <c i="2" r="BK2531"/>
  <c r="BK2068"/>
  <c r="J191"/>
  <c r="BK731"/>
  <c r="BK921"/>
  <c r="BK448"/>
  <c r="BK2351"/>
  <c r="J1403"/>
  <c i="3" r="J387"/>
  <c r="BK670"/>
  <c r="BK909"/>
  <c r="BK772"/>
  <c r="J258"/>
  <c i="4" r="J912"/>
  <c r="J806"/>
  <c r="BK497"/>
  <c i="5" r="J138"/>
  <c r="BK335"/>
  <c i="6" r="BK181"/>
  <c r="BK115"/>
  <c r="J261"/>
  <c r="BK306"/>
  <c i="7" r="BK198"/>
  <c r="J260"/>
  <c r="J243"/>
  <c r="J177"/>
  <c i="8" r="J98"/>
  <c i="9" r="BK110"/>
  <c i="10" r="J87"/>
  <c i="12" r="J156"/>
  <c r="BK92"/>
  <c i="14" r="BK183"/>
  <c r="J136"/>
  <c i="2" r="J636"/>
  <c r="BK2254"/>
  <c r="BK640"/>
  <c r="J1902"/>
  <c r="J2368"/>
  <c r="J1589"/>
  <c r="BK2077"/>
  <c r="BK2032"/>
  <c i="5" r="J282"/>
  <c r="BK292"/>
  <c i="6" r="BK298"/>
  <c r="BK224"/>
  <c r="J311"/>
  <c r="BK116"/>
  <c r="J120"/>
  <c r="J232"/>
  <c r="BK232"/>
  <c i="7" r="BK220"/>
  <c r="BK193"/>
  <c r="J174"/>
  <c r="BK213"/>
  <c i="8" r="J92"/>
  <c i="12" r="J135"/>
  <c i="13" r="BK164"/>
  <c i="14" r="BK185"/>
  <c i="15" r="J114"/>
  <c i="2" r="J2075"/>
  <c r="BK1844"/>
  <c r="BK1419"/>
  <c r="J1253"/>
  <c r="BK2363"/>
  <c r="BK1413"/>
  <c i="3" r="J711"/>
  <c r="BK555"/>
  <c r="BK150"/>
  <c i="4" r="BK816"/>
  <c r="J905"/>
  <c i="7" r="BK158"/>
  <c i="9" r="J89"/>
  <c i="12" r="BK129"/>
  <c i="13" r="BK133"/>
  <c i="2" r="BK814"/>
  <c r="J2369"/>
  <c r="J124"/>
  <c r="BK2831"/>
  <c r="BK1558"/>
  <c i="3" r="BK442"/>
  <c r="BK767"/>
  <c r="BK166"/>
  <c r="BK237"/>
  <c r="BK315"/>
  <c r="J105"/>
  <c i="4" r="BK594"/>
  <c r="J113"/>
  <c r="J497"/>
  <c r="J247"/>
  <c i="5" r="BK248"/>
  <c i="6" r="J121"/>
  <c r="J249"/>
  <c i="7" r="J93"/>
  <c i="12" r="BK144"/>
  <c i="14" r="BK195"/>
  <c i="2" r="BK688"/>
  <c i="10" r="J94"/>
  <c i="13" r="J147"/>
  <c i="2" r="BK1801"/>
  <c r="J1574"/>
  <c r="J2002"/>
  <c r="BK191"/>
  <c r="BK2337"/>
  <c i="3" r="BK773"/>
  <c r="J401"/>
  <c i="4" r="BK515"/>
  <c i="11" r="BK95"/>
  <c i="13" r="J117"/>
  <c i="2" r="J2706"/>
  <c r="BK648"/>
  <c r="BK2061"/>
  <c r="J1415"/>
  <c i="3" r="BK416"/>
  <c r="BK266"/>
  <c r="BK740"/>
  <c i="4" r="BK404"/>
  <c r="BK885"/>
  <c r="J615"/>
  <c i="6" r="J179"/>
  <c r="J111"/>
  <c i="14" r="J213"/>
  <c i="2" r="J2076"/>
  <c r="BK1312"/>
  <c r="BK2096"/>
  <c r="BK2199"/>
  <c r="J2261"/>
  <c i="3" r="J572"/>
  <c r="BK638"/>
  <c r="J228"/>
  <c i="6" r="BK317"/>
  <c r="J135"/>
  <c r="J125"/>
  <c i="7" r="J100"/>
  <c r="J149"/>
  <c i="8" r="J99"/>
  <c i="11" r="J85"/>
  <c i="12" r="BK116"/>
  <c i="13" r="J163"/>
  <c i="14" r="J183"/>
  <c i="15" r="J123"/>
  <c i="2" r="J608"/>
  <c r="BK675"/>
  <c r="BK1906"/>
  <c r="J2374"/>
  <c r="J348"/>
  <c r="BK2424"/>
  <c r="BK1713"/>
  <c i="3" r="J423"/>
  <c r="BK682"/>
  <c i="4" r="J840"/>
  <c r="BK905"/>
  <c r="J115"/>
  <c r="J241"/>
  <c i="5" r="J396"/>
  <c r="J260"/>
  <c i="6" r="BK98"/>
  <c r="BK267"/>
  <c i="7" r="BK197"/>
  <c r="BK127"/>
  <c i="8" r="J97"/>
  <c i="12" r="J128"/>
  <c i="14" r="BK124"/>
  <c i="15" r="J95"/>
  <c i="2" r="J2600"/>
  <c r="J2803"/>
  <c r="J1536"/>
  <c i="3" r="J412"/>
  <c r="BK595"/>
  <c r="BK733"/>
  <c i="4" r="BK827"/>
  <c i="5" r="BK237"/>
  <c i="6" r="BK227"/>
  <c r="BK225"/>
  <c i="7" r="J228"/>
  <c i="13" r="J109"/>
  <c i="15" r="J113"/>
  <c i="2" r="BK1703"/>
  <c r="BK1437"/>
  <c r="J2254"/>
  <c i="3" r="BK254"/>
  <c i="4" r="BK491"/>
  <c r="J903"/>
  <c r="BK275"/>
  <c i="5" r="BK170"/>
  <c r="BK392"/>
  <c i="6" r="J150"/>
  <c r="BK200"/>
  <c r="BK304"/>
  <c r="J143"/>
  <c i="7" r="J191"/>
  <c r="J220"/>
  <c r="BK145"/>
  <c r="BK102"/>
  <c i="8" r="BK84"/>
  <c i="10" r="BK82"/>
  <c i="12" r="BK172"/>
  <c r="J166"/>
  <c i="14" r="J172"/>
  <c r="J208"/>
  <c i="2" r="J321"/>
  <c r="J2062"/>
  <c r="J1558"/>
  <c r="J2007"/>
  <c r="J2069"/>
  <c r="J791"/>
  <c r="BK2213"/>
  <c r="J1870"/>
  <c r="J1657"/>
  <c i="3" r="BK461"/>
  <c r="BK342"/>
  <c r="J668"/>
  <c i="4" r="BK109"/>
  <c r="J555"/>
  <c i="5" r="BK234"/>
  <c i="6" r="BK276"/>
  <c r="BK93"/>
  <c r="J209"/>
  <c r="BK222"/>
  <c r="BK102"/>
  <c i="7" r="BK187"/>
  <c r="J173"/>
  <c i="8" r="BK88"/>
  <c i="9" r="J102"/>
  <c i="15" r="J112"/>
  <c i="2" r="J2598"/>
  <c r="J1710"/>
  <c r="BK2031"/>
  <c r="BK2091"/>
  <c r="BK1573"/>
  <c r="J2799"/>
  <c r="J1405"/>
  <c r="J982"/>
  <c i="3" r="J486"/>
  <c r="BK358"/>
  <c r="J244"/>
  <c r="J773"/>
  <c r="J398"/>
  <c i="4" r="J517"/>
  <c r="J451"/>
  <c r="J874"/>
  <c r="BK835"/>
  <c i="5" r="J371"/>
  <c r="J202"/>
  <c i="6" r="BK278"/>
  <c r="J250"/>
  <c r="J181"/>
  <c r="J162"/>
  <c r="J218"/>
  <c i="7" r="BK167"/>
  <c r="BK143"/>
  <c i="2" r="BK1694"/>
  <c r="BK1776"/>
  <c r="J598"/>
  <c r="J1025"/>
  <c r="BK791"/>
  <c r="BK1320"/>
  <c r="BK2240"/>
  <c r="J723"/>
  <c i="3" r="J817"/>
  <c i="4" r="J587"/>
  <c r="J928"/>
  <c r="BK809"/>
  <c r="J487"/>
  <c i="10" r="J96"/>
  <c i="13" r="J93"/>
  <c i="14" r="J207"/>
  <c i="2" r="BK1974"/>
  <c r="BK1008"/>
  <c r="J1122"/>
  <c r="J2351"/>
  <c r="J2148"/>
  <c r="J2544"/>
  <c r="BK2218"/>
  <c r="J1561"/>
  <c i="3" r="BK278"/>
  <c r="BK270"/>
  <c r="J142"/>
  <c r="J709"/>
  <c i="4" r="BK603"/>
  <c r="J130"/>
  <c i="7" r="J249"/>
  <c i="8" r="BK94"/>
  <c i="12" r="J104"/>
  <c i="2" r="J2701"/>
  <c r="BK982"/>
  <c r="BK1561"/>
  <c r="BK1507"/>
  <c r="J2746"/>
  <c r="J747"/>
  <c i="3" r="J347"/>
  <c r="J360"/>
  <c r="BK572"/>
  <c r="BK591"/>
  <c i="4" r="BK479"/>
  <c i="5" r="BK209"/>
  <c r="BK168"/>
  <c i="6" r="J264"/>
  <c r="BK294"/>
  <c r="BK168"/>
  <c i="7" r="BK173"/>
  <c r="J165"/>
  <c i="10" r="BK99"/>
  <c i="12" r="BK164"/>
  <c r="BK93"/>
  <c i="13" r="J137"/>
  <c i="14" r="BK110"/>
  <c i="15" r="J105"/>
  <c i="2" r="BK2618"/>
  <c r="BK1621"/>
  <c r="BK1827"/>
  <c r="BK2016"/>
  <c r="J176"/>
  <c r="BK2045"/>
  <c i="3" r="BK768"/>
  <c i="2" r="BK1929"/>
  <c r="BK2746"/>
  <c i="3" r="BK429"/>
  <c r="J928"/>
  <c i="4" r="BK598"/>
  <c r="BK495"/>
  <c i="5" r="BK264"/>
  <c i="6" r="BK139"/>
  <c r="BK113"/>
  <c i="14" r="J151"/>
  <c i="2" r="J1110"/>
  <c r="BK1820"/>
  <c r="BK1122"/>
  <c i="3" r="J368"/>
  <c r="J761"/>
  <c r="J518"/>
  <c r="J576"/>
  <c i="4" r="BK843"/>
  <c r="J598"/>
  <c r="J789"/>
  <c r="BK439"/>
  <c i="5" r="BK404"/>
  <c i="6" r="BK292"/>
  <c r="BK125"/>
  <c r="J212"/>
  <c r="BK237"/>
  <c r="BK220"/>
  <c i="7" r="J215"/>
  <c r="BK133"/>
  <c r="J237"/>
  <c i="10" r="BK87"/>
  <c i="12" r="J137"/>
  <c i="13" r="J145"/>
  <c i="14" r="J143"/>
  <c i="15" r="J107"/>
  <c i="2" r="J1707"/>
  <c r="J2839"/>
  <c r="BK1782"/>
  <c r="BK2121"/>
  <c r="J2029"/>
  <c r="BK2328"/>
  <c i="3" r="J637"/>
  <c r="J909"/>
  <c r="J113"/>
  <c i="4" r="BK105"/>
  <c r="BK917"/>
  <c r="BK437"/>
  <c i="5" r="BK166"/>
  <c r="BK400"/>
  <c i="6" r="BK257"/>
  <c r="J217"/>
  <c r="BK95"/>
  <c i="7" r="J202"/>
  <c r="BK146"/>
  <c r="J160"/>
  <c i="11" r="BK107"/>
  <c i="14" r="BK174"/>
  <c i="3" r="BK347"/>
  <c r="J931"/>
  <c i="4" r="BK813"/>
  <c r="J495"/>
  <c i="5" r="BK346"/>
  <c r="BK148"/>
  <c i="6" r="J196"/>
  <c r="J294"/>
  <c r="J153"/>
  <c r="J197"/>
  <c i="7" r="J219"/>
  <c r="BK152"/>
  <c i="9" r="J105"/>
  <c i="11" r="J103"/>
  <c i="14" r="BK136"/>
  <c r="BK189"/>
  <c i="2" r="J1453"/>
  <c r="J2539"/>
  <c r="BK624"/>
  <c r="BK1758"/>
  <c r="J2101"/>
  <c r="J1597"/>
  <c r="J2608"/>
  <c r="BK2124"/>
  <c r="BK110"/>
  <c i="3" r="BK782"/>
  <c r="J351"/>
  <c i="4" r="J727"/>
  <c r="BK120"/>
  <c r="BK912"/>
  <c r="J435"/>
  <c i="5" r="J392"/>
  <c r="J246"/>
  <c r="BK100"/>
  <c i="6" r="J112"/>
  <c r="J131"/>
  <c r="BK218"/>
  <c i="7" r="BK255"/>
  <c r="J103"/>
  <c r="BK180"/>
  <c r="BK243"/>
  <c i="9" r="BK98"/>
  <c i="11" r="J104"/>
  <c i="12" r="BK163"/>
  <c i="14" r="BK167"/>
  <c i="2" r="J795"/>
  <c r="J2176"/>
  <c r="BK1536"/>
  <c r="BK1816"/>
  <c r="BK2159"/>
  <c r="BK1599"/>
  <c r="BK2596"/>
  <c r="BK2075"/>
  <c r="J2019"/>
  <c r="BK1396"/>
  <c i="3" r="J548"/>
  <c r="J921"/>
  <c i="4" r="BK487"/>
  <c r="BK926"/>
  <c i="5" r="BK386"/>
  <c r="J113"/>
  <c i="6" r="BK191"/>
  <c r="J254"/>
  <c r="BK134"/>
  <c r="BK131"/>
  <c i="7" r="BK168"/>
  <c r="BK109"/>
  <c i="8" r="BK86"/>
  <c i="9" r="BK103"/>
  <c i="11" r="BK93"/>
  <c i="12" r="J116"/>
  <c i="13" r="BK101"/>
  <c i="14" r="J197"/>
  <c r="BK149"/>
  <c i="2" r="J1033"/>
  <c r="J1197"/>
  <c r="J1082"/>
  <c r="J1504"/>
  <c r="BK972"/>
  <c r="BK2148"/>
  <c r="J1578"/>
  <c r="BK167"/>
  <c i="3" r="BK756"/>
  <c r="BK702"/>
  <c r="J555"/>
  <c r="J682"/>
  <c i="4" r="J785"/>
  <c r="BK392"/>
  <c r="BK741"/>
  <c r="BK265"/>
  <c i="5" r="BK221"/>
  <c r="J402"/>
  <c i="6" r="J279"/>
  <c r="J263"/>
  <c r="J115"/>
  <c r="BK189"/>
  <c i="7" r="BK157"/>
  <c r="J146"/>
  <c i="8" r="J93"/>
  <c i="10" r="BK98"/>
  <c i="12" r="J154"/>
  <c r="BK137"/>
  <c i="14" r="J100"/>
  <c i="2" r="BK933"/>
  <c r="BK352"/>
  <c r="BK1643"/>
  <c r="BK1564"/>
  <c r="BK1064"/>
  <c r="J2180"/>
  <c r="BK1595"/>
  <c r="J2596"/>
  <c i="3" r="J280"/>
  <c r="BK409"/>
  <c i="4" r="J124"/>
  <c r="J819"/>
  <c r="BK241"/>
  <c i="5" r="BK200"/>
  <c r="BK106"/>
  <c r="J134"/>
  <c i="6" r="J298"/>
  <c r="J99"/>
  <c r="J241"/>
  <c r="BK238"/>
  <c r="J146"/>
  <c i="7" r="J257"/>
  <c r="J164"/>
  <c r="J91"/>
  <c r="BK162"/>
  <c i="8" r="J94"/>
  <c i="12" r="J171"/>
  <c i="14" r="BK116"/>
  <c i="15" r="J101"/>
  <c i="2" r="BK136"/>
  <c r="BK735"/>
  <c r="BK1682"/>
  <c r="BK713"/>
  <c r="J1801"/>
  <c r="J2313"/>
  <c r="BK1738"/>
  <c i="3" r="BK390"/>
  <c r="BK308"/>
  <c r="BK664"/>
  <c r="J632"/>
  <c i="4" r="BK819"/>
  <c r="J550"/>
  <c i="7" r="J155"/>
  <c i="11" r="BK92"/>
  <c i="12" r="BK109"/>
  <c i="2" r="J1816"/>
  <c r="BK2109"/>
  <c r="J2124"/>
  <c r="BK1750"/>
  <c i="3" r="BK113"/>
  <c r="J282"/>
  <c r="J765"/>
  <c r="J356"/>
  <c r="J478"/>
  <c i="4" r="J784"/>
  <c r="J917"/>
  <c i="5" r="BK247"/>
  <c r="BK341"/>
  <c r="BK182"/>
  <c r="J237"/>
  <c r="J411"/>
  <c r="J258"/>
  <c i="6" r="BK254"/>
  <c r="BK105"/>
  <c r="J319"/>
  <c r="BK256"/>
  <c r="BK313"/>
  <c r="BK291"/>
  <c r="J187"/>
  <c r="BK194"/>
  <c i="7" r="BK191"/>
  <c r="BK196"/>
  <c r="J248"/>
  <c r="J204"/>
  <c i="9" r="J91"/>
  <c i="10" r="J99"/>
  <c i="11" r="BK106"/>
  <c i="12" r="J132"/>
  <c r="BK142"/>
  <c i="13" r="BK143"/>
  <c r="BK139"/>
  <c r="J124"/>
  <c i="14" r="J88"/>
  <c r="J161"/>
  <c i="2" r="BK1095"/>
  <c r="BK143"/>
  <c r="BK2274"/>
  <c r="BK582"/>
  <c r="BK861"/>
  <c r="J2032"/>
  <c r="J1480"/>
  <c r="J1782"/>
  <c r="J2095"/>
  <c r="BK1652"/>
  <c r="J1564"/>
  <c r="J1593"/>
  <c r="J2781"/>
  <c r="BK2608"/>
  <c r="J1992"/>
  <c i="3" r="J766"/>
  <c r="J511"/>
  <c i="10" r="BK90"/>
  <c i="11" r="BK99"/>
  <c i="12" r="J159"/>
  <c r="J85"/>
  <c i="13" r="J143"/>
  <c r="J87"/>
  <c i="14" r="BK182"/>
  <c r="J185"/>
  <c r="J114"/>
  <c i="2" r="J196"/>
  <c r="J663"/>
  <c r="J731"/>
  <c r="J1552"/>
  <c r="BK1078"/>
  <c r="J2097"/>
  <c r="BK715"/>
  <c r="BK1440"/>
  <c r="J1579"/>
  <c r="BK2558"/>
  <c r="J2109"/>
  <c r="J1078"/>
  <c r="BK2349"/>
  <c r="BK1411"/>
  <c r="BK2582"/>
  <c r="J2240"/>
  <c r="BK2030"/>
  <c i="3" r="J760"/>
  <c r="BK621"/>
  <c r="J248"/>
  <c r="BK778"/>
  <c r="BK853"/>
  <c r="J416"/>
  <c r="BK456"/>
  <c r="BK144"/>
  <c i="4" r="BK501"/>
  <c i="9" r="J118"/>
  <c r="BK100"/>
  <c i="10" r="BK96"/>
  <c i="11" r="BK96"/>
  <c i="12" r="BK105"/>
  <c r="J99"/>
  <c r="BK98"/>
  <c i="13" r="BK117"/>
  <c r="J129"/>
  <c r="BK113"/>
  <c i="14" r="BK104"/>
  <c r="J195"/>
  <c r="BK102"/>
  <c i="15" r="BK95"/>
  <c i="2" r="J2421"/>
  <c r="J1223"/>
  <c r="BK1108"/>
  <c r="BK2048"/>
  <c r="J1320"/>
  <c r="J2042"/>
  <c r="J1131"/>
  <c r="BK1069"/>
  <c r="J657"/>
  <c r="BK2343"/>
  <c r="J1932"/>
  <c r="J2012"/>
  <c r="BK652"/>
  <c r="BK2264"/>
  <c r="BK1699"/>
  <c r="BK721"/>
  <c i="3" r="J419"/>
  <c r="J740"/>
  <c r="J495"/>
  <c r="J303"/>
  <c r="J753"/>
  <c r="J532"/>
  <c r="BK563"/>
  <c i="4" r="J618"/>
  <c r="BK803"/>
  <c r="J260"/>
  <c r="BK566"/>
  <c i="6" r="J253"/>
  <c r="BK127"/>
  <c i="15" r="BK107"/>
  <c i="2" r="BK719"/>
  <c r="J1464"/>
  <c r="BK2602"/>
  <c r="BK1526"/>
  <c r="BK2701"/>
  <c r="BK992"/>
  <c i="3" r="BK783"/>
  <c i="5" r="J422"/>
  <c i="6" r="BK119"/>
  <c r="J258"/>
  <c r="BK320"/>
  <c r="J310"/>
  <c i="7" r="J154"/>
  <c r="J254"/>
  <c i="9" r="BK94"/>
  <c i="12" r="J98"/>
  <c i="13" r="BK141"/>
  <c i="14" r="BK96"/>
  <c r="BK158"/>
  <c i="2" r="BK2614"/>
  <c r="BK682"/>
  <c r="BK1710"/>
  <c r="BK1668"/>
  <c r="J2061"/>
  <c r="J2525"/>
  <c r="BK2129"/>
  <c r="BK1398"/>
  <c i="3" r="J456"/>
  <c r="BK268"/>
  <c i="4" r="J265"/>
  <c i="5" r="J110"/>
  <c r="BK307"/>
  <c i="6" r="J308"/>
  <c r="BK164"/>
  <c r="BK235"/>
  <c i="7" r="J207"/>
  <c r="BK208"/>
  <c r="J148"/>
  <c i="9" r="J112"/>
  <c i="14" r="J96"/>
  <c i="2" r="BK1442"/>
  <c r="BK1597"/>
  <c r="BK1955"/>
  <c r="J2088"/>
  <c r="J2354"/>
  <c r="BK1741"/>
  <c i="3" r="BK931"/>
  <c r="J853"/>
  <c i="4" r="J741"/>
  <c r="J251"/>
  <c i="5" r="BK157"/>
  <c r="BK396"/>
  <c r="J219"/>
  <c i="6" r="J101"/>
  <c r="J199"/>
  <c r="J244"/>
  <c r="J227"/>
  <c i="7" r="BK95"/>
  <c r="J208"/>
  <c i="10" r="BK101"/>
  <c i="11" r="J99"/>
  <c i="13" r="J95"/>
  <c i="14" r="BK94"/>
  <c r="BK171"/>
  <c i="2" r="BK2799"/>
  <c r="BK1723"/>
  <c r="J715"/>
  <c r="J294"/>
  <c r="BK151"/>
  <c r="J565"/>
  <c i="3" r="BK685"/>
  <c r="BK426"/>
  <c r="BK200"/>
  <c i="4" r="BK525"/>
  <c r="J922"/>
  <c r="BK511"/>
  <c r="BK903"/>
  <c i="5" r="BK379"/>
  <c r="J292"/>
  <c i="6" r="BK213"/>
  <c r="J186"/>
  <c r="J246"/>
  <c i="7" r="J167"/>
  <c r="J152"/>
  <c r="BK237"/>
  <c i="8" r="BK85"/>
  <c i="9" r="BK102"/>
  <c i="11" r="J107"/>
  <c i="12" r="BK117"/>
  <c i="14" r="BK192"/>
  <c r="J102"/>
  <c i="2" r="BK2458"/>
  <c r="J938"/>
  <c r="J448"/>
  <c r="BK1495"/>
  <c r="J1768"/>
  <c r="BK2415"/>
  <c r="J1064"/>
  <c r="J1445"/>
  <c i="3" r="J670"/>
  <c r="BK690"/>
  <c i="4" r="J445"/>
  <c r="J448"/>
  <c i="5" r="J173"/>
  <c r="J269"/>
  <c i="6" r="BK221"/>
  <c r="J288"/>
  <c r="BK247"/>
  <c r="BK176"/>
  <c i="7" r="BK226"/>
  <c r="BK183"/>
  <c r="BK170"/>
  <c i="9" r="BK112"/>
  <c i="11" r="BK103"/>
  <c i="12" r="BK128"/>
  <c i="13" r="J155"/>
  <c i="14" r="J167"/>
  <c r="J188"/>
  <c r="J211"/>
  <c r="J158"/>
  <c i="15" r="BK123"/>
  <c i="2" r="J2377"/>
  <c r="J887"/>
  <c r="J1419"/>
  <c r="BK1835"/>
  <c r="J1398"/>
  <c r="BK2095"/>
  <c r="J2054"/>
  <c i="3" r="J783"/>
  <c i="4" r="J407"/>
  <c i="5" r="BK277"/>
  <c r="BK217"/>
  <c i="6" r="BK314"/>
  <c r="BK133"/>
  <c r="J164"/>
  <c i="7" r="J233"/>
  <c r="BK235"/>
  <c r="BK148"/>
  <c i="8" r="BK93"/>
  <c i="9" r="J113"/>
  <c i="11" r="J100"/>
  <c i="12" r="J113"/>
  <c i="13" r="J159"/>
  <c i="14" r="J128"/>
  <c i="15" r="BK90"/>
  <c i="2" r="J1376"/>
  <c r="J151"/>
  <c r="J1413"/>
  <c r="J2162"/>
  <c r="BK181"/>
  <c r="J143"/>
  <c i="3" r="J756"/>
  <c r="J767"/>
  <c i="4" r="J501"/>
  <c r="BK507"/>
  <c i="5" r="BK113"/>
  <c r="J264"/>
  <c r="J221"/>
  <c i="6" r="BK286"/>
  <c r="J139"/>
  <c r="BK269"/>
  <c r="BK279"/>
  <c r="J170"/>
  <c i="7" r="BK260"/>
  <c r="BK149"/>
  <c r="BK244"/>
  <c i="8" r="BK92"/>
  <c i="5" r="J400"/>
  <c r="J429"/>
  <c r="J209"/>
  <c i="6" r="J127"/>
  <c r="BK258"/>
  <c r="BK303"/>
  <c i="7" r="BK257"/>
  <c i="10" r="J100"/>
  <c i="12" r="BK148"/>
  <c i="13" r="J139"/>
  <c i="14" r="J138"/>
  <c r="BK203"/>
  <c i="2" r="BK2134"/>
  <c r="J1744"/>
  <c r="BK636"/>
  <c r="J2772"/>
  <c i="3" r="J379"/>
  <c i="11" r="BK108"/>
  <c i="12" r="BK181"/>
  <c i="13" r="BK156"/>
  <c i="14" r="BK98"/>
  <c i="2" r="BK2568"/>
  <c r="BK1589"/>
  <c r="BK1812"/>
  <c r="J2337"/>
  <c i="3" r="J543"/>
  <c i="14" r="BK187"/>
  <c i="2" r="J2264"/>
  <c r="J110"/>
  <c r="BK1685"/>
  <c r="BK2354"/>
  <c r="BK1870"/>
  <c r="J2614"/>
  <c r="BK1543"/>
  <c i="3" r="J771"/>
  <c r="J704"/>
  <c r="BK775"/>
  <c r="J268"/>
  <c i="4" r="J453"/>
  <c r="BK113"/>
  <c r="J921"/>
  <c r="BK115"/>
  <c i="5" r="BK429"/>
  <c i="6" r="BK266"/>
  <c r="BK149"/>
  <c r="J202"/>
  <c r="BK155"/>
  <c i="7" r="BK122"/>
  <c r="J157"/>
  <c i="8" r="BK91"/>
  <c i="10" r="J95"/>
  <c i="12" r="J167"/>
  <c r="J93"/>
  <c i="13" r="BK126"/>
  <c i="14" r="J145"/>
  <c r="J189"/>
  <c i="2" r="J2491"/>
  <c r="BK899"/>
  <c r="J1440"/>
  <c r="BK469"/>
  <c r="J640"/>
  <c r="J2291"/>
  <c r="J1069"/>
  <c r="BK2706"/>
  <c r="J2096"/>
  <c i="3" r="BK771"/>
  <c r="J315"/>
  <c r="BK693"/>
  <c i="4" r="BK469"/>
  <c r="BK429"/>
  <c r="BK756"/>
  <c r="J611"/>
  <c i="5" r="BK173"/>
  <c r="BK260"/>
  <c i="6" r="J231"/>
  <c r="J184"/>
  <c r="BK111"/>
  <c r="BK280"/>
  <c i="7" r="BK229"/>
  <c r="BK202"/>
  <c r="BK100"/>
  <c i="8" r="J95"/>
  <c i="13" r="J91"/>
  <c i="2" r="BK723"/>
  <c r="BK2204"/>
  <c r="J2582"/>
  <c r="BK2627"/>
  <c r="J754"/>
  <c i="3" r="J445"/>
  <c r="BK177"/>
  <c i="4" r="BK519"/>
  <c r="J404"/>
  <c i="5" r="BK390"/>
  <c r="BK371"/>
  <c i="6" r="BK130"/>
  <c r="BK251"/>
  <c r="J292"/>
  <c r="J313"/>
  <c i="7" r="J246"/>
  <c r="BK228"/>
  <c r="J113"/>
  <c i="10" r="J88"/>
  <c i="11" r="BK88"/>
  <c i="13" r="BK97"/>
  <c i="14" r="BK193"/>
  <c r="J160"/>
  <c i="2" r="J2637"/>
  <c r="J1573"/>
  <c r="J2045"/>
  <c r="BK2553"/>
  <c r="BK294"/>
  <c r="J2824"/>
  <c r="BK1253"/>
  <c i="3" r="BK168"/>
  <c r="BK924"/>
  <c r="J678"/>
  <c i="4" r="BK611"/>
  <c i="5" r="J104"/>
  <c r="J386"/>
  <c i="6" r="BK228"/>
  <c r="J278"/>
  <c r="BK240"/>
  <c r="J171"/>
  <c i="7" r="J216"/>
  <c r="BK218"/>
  <c i="9" r="BK91"/>
  <c i="12" r="J176"/>
  <c i="13" r="J153"/>
  <c i="14" r="BK165"/>
  <c i="15" r="J97"/>
  <c i="2" r="J2424"/>
  <c r="BK1453"/>
  <c r="BK1488"/>
  <c r="J972"/>
  <c r="BK1018"/>
  <c r="J1790"/>
  <c i="10" r="BK91"/>
  <c i="12" r="BK166"/>
  <c r="J125"/>
  <c i="13" r="BK128"/>
  <c i="14" r="BK177"/>
  <c r="J122"/>
  <c i="2" r="J2693"/>
  <c r="BK742"/>
  <c r="J622"/>
  <c r="BK2039"/>
  <c r="BK202"/>
  <c r="BK1822"/>
  <c r="BK2678"/>
  <c r="BK705"/>
  <c r="J2016"/>
  <c r="BK632"/>
  <c i="3" r="BK576"/>
  <c r="BK398"/>
  <c r="J192"/>
  <c r="BK753"/>
  <c i="4" r="J896"/>
  <c r="J120"/>
  <c i="9" r="J106"/>
  <c r="J94"/>
  <c i="12" r="BK141"/>
  <c r="BK112"/>
  <c i="13" r="J122"/>
  <c r="BK89"/>
  <c i="14" r="BK169"/>
  <c r="BK145"/>
  <c i="2" r="BK1665"/>
  <c r="J1617"/>
  <c r="J1703"/>
  <c r="BK1768"/>
  <c r="BK838"/>
  <c r="BK1480"/>
  <c r="J2145"/>
  <c r="J157"/>
  <c r="BK2076"/>
  <c i="3" r="J579"/>
  <c r="BK717"/>
  <c r="J621"/>
  <c r="J210"/>
  <c i="8" l="1" r="T83"/>
  <c r="T82"/>
  <c r="T81"/>
  <c i="2" r="R201"/>
  <c r="R597"/>
  <c r="R631"/>
  <c r="R662"/>
  <c r="R712"/>
  <c r="T737"/>
  <c r="P1598"/>
  <c r="BK2021"/>
  <c r="J2021"/>
  <c r="J79"/>
  <c r="T2315"/>
  <c r="R2560"/>
  <c r="BK2834"/>
  <c r="J2834"/>
  <c r="J87"/>
  <c i="3" r="R176"/>
  <c r="T355"/>
  <c r="R634"/>
  <c r="P763"/>
  <c r="R777"/>
  <c i="5" r="T99"/>
  <c r="R133"/>
  <c r="BK281"/>
  <c r="J281"/>
  <c r="J72"/>
  <c r="BK414"/>
  <c r="BK413"/>
  <c r="J413"/>
  <c r="J75"/>
  <c i="6" r="T307"/>
  <c r="T282"/>
  <c r="T260"/>
  <c r="T234"/>
  <c r="T206"/>
  <c r="T180"/>
  <c r="T152"/>
  <c i="7" r="R142"/>
  <c i="10" r="BK81"/>
  <c r="J81"/>
  <c r="J60"/>
  <c i="11" r="BK87"/>
  <c r="J87"/>
  <c r="J62"/>
  <c i="12" r="P84"/>
  <c r="P83"/>
  <c r="P82"/>
  <c i="1" r="AU65"/>
  <c i="13" r="P86"/>
  <c r="T158"/>
  <c i="14" r="T109"/>
  <c i="2" r="BK201"/>
  <c r="J201"/>
  <c r="J64"/>
  <c r="P597"/>
  <c r="P631"/>
  <c r="T662"/>
  <c r="T712"/>
  <c r="P737"/>
  <c i="3" r="BK176"/>
  <c r="J176"/>
  <c r="J68"/>
  <c r="R355"/>
  <c r="T634"/>
  <c r="R763"/>
  <c r="T777"/>
  <c i="4" r="P127"/>
  <c r="BK438"/>
  <c r="J438"/>
  <c r="J64"/>
  <c r="P450"/>
  <c r="R450"/>
  <c r="P521"/>
  <c r="R581"/>
  <c r="R753"/>
  <c r="BK788"/>
  <c r="J788"/>
  <c r="J74"/>
  <c r="P808"/>
  <c r="P829"/>
  <c r="R915"/>
  <c r="R914"/>
  <c i="5" r="R181"/>
  <c r="P229"/>
  <c r="BK383"/>
  <c r="J383"/>
  <c r="J73"/>
  <c i="6" r="P307"/>
  <c r="P282"/>
  <c r="P260"/>
  <c r="P234"/>
  <c r="P206"/>
  <c r="P180"/>
  <c r="P152"/>
  <c i="7" r="BK108"/>
  <c r="J108"/>
  <c r="J62"/>
  <c r="T108"/>
  <c r="BK126"/>
  <c r="J126"/>
  <c r="J64"/>
  <c r="P232"/>
  <c i="10" r="T81"/>
  <c r="T80"/>
  <c i="11" r="P87"/>
  <c i="13" r="R116"/>
  <c i="14" r="R85"/>
  <c i="2" r="P201"/>
  <c r="T597"/>
  <c r="P662"/>
  <c r="P712"/>
  <c r="BK737"/>
  <c r="J737"/>
  <c r="J69"/>
  <c r="R737"/>
  <c r="R2021"/>
  <c r="R2171"/>
  <c r="R2426"/>
  <c r="BK2802"/>
  <c r="J2802"/>
  <c r="J86"/>
  <c i="3" r="BK149"/>
  <c r="J149"/>
  <c r="J67"/>
  <c r="R149"/>
  <c r="BK378"/>
  <c r="BK634"/>
  <c r="J634"/>
  <c r="J75"/>
  <c r="P739"/>
  <c r="T763"/>
  <c r="T914"/>
  <c i="4" r="T127"/>
  <c r="R438"/>
  <c r="P617"/>
  <c r="BK774"/>
  <c r="J774"/>
  <c r="J71"/>
  <c r="R783"/>
  <c r="P842"/>
  <c r="P927"/>
  <c i="5" r="R147"/>
  <c r="BK208"/>
  <c r="J208"/>
  <c r="J69"/>
  <c r="BK229"/>
  <c r="J229"/>
  <c r="J70"/>
  <c r="T229"/>
  <c r="T253"/>
  <c r="P383"/>
  <c i="7" r="P142"/>
  <c r="P141"/>
  <c i="9" r="R83"/>
  <c r="R82"/>
  <c r="R81"/>
  <c i="11" r="P84"/>
  <c r="P83"/>
  <c r="P82"/>
  <c i="1" r="AU64"/>
  <c i="12" r="BK84"/>
  <c r="J84"/>
  <c r="J61"/>
  <c i="13" r="T132"/>
  <c i="14" r="BK168"/>
  <c r="J168"/>
  <c r="J63"/>
  <c i="2" r="BK128"/>
  <c r="J128"/>
  <c r="J62"/>
  <c r="T775"/>
  <c r="R1402"/>
  <c r="P1429"/>
  <c r="T1429"/>
  <c r="P1444"/>
  <c r="T1444"/>
  <c r="P1563"/>
  <c r="BK1712"/>
  <c r="J1712"/>
  <c r="J78"/>
  <c r="T2179"/>
  <c r="BK2426"/>
  <c r="J2426"/>
  <c r="J83"/>
  <c r="P2560"/>
  <c r="P2802"/>
  <c i="3" r="T143"/>
  <c r="BK447"/>
  <c r="J447"/>
  <c r="J74"/>
  <c r="R792"/>
  <c i="4" r="T104"/>
  <c r="R428"/>
  <c r="P462"/>
  <c r="T521"/>
  <c r="P753"/>
  <c r="BK842"/>
  <c r="J842"/>
  <c r="J78"/>
  <c r="P915"/>
  <c r="P914"/>
  <c i="5" r="R253"/>
  <c i="6" r="T136"/>
  <c r="T91"/>
  <c i="7" r="BK142"/>
  <c i="10" r="P81"/>
  <c r="P80"/>
  <c i="1" r="AU63"/>
  <c i="11" r="T84"/>
  <c r="T83"/>
  <c i="13" r="P116"/>
  <c i="14" r="P85"/>
  <c i="4" r="BK127"/>
  <c r="J127"/>
  <c r="J62"/>
  <c r="T428"/>
  <c r="BK450"/>
  <c r="J450"/>
  <c r="J65"/>
  <c r="T450"/>
  <c r="BK521"/>
  <c r="J521"/>
  <c r="J67"/>
  <c r="P581"/>
  <c r="T753"/>
  <c r="P783"/>
  <c r="R842"/>
  <c i="5" r="BK99"/>
  <c r="J99"/>
  <c r="J62"/>
  <c r="BK147"/>
  <c r="J147"/>
  <c r="J67"/>
  <c r="P181"/>
  <c r="R208"/>
  <c r="R281"/>
  <c r="P414"/>
  <c r="P413"/>
  <c i="6" r="R307"/>
  <c r="R282"/>
  <c r="R260"/>
  <c r="R234"/>
  <c r="R206"/>
  <c r="R180"/>
  <c r="R152"/>
  <c i="7" r="P90"/>
  <c r="P108"/>
  <c r="BK115"/>
  <c r="J115"/>
  <c r="J63"/>
  <c r="R126"/>
  <c r="T232"/>
  <c i="8" r="BK83"/>
  <c r="J83"/>
  <c r="J61"/>
  <c i="11" r="BK84"/>
  <c r="J84"/>
  <c r="J61"/>
  <c i="13" r="P132"/>
  <c i="14" r="BK109"/>
  <c r="J109"/>
  <c r="J62"/>
  <c i="2" r="BK775"/>
  <c r="J775"/>
  <c r="J70"/>
  <c r="R1563"/>
  <c r="R1598"/>
  <c r="P2179"/>
  <c r="T2636"/>
  <c i="3" r="R112"/>
  <c r="T447"/>
  <c r="R739"/>
  <c r="P914"/>
  <c i="4" r="BK104"/>
  <c r="T462"/>
  <c r="T581"/>
  <c r="R788"/>
  <c r="BK829"/>
  <c r="J829"/>
  <c r="J77"/>
  <c r="BK915"/>
  <c r="J915"/>
  <c r="J81"/>
  <c i="5" r="T133"/>
  <c r="P253"/>
  <c i="7" r="T126"/>
  <c i="9" r="P83"/>
  <c r="P82"/>
  <c r="P81"/>
  <c i="1" r="AU62"/>
  <c i="11" r="T87"/>
  <c i="13" r="R86"/>
  <c r="R158"/>
  <c i="14" r="P168"/>
  <c i="15" r="BK86"/>
  <c r="R86"/>
  <c r="P109"/>
  <c i="2" r="T201"/>
  <c r="BK631"/>
  <c r="J631"/>
  <c r="J66"/>
  <c r="BK662"/>
  <c r="J662"/>
  <c r="J67"/>
  <c r="BK712"/>
  <c r="J712"/>
  <c r="J68"/>
  <c r="BK1598"/>
  <c r="J1598"/>
  <c r="J77"/>
  <c r="T2021"/>
  <c r="P2315"/>
  <c r="BK2636"/>
  <c r="J2636"/>
  <c r="J85"/>
  <c r="P2834"/>
  <c i="3" r="P112"/>
  <c r="P143"/>
  <c r="P149"/>
  <c r="BK355"/>
  <c r="J355"/>
  <c r="J69"/>
  <c r="T378"/>
  <c r="R428"/>
  <c r="P792"/>
  <c i="4" r="R104"/>
  <c r="BK428"/>
  <c r="J428"/>
  <c r="J63"/>
  <c r="T438"/>
  <c r="T617"/>
  <c r="P774"/>
  <c r="P788"/>
  <c r="T808"/>
  <c r="T829"/>
  <c r="T915"/>
  <c r="T914"/>
  <c i="5" r="BK133"/>
  <c r="J133"/>
  <c r="J65"/>
  <c r="T147"/>
  <c r="T208"/>
  <c r="P281"/>
  <c r="T414"/>
  <c r="T413"/>
  <c i="6" r="R136"/>
  <c r="R91"/>
  <c i="7" r="T90"/>
  <c r="R115"/>
  <c i="9" r="BK83"/>
  <c r="J83"/>
  <c r="J61"/>
  <c i="11" r="R84"/>
  <c r="R83"/>
  <c i="13" r="BK116"/>
  <c r="J116"/>
  <c r="J62"/>
  <c r="BK158"/>
  <c r="J158"/>
  <c r="J64"/>
  <c i="14" r="R168"/>
  <c i="15" r="R94"/>
  <c r="R109"/>
  <c i="2" r="T1563"/>
  <c r="T1598"/>
  <c r="BK2179"/>
  <c r="J2179"/>
  <c r="J81"/>
  <c r="R2636"/>
  <c i="3" r="BK112"/>
  <c r="J112"/>
  <c r="J64"/>
  <c r="R143"/>
  <c r="T149"/>
  <c r="P378"/>
  <c r="P634"/>
  <c r="BK763"/>
  <c r="J763"/>
  <c r="J77"/>
  <c r="BK777"/>
  <c r="J777"/>
  <c r="J78"/>
  <c r="BK914"/>
  <c r="J914"/>
  <c r="J80"/>
  <c i="4" r="P104"/>
  <c r="P428"/>
  <c r="R462"/>
  <c r="R521"/>
  <c r="BK753"/>
  <c r="J753"/>
  <c r="J70"/>
  <c r="BK783"/>
  <c r="J783"/>
  <c r="J73"/>
  <c r="T783"/>
  <c r="BK808"/>
  <c r="J808"/>
  <c r="J75"/>
  <c r="P818"/>
  <c r="T818"/>
  <c r="BK909"/>
  <c r="J909"/>
  <c r="J79"/>
  <c i="5" r="P99"/>
  <c r="BK181"/>
  <c r="J181"/>
  <c r="J68"/>
  <c r="T281"/>
  <c i="6" r="BK136"/>
  <c r="J136"/>
  <c r="J62"/>
  <c i="7" r="R90"/>
  <c r="R108"/>
  <c r="P115"/>
  <c r="T115"/>
  <c r="R232"/>
  <c i="9" r="T83"/>
  <c r="T82"/>
  <c r="T81"/>
  <c i="11" r="R87"/>
  <c i="13" r="T86"/>
  <c r="P158"/>
  <c i="14" r="P109"/>
  <c i="15" r="P94"/>
  <c r="BK118"/>
  <c r="J118"/>
  <c r="J64"/>
  <c i="2" r="T128"/>
  <c r="P180"/>
  <c r="T180"/>
  <c r="T631"/>
  <c r="R1712"/>
  <c r="BK2315"/>
  <c r="J2315"/>
  <c r="J82"/>
  <c r="BK2560"/>
  <c r="J2560"/>
  <c r="J84"/>
  <c r="T2802"/>
  <c i="3" r="BK143"/>
  <c r="J143"/>
  <c r="J65"/>
  <c r="R447"/>
  <c r="T739"/>
  <c r="R914"/>
  <c i="4" r="R127"/>
  <c r="P438"/>
  <c r="R617"/>
  <c r="T774"/>
  <c r="T788"/>
  <c r="BK818"/>
  <c r="J818"/>
  <c r="J76"/>
  <c r="R829"/>
  <c r="P909"/>
  <c r="T909"/>
  <c i="5" r="R99"/>
  <c r="P133"/>
  <c r="T181"/>
  <c r="R229"/>
  <c r="R383"/>
  <c i="6" r="P136"/>
  <c r="P91"/>
  <c r="P90"/>
  <c r="P89"/>
  <c i="1" r="AU59"/>
  <c i="7" r="BK90"/>
  <c r="J90"/>
  <c r="J61"/>
  <c r="BK232"/>
  <c r="J232"/>
  <c r="J68"/>
  <c i="8" r="P83"/>
  <c r="P82"/>
  <c r="P81"/>
  <c i="1" r="AU61"/>
  <c i="13" r="BK132"/>
  <c r="J132"/>
  <c r="J63"/>
  <c i="14" r="BK85"/>
  <c r="BK84"/>
  <c r="BK83"/>
  <c r="J83"/>
  <c r="J59"/>
  <c i="15" r="T94"/>
  <c r="T109"/>
  <c i="2" r="P109"/>
  <c r="P128"/>
  <c r="R775"/>
  <c r="P1402"/>
  <c r="BK1429"/>
  <c r="T1712"/>
  <c r="P2171"/>
  <c r="T2171"/>
  <c r="T2426"/>
  <c r="R2802"/>
  <c i="3" r="T112"/>
  <c r="P447"/>
  <c r="BK739"/>
  <c r="J739"/>
  <c r="J76"/>
  <c r="P777"/>
  <c i="4" r="BK462"/>
  <c r="J462"/>
  <c r="J66"/>
  <c r="BK581"/>
  <c r="J581"/>
  <c r="J68"/>
  <c r="T842"/>
  <c i="12" r="R84"/>
  <c r="R83"/>
  <c r="R82"/>
  <c i="13" r="R132"/>
  <c i="14" r="R109"/>
  <c i="15" r="P86"/>
  <c r="BK109"/>
  <c r="J109"/>
  <c r="J63"/>
  <c r="P118"/>
  <c i="2" r="BK109"/>
  <c r="T109"/>
  <c r="BK180"/>
  <c r="J180"/>
  <c r="J63"/>
  <c r="R180"/>
  <c r="BK597"/>
  <c r="J597"/>
  <c r="J65"/>
  <c r="P1712"/>
  <c r="R2179"/>
  <c r="P2426"/>
  <c r="T2560"/>
  <c r="R2834"/>
  <c i="3" r="T176"/>
  <c r="T102"/>
  <c r="R378"/>
  <c r="R377"/>
  <c r="P428"/>
  <c r="T792"/>
  <c i="5" r="R414"/>
  <c r="R413"/>
  <c i="6" r="BK307"/>
  <c r="J307"/>
  <c r="J69"/>
  <c i="7" r="T142"/>
  <c r="T141"/>
  <c i="10" r="R81"/>
  <c r="R80"/>
  <c i="12" r="T84"/>
  <c r="T83"/>
  <c r="T82"/>
  <c i="13" r="T116"/>
  <c i="14" r="T85"/>
  <c i="15" r="T86"/>
  <c r="R118"/>
  <c i="2" r="R109"/>
  <c r="R128"/>
  <c r="P775"/>
  <c r="BK1402"/>
  <c r="J1402"/>
  <c r="J71"/>
  <c r="T1402"/>
  <c r="R1429"/>
  <c r="BK1444"/>
  <c r="J1444"/>
  <c r="J75"/>
  <c r="R1444"/>
  <c r="BK1563"/>
  <c r="J1563"/>
  <c r="J76"/>
  <c r="P2021"/>
  <c r="BK2171"/>
  <c r="J2171"/>
  <c r="J80"/>
  <c r="R2315"/>
  <c r="P2636"/>
  <c r="T2834"/>
  <c i="3" r="P176"/>
  <c r="P355"/>
  <c r="BK428"/>
  <c r="J428"/>
  <c r="J73"/>
  <c r="T428"/>
  <c r="BK792"/>
  <c r="J792"/>
  <c r="J79"/>
  <c i="4" r="BK617"/>
  <c r="J617"/>
  <c r="J69"/>
  <c r="R774"/>
  <c r="R808"/>
  <c r="R818"/>
  <c r="R909"/>
  <c i="5" r="P147"/>
  <c r="P208"/>
  <c r="BK253"/>
  <c r="J253"/>
  <c r="J71"/>
  <c r="T383"/>
  <c i="7" r="P126"/>
  <c i="8" r="R83"/>
  <c r="R82"/>
  <c r="R81"/>
  <c i="13" r="BK86"/>
  <c r="BK85"/>
  <c r="J85"/>
  <c r="J60"/>
  <c i="14" r="T168"/>
  <c i="15" r="BK94"/>
  <c r="J94"/>
  <c r="J62"/>
  <c r="T118"/>
  <c i="5" r="BK410"/>
  <c r="J410"/>
  <c r="J74"/>
  <c i="2" r="BK1425"/>
  <c r="J1425"/>
  <c r="J72"/>
  <c i="3" r="BK104"/>
  <c i="12" r="BK175"/>
  <c r="J175"/>
  <c r="J62"/>
  <c i="4" r="BK927"/>
  <c r="J927"/>
  <c r="J82"/>
  <c i="6" r="BK91"/>
  <c r="J91"/>
  <c r="J61"/>
  <c i="3" r="BK930"/>
  <c r="J930"/>
  <c r="J81"/>
  <c i="7" r="BK138"/>
  <c r="J138"/>
  <c r="J65"/>
  <c i="6" r="BK282"/>
  <c r="J282"/>
  <c r="J68"/>
  <c i="5" r="BK121"/>
  <c r="J121"/>
  <c r="J64"/>
  <c i="3" r="BK374"/>
  <c r="J374"/>
  <c r="J70"/>
  <c i="6" r="BK260"/>
  <c r="J260"/>
  <c r="J67"/>
  <c i="14" r="J84"/>
  <c r="J60"/>
  <c i="15" r="F81"/>
  <c r="BE88"/>
  <c i="14" r="J85"/>
  <c r="J61"/>
  <c i="15" r="BE87"/>
  <c r="BE123"/>
  <c r="BE105"/>
  <c r="BE119"/>
  <c r="E48"/>
  <c r="J55"/>
  <c r="J78"/>
  <c r="BE90"/>
  <c r="BE103"/>
  <c r="BE114"/>
  <c r="BE96"/>
  <c r="BE115"/>
  <c r="BE101"/>
  <c r="BE112"/>
  <c r="BE113"/>
  <c r="BE92"/>
  <c r="J80"/>
  <c r="BE95"/>
  <c r="BE97"/>
  <c r="BE99"/>
  <c r="BE107"/>
  <c r="BE110"/>
  <c i="14" r="BE132"/>
  <c r="BE165"/>
  <c r="BE110"/>
  <c r="BE122"/>
  <c r="BE134"/>
  <c r="BE138"/>
  <c r="BE157"/>
  <c r="BE161"/>
  <c r="BE182"/>
  <c r="BE191"/>
  <c i="13" r="J86"/>
  <c r="J61"/>
  <c i="14" r="F55"/>
  <c r="BE88"/>
  <c r="BE90"/>
  <c r="BE96"/>
  <c r="BE98"/>
  <c r="BE108"/>
  <c r="BE136"/>
  <c r="BE155"/>
  <c r="BE179"/>
  <c r="BE183"/>
  <c r="BE208"/>
  <c r="BE211"/>
  <c r="BE153"/>
  <c r="BE187"/>
  <c r="BE199"/>
  <c r="BE201"/>
  <c r="BE210"/>
  <c r="BE213"/>
  <c r="J77"/>
  <c r="BE86"/>
  <c r="BE92"/>
  <c r="BE94"/>
  <c r="BE190"/>
  <c r="BE193"/>
  <c r="BE203"/>
  <c i="13" r="BK84"/>
  <c r="J84"/>
  <c r="J59"/>
  <c i="14" r="E73"/>
  <c r="J79"/>
  <c r="BE102"/>
  <c r="BE104"/>
  <c r="BE106"/>
  <c r="BE142"/>
  <c r="BE158"/>
  <c r="BE172"/>
  <c r="BE175"/>
  <c r="BE180"/>
  <c r="BE188"/>
  <c r="BE192"/>
  <c r="J80"/>
  <c r="BE120"/>
  <c r="BE124"/>
  <c r="BE146"/>
  <c r="BE205"/>
  <c r="BE100"/>
  <c r="BE128"/>
  <c r="BE140"/>
  <c r="BE148"/>
  <c r="BE151"/>
  <c r="BE112"/>
  <c r="BE114"/>
  <c r="BE116"/>
  <c r="BE143"/>
  <c r="BE145"/>
  <c r="BE160"/>
  <c r="BE167"/>
  <c r="BE169"/>
  <c r="BE171"/>
  <c r="BE174"/>
  <c r="BE177"/>
  <c r="BE195"/>
  <c r="BE197"/>
  <c r="BE149"/>
  <c r="BE185"/>
  <c r="BE189"/>
  <c r="BE207"/>
  <c i="12" r="BK83"/>
  <c r="J83"/>
  <c r="J60"/>
  <c i="13" r="J52"/>
  <c r="J80"/>
  <c r="E74"/>
  <c r="BE115"/>
  <c r="BE87"/>
  <c r="BE122"/>
  <c r="F55"/>
  <c r="BE113"/>
  <c r="BE128"/>
  <c r="BE95"/>
  <c r="BE101"/>
  <c r="BE105"/>
  <c r="BE109"/>
  <c r="BE121"/>
  <c r="BE124"/>
  <c r="BE126"/>
  <c r="BE137"/>
  <c r="BE139"/>
  <c r="BE143"/>
  <c r="BE155"/>
  <c r="J55"/>
  <c r="BE117"/>
  <c r="BE119"/>
  <c r="BE93"/>
  <c r="BE97"/>
  <c r="BE111"/>
  <c r="BE129"/>
  <c r="BE130"/>
  <c r="BE133"/>
  <c r="BE145"/>
  <c r="BE147"/>
  <c r="BE153"/>
  <c r="BE156"/>
  <c r="BE163"/>
  <c r="BE164"/>
  <c r="BE89"/>
  <c r="BE91"/>
  <c r="BE135"/>
  <c r="BE141"/>
  <c r="BE149"/>
  <c r="BE151"/>
  <c r="BE159"/>
  <c r="BE161"/>
  <c i="12" r="J52"/>
  <c r="J54"/>
  <c r="BE129"/>
  <c r="BE139"/>
  <c r="BE141"/>
  <c r="BE171"/>
  <c r="BE172"/>
  <c r="E48"/>
  <c r="F55"/>
  <c r="BE124"/>
  <c r="BE181"/>
  <c i="11" r="BK83"/>
  <c r="J83"/>
  <c r="J60"/>
  <c i="12" r="J55"/>
  <c r="BE87"/>
  <c r="BE98"/>
  <c r="BE105"/>
  <c r="BE136"/>
  <c r="BE159"/>
  <c r="BE174"/>
  <c r="BE104"/>
  <c r="BE135"/>
  <c r="BE166"/>
  <c r="BE113"/>
  <c r="BE120"/>
  <c r="BE125"/>
  <c r="BE152"/>
  <c r="BE116"/>
  <c r="BE132"/>
  <c r="BE137"/>
  <c r="BE142"/>
  <c r="BE169"/>
  <c r="BE109"/>
  <c r="BE117"/>
  <c r="BE154"/>
  <c r="BE93"/>
  <c r="BE99"/>
  <c r="BE112"/>
  <c r="BE128"/>
  <c r="BE148"/>
  <c r="BE156"/>
  <c r="BE158"/>
  <c r="BE100"/>
  <c r="BE121"/>
  <c r="BE163"/>
  <c r="BE167"/>
  <c r="BE176"/>
  <c r="BE85"/>
  <c r="BE92"/>
  <c r="BE103"/>
  <c r="BE144"/>
  <c r="BE164"/>
  <c r="BE170"/>
  <c i="11" r="E48"/>
  <c r="J78"/>
  <c r="BE96"/>
  <c r="BE99"/>
  <c r="BE108"/>
  <c r="BE104"/>
  <c r="BE107"/>
  <c i="10" r="BK80"/>
  <c r="J80"/>
  <c r="J59"/>
  <c i="11" r="BE94"/>
  <c r="BE100"/>
  <c r="F55"/>
  <c r="BE97"/>
  <c r="J76"/>
  <c r="BE91"/>
  <c r="BE106"/>
  <c r="BE90"/>
  <c r="J79"/>
  <c r="BE85"/>
  <c r="BE93"/>
  <c r="BE109"/>
  <c r="BE95"/>
  <c r="BE98"/>
  <c r="BE101"/>
  <c r="BE86"/>
  <c r="BE92"/>
  <c r="BE102"/>
  <c r="BE103"/>
  <c r="BE88"/>
  <c i="10" r="BE89"/>
  <c r="J76"/>
  <c r="BE94"/>
  <c r="F77"/>
  <c r="BE83"/>
  <c r="BE82"/>
  <c i="9" r="BK82"/>
  <c r="BK81"/>
  <c r="J81"/>
  <c i="10" r="E48"/>
  <c r="BE84"/>
  <c r="BE90"/>
  <c r="BE99"/>
  <c r="J52"/>
  <c r="BE85"/>
  <c r="BE88"/>
  <c r="BE91"/>
  <c r="BE95"/>
  <c r="BE97"/>
  <c r="BE98"/>
  <c r="BE101"/>
  <c r="J55"/>
  <c r="BE87"/>
  <c r="BE93"/>
  <c r="BE96"/>
  <c r="BE100"/>
  <c i="8" r="BK82"/>
  <c r="J82"/>
  <c r="J60"/>
  <c i="9" r="BE93"/>
  <c r="BE113"/>
  <c r="BE115"/>
  <c r="J54"/>
  <c r="F78"/>
  <c r="BE89"/>
  <c r="BE112"/>
  <c r="BE119"/>
  <c r="J52"/>
  <c r="BE103"/>
  <c r="BE96"/>
  <c r="BE84"/>
  <c r="BE100"/>
  <c r="E71"/>
  <c r="BE102"/>
  <c r="J55"/>
  <c r="BE98"/>
  <c r="BE105"/>
  <c r="BE108"/>
  <c r="BE116"/>
  <c r="BE86"/>
  <c r="BE87"/>
  <c r="BE90"/>
  <c r="BE91"/>
  <c r="BE94"/>
  <c r="BE106"/>
  <c r="BE110"/>
  <c r="BE114"/>
  <c r="BE118"/>
  <c i="8" r="BE97"/>
  <c r="BE98"/>
  <c r="BE94"/>
  <c i="7" r="J142"/>
  <c r="J67"/>
  <c i="8" r="BE90"/>
  <c r="J78"/>
  <c r="J52"/>
  <c r="J77"/>
  <c r="BE86"/>
  <c r="BE88"/>
  <c r="F78"/>
  <c r="BE85"/>
  <c r="E48"/>
  <c r="BE84"/>
  <c r="BE87"/>
  <c r="BE91"/>
  <c r="BE92"/>
  <c r="BE95"/>
  <c r="BE99"/>
  <c r="BE93"/>
  <c i="7" r="F55"/>
  <c r="BE103"/>
  <c r="BE161"/>
  <c r="BE173"/>
  <c r="BE226"/>
  <c r="BE234"/>
  <c r="E78"/>
  <c r="BE93"/>
  <c r="BE129"/>
  <c r="BE145"/>
  <c r="BE149"/>
  <c r="BE167"/>
  <c r="BE183"/>
  <c r="BE189"/>
  <c r="BE200"/>
  <c r="BE202"/>
  <c r="BE206"/>
  <c r="BE215"/>
  <c r="BE219"/>
  <c r="BE249"/>
  <c r="J84"/>
  <c r="BE97"/>
  <c r="BE122"/>
  <c r="BE127"/>
  <c r="BE151"/>
  <c r="BE155"/>
  <c r="BE165"/>
  <c r="BE212"/>
  <c r="BE240"/>
  <c r="BE100"/>
  <c r="BE109"/>
  <c r="BE148"/>
  <c r="BE164"/>
  <c r="BE168"/>
  <c r="BE185"/>
  <c r="BE187"/>
  <c r="J85"/>
  <c r="BE102"/>
  <c r="BE116"/>
  <c r="BE158"/>
  <c r="BE179"/>
  <c r="BE182"/>
  <c r="BE188"/>
  <c r="BE194"/>
  <c r="BE196"/>
  <c r="BE213"/>
  <c r="BE113"/>
  <c r="BE118"/>
  <c r="BE193"/>
  <c r="BE195"/>
  <c r="BE198"/>
  <c r="BE214"/>
  <c r="BE218"/>
  <c r="BE223"/>
  <c r="BE235"/>
  <c r="J82"/>
  <c r="BE106"/>
  <c r="BE160"/>
  <c r="BE177"/>
  <c r="BE191"/>
  <c r="BE244"/>
  <c r="BE255"/>
  <c r="BE258"/>
  <c r="BE91"/>
  <c r="BE139"/>
  <c r="BE152"/>
  <c r="BE174"/>
  <c r="BE180"/>
  <c r="BE197"/>
  <c r="BE233"/>
  <c r="BE237"/>
  <c r="BE105"/>
  <c r="BE133"/>
  <c r="BE146"/>
  <c r="BE154"/>
  <c r="BE162"/>
  <c r="BE176"/>
  <c r="BE203"/>
  <c r="BE157"/>
  <c r="BE170"/>
  <c r="BE190"/>
  <c r="BE211"/>
  <c r="BE245"/>
  <c r="BE248"/>
  <c r="BE251"/>
  <c r="BE257"/>
  <c r="BE95"/>
  <c r="BE143"/>
  <c r="BE207"/>
  <c r="BE208"/>
  <c r="BE216"/>
  <c r="BE220"/>
  <c r="BE221"/>
  <c r="BE225"/>
  <c r="BE228"/>
  <c r="BE238"/>
  <c r="BE241"/>
  <c r="BE246"/>
  <c r="BE171"/>
  <c r="BE204"/>
  <c r="BE210"/>
  <c r="BE229"/>
  <c r="BE230"/>
  <c r="BE243"/>
  <c r="BE252"/>
  <c r="BE254"/>
  <c r="BE260"/>
  <c i="6" r="BE117"/>
  <c r="BE145"/>
  <c r="BE174"/>
  <c r="BE177"/>
  <c r="BE179"/>
  <c r="BE190"/>
  <c r="BE203"/>
  <c r="BE212"/>
  <c r="BE251"/>
  <c r="BE222"/>
  <c r="BE278"/>
  <c i="5" r="BK97"/>
  <c r="J97"/>
  <c r="J60"/>
  <c i="6" r="E79"/>
  <c r="BE106"/>
  <c r="BE112"/>
  <c r="BE122"/>
  <c r="BE130"/>
  <c r="BE135"/>
  <c r="BE149"/>
  <c r="BE167"/>
  <c r="BE181"/>
  <c r="BE184"/>
  <c r="BE191"/>
  <c r="BE235"/>
  <c r="BE266"/>
  <c r="BE294"/>
  <c r="J55"/>
  <c r="J83"/>
  <c r="BE92"/>
  <c r="BE93"/>
  <c r="BE99"/>
  <c r="BE101"/>
  <c r="BE102"/>
  <c r="BE140"/>
  <c r="BE204"/>
  <c r="BE210"/>
  <c r="BE225"/>
  <c r="BE231"/>
  <c r="BE232"/>
  <c r="BE243"/>
  <c r="BE253"/>
  <c r="BE269"/>
  <c r="BE272"/>
  <c r="BE273"/>
  <c r="BE280"/>
  <c r="BE285"/>
  <c r="BE286"/>
  <c r="BE289"/>
  <c r="BE159"/>
  <c r="BE173"/>
  <c r="BE189"/>
  <c r="BE197"/>
  <c r="BE254"/>
  <c r="BE295"/>
  <c i="5" r="J414"/>
  <c r="J76"/>
  <c i="6" r="BE95"/>
  <c r="BE125"/>
  <c r="BE139"/>
  <c r="BE142"/>
  <c r="BE176"/>
  <c r="BE202"/>
  <c r="BE213"/>
  <c r="BE241"/>
  <c r="BE246"/>
  <c r="BE283"/>
  <c r="BE288"/>
  <c r="BE310"/>
  <c r="BE316"/>
  <c r="BE317"/>
  <c r="BE320"/>
  <c r="BE321"/>
  <c r="BE109"/>
  <c r="BE119"/>
  <c r="BE127"/>
  <c r="BE143"/>
  <c r="BE146"/>
  <c r="BE150"/>
  <c r="BE168"/>
  <c r="BE187"/>
  <c r="BE200"/>
  <c r="BE207"/>
  <c r="BE215"/>
  <c r="BE224"/>
  <c r="BE228"/>
  <c r="BE238"/>
  <c r="BE250"/>
  <c r="BE256"/>
  <c r="BE257"/>
  <c r="BE261"/>
  <c r="BE264"/>
  <c r="BE279"/>
  <c r="BE292"/>
  <c r="J85"/>
  <c r="BE113"/>
  <c r="BE120"/>
  <c r="BE124"/>
  <c r="BE137"/>
  <c r="BE161"/>
  <c r="BE194"/>
  <c r="BE199"/>
  <c r="BE209"/>
  <c r="BE230"/>
  <c r="BE249"/>
  <c r="BE270"/>
  <c r="BE298"/>
  <c r="BE301"/>
  <c r="F86"/>
  <c r="BE105"/>
  <c r="BE111"/>
  <c r="BE116"/>
  <c r="BE148"/>
  <c r="BE156"/>
  <c r="BE165"/>
  <c r="BE170"/>
  <c r="BE171"/>
  <c r="BE183"/>
  <c r="BE196"/>
  <c r="BE247"/>
  <c r="BE267"/>
  <c r="BE297"/>
  <c r="BE300"/>
  <c r="BE306"/>
  <c r="BE311"/>
  <c r="BE319"/>
  <c r="BE98"/>
  <c r="BE133"/>
  <c r="BE155"/>
  <c r="BE164"/>
  <c r="BE237"/>
  <c r="BE291"/>
  <c r="BE303"/>
  <c r="BE131"/>
  <c r="BE162"/>
  <c r="BE217"/>
  <c r="BE218"/>
  <c r="BE219"/>
  <c r="BE220"/>
  <c r="BE221"/>
  <c r="BE240"/>
  <c r="BE244"/>
  <c r="BE258"/>
  <c r="BE263"/>
  <c r="BE275"/>
  <c r="BE276"/>
  <c r="BE304"/>
  <c r="BE308"/>
  <c r="BE313"/>
  <c r="BE314"/>
  <c r="BE96"/>
  <c r="BE103"/>
  <c r="BE108"/>
  <c r="BE115"/>
  <c r="BE121"/>
  <c r="BE128"/>
  <c r="BE134"/>
  <c r="BE153"/>
  <c r="BE157"/>
  <c r="BE186"/>
  <c r="BE193"/>
  <c r="BE227"/>
  <c i="5" r="E48"/>
  <c r="BE230"/>
  <c r="BE276"/>
  <c r="BE292"/>
  <c r="BE341"/>
  <c r="BE398"/>
  <c r="BE415"/>
  <c r="BE419"/>
  <c r="BE422"/>
  <c r="BE200"/>
  <c r="BE228"/>
  <c r="BE247"/>
  <c r="BE329"/>
  <c r="BE379"/>
  <c r="BE396"/>
  <c r="BE400"/>
  <c r="BE404"/>
  <c r="BE426"/>
  <c r="BE221"/>
  <c r="BE237"/>
  <c r="BE260"/>
  <c r="BE359"/>
  <c r="BE384"/>
  <c r="BE390"/>
  <c i="4" r="J104"/>
  <c r="J61"/>
  <c i="5" r="J52"/>
  <c r="BE269"/>
  <c r="BE277"/>
  <c r="BE368"/>
  <c r="BE402"/>
  <c r="BE204"/>
  <c r="BE209"/>
  <c r="BE274"/>
  <c r="BE307"/>
  <c r="BE335"/>
  <c r="BE375"/>
  <c r="BE392"/>
  <c r="BE411"/>
  <c r="BE429"/>
  <c r="J54"/>
  <c r="F93"/>
  <c r="BE110"/>
  <c r="BE202"/>
  <c r="BE207"/>
  <c r="BE219"/>
  <c r="BE258"/>
  <c r="BE264"/>
  <c r="BE106"/>
  <c r="BE134"/>
  <c r="BE148"/>
  <c r="BE170"/>
  <c r="BE173"/>
  <c r="BE180"/>
  <c r="BE182"/>
  <c r="BE191"/>
  <c r="J55"/>
  <c r="BE100"/>
  <c r="BE113"/>
  <c r="BE168"/>
  <c r="BE248"/>
  <c r="BE259"/>
  <c r="BE282"/>
  <c r="BE346"/>
  <c r="BE364"/>
  <c i="4" r="BK914"/>
  <c r="J914"/>
  <c r="J80"/>
  <c i="5" r="BE223"/>
  <c r="BE234"/>
  <c r="BE254"/>
  <c r="BE311"/>
  <c r="BE371"/>
  <c r="BE386"/>
  <c r="BE104"/>
  <c r="BE122"/>
  <c r="BE138"/>
  <c r="BE142"/>
  <c r="BE157"/>
  <c r="BE166"/>
  <c r="BE177"/>
  <c r="BE217"/>
  <c r="BE225"/>
  <c r="BE246"/>
  <c r="BE300"/>
  <c r="BE321"/>
  <c r="BE350"/>
  <c i="4" r="BE128"/>
  <c r="BE251"/>
  <c r="BE391"/>
  <c r="BE437"/>
  <c r="BE460"/>
  <c r="BE526"/>
  <c r="BE582"/>
  <c r="BE741"/>
  <c r="BE775"/>
  <c r="BE813"/>
  <c r="BE819"/>
  <c r="BE911"/>
  <c r="BE912"/>
  <c r="BE916"/>
  <c r="J54"/>
  <c r="BE105"/>
  <c r="BE115"/>
  <c r="BE117"/>
  <c r="BE120"/>
  <c r="BE124"/>
  <c r="BE404"/>
  <c r="BE434"/>
  <c r="BE479"/>
  <c r="BE483"/>
  <c r="BE576"/>
  <c r="BE727"/>
  <c r="BE754"/>
  <c r="BE756"/>
  <c r="BE762"/>
  <c r="BE917"/>
  <c r="BE918"/>
  <c r="BE919"/>
  <c r="BE925"/>
  <c i="3" r="J104"/>
  <c r="J62"/>
  <c i="4" r="E92"/>
  <c r="BE109"/>
  <c r="BE130"/>
  <c r="BE241"/>
  <c r="BE400"/>
  <c r="BE461"/>
  <c r="BE475"/>
  <c r="BE487"/>
  <c r="BE545"/>
  <c r="BE578"/>
  <c r="BE598"/>
  <c r="BE618"/>
  <c r="BE764"/>
  <c r="BE784"/>
  <c r="BE786"/>
  <c r="BE823"/>
  <c r="J55"/>
  <c r="BE392"/>
  <c r="BE439"/>
  <c r="BE454"/>
  <c r="BE481"/>
  <c r="BE497"/>
  <c r="BE507"/>
  <c r="BE515"/>
  <c r="BE522"/>
  <c r="BE550"/>
  <c r="BE594"/>
  <c r="BE896"/>
  <c r="BE920"/>
  <c r="BE922"/>
  <c r="BE926"/>
  <c r="BE501"/>
  <c r="BE525"/>
  <c r="BE527"/>
  <c r="BE540"/>
  <c r="BE555"/>
  <c r="BE577"/>
  <c r="BE587"/>
  <c r="BE589"/>
  <c r="BE603"/>
  <c r="BE613"/>
  <c r="BE615"/>
  <c r="BE735"/>
  <c r="BE760"/>
  <c r="BE768"/>
  <c r="BE789"/>
  <c r="BE910"/>
  <c r="BE865"/>
  <c r="BE885"/>
  <c r="BE905"/>
  <c r="BE921"/>
  <c r="BE928"/>
  <c r="F99"/>
  <c r="BE243"/>
  <c r="BE278"/>
  <c r="BE447"/>
  <c r="BE511"/>
  <c r="BE517"/>
  <c r="BE519"/>
  <c r="BE780"/>
  <c r="BE835"/>
  <c r="BE840"/>
  <c r="BE863"/>
  <c r="BE903"/>
  <c i="3" r="J378"/>
  <c r="J72"/>
  <c i="4" r="J52"/>
  <c r="BE407"/>
  <c r="BE429"/>
  <c r="BE435"/>
  <c r="BE445"/>
  <c r="BE837"/>
  <c r="BE843"/>
  <c r="BE907"/>
  <c r="BE113"/>
  <c r="BE255"/>
  <c r="BE448"/>
  <c r="BE449"/>
  <c r="BE451"/>
  <c r="BE453"/>
  <c r="BE455"/>
  <c r="BE463"/>
  <c r="BE469"/>
  <c r="BE491"/>
  <c r="BE495"/>
  <c r="BE505"/>
  <c r="BE535"/>
  <c r="BE560"/>
  <c r="BE565"/>
  <c r="BE566"/>
  <c r="BE570"/>
  <c r="BE573"/>
  <c r="BE607"/>
  <c r="BE611"/>
  <c r="BE809"/>
  <c r="BE816"/>
  <c r="BE827"/>
  <c r="BE874"/>
  <c r="BE247"/>
  <c r="BE260"/>
  <c r="BE265"/>
  <c r="BE271"/>
  <c r="BE275"/>
  <c r="BE530"/>
  <c r="BE785"/>
  <c r="BE803"/>
  <c r="BE806"/>
  <c r="BE830"/>
  <c r="BE852"/>
  <c i="3" r="F98"/>
  <c r="BE144"/>
  <c r="BE282"/>
  <c r="BE333"/>
  <c r="BE338"/>
  <c r="BE426"/>
  <c r="BE456"/>
  <c r="BE506"/>
  <c r="BE532"/>
  <c r="BE548"/>
  <c r="BE555"/>
  <c r="BE560"/>
  <c r="BE563"/>
  <c r="BE568"/>
  <c r="BE579"/>
  <c r="BE583"/>
  <c r="BE591"/>
  <c r="BE663"/>
  <c r="BE793"/>
  <c r="BE105"/>
  <c r="BE113"/>
  <c r="BE127"/>
  <c r="BE150"/>
  <c r="BE174"/>
  <c r="BE204"/>
  <c r="BE244"/>
  <c r="BE278"/>
  <c r="BE351"/>
  <c r="BE360"/>
  <c r="BE461"/>
  <c r="BE467"/>
  <c r="BE478"/>
  <c r="BE624"/>
  <c r="BE632"/>
  <c r="BE635"/>
  <c r="BE638"/>
  <c r="BE725"/>
  <c r="BE740"/>
  <c r="BE797"/>
  <c r="BE873"/>
  <c r="BE166"/>
  <c r="BE210"/>
  <c r="BE228"/>
  <c r="BE242"/>
  <c r="BE248"/>
  <c r="BE364"/>
  <c r="BE412"/>
  <c r="BE442"/>
  <c r="BE495"/>
  <c r="BE518"/>
  <c r="BE767"/>
  <c r="BE778"/>
  <c r="BE928"/>
  <c r="J52"/>
  <c r="BE177"/>
  <c r="BE192"/>
  <c r="BE237"/>
  <c r="BE258"/>
  <c r="BE358"/>
  <c r="BE379"/>
  <c r="BE401"/>
  <c r="BE419"/>
  <c r="BE445"/>
  <c r="BE486"/>
  <c r="BE703"/>
  <c r="BE753"/>
  <c r="BE756"/>
  <c r="BE760"/>
  <c r="BE761"/>
  <c r="BE770"/>
  <c r="BE889"/>
  <c r="BE915"/>
  <c r="BE924"/>
  <c r="J97"/>
  <c r="BE280"/>
  <c r="BE704"/>
  <c r="BE771"/>
  <c r="BE772"/>
  <c r="BE773"/>
  <c r="BE774"/>
  <c r="BE775"/>
  <c r="BE790"/>
  <c r="BE801"/>
  <c r="BE817"/>
  <c r="BE909"/>
  <c i="2" r="J109"/>
  <c r="J61"/>
  <c i="3" r="J98"/>
  <c r="BE147"/>
  <c r="BE214"/>
  <c r="BE254"/>
  <c r="BE266"/>
  <c r="BE268"/>
  <c r="BE387"/>
  <c r="BE390"/>
  <c r="BE398"/>
  <c r="BE416"/>
  <c r="BE423"/>
  <c r="BE678"/>
  <c r="BE682"/>
  <c r="BE709"/>
  <c r="BE717"/>
  <c r="BE727"/>
  <c r="BE735"/>
  <c r="BE142"/>
  <c r="BE170"/>
  <c r="BE296"/>
  <c r="BE375"/>
  <c r="BE409"/>
  <c r="BE429"/>
  <c r="BE452"/>
  <c r="BE511"/>
  <c r="BE522"/>
  <c r="BE621"/>
  <c r="BE637"/>
  <c r="BE658"/>
  <c r="BE670"/>
  <c r="BE685"/>
  <c r="BE697"/>
  <c r="BE715"/>
  <c r="BE783"/>
  <c i="2" r="J1429"/>
  <c r="J74"/>
  <c i="3" r="BE356"/>
  <c r="BE543"/>
  <c r="BE572"/>
  <c r="BE586"/>
  <c r="BE617"/>
  <c r="BE677"/>
  <c r="BE701"/>
  <c r="BE711"/>
  <c r="BE784"/>
  <c r="BE785"/>
  <c r="BE789"/>
  <c r="BE833"/>
  <c r="BE853"/>
  <c r="BE921"/>
  <c r="BE270"/>
  <c r="BE315"/>
  <c r="BE366"/>
  <c r="BE600"/>
  <c r="BE662"/>
  <c r="BE671"/>
  <c r="BE737"/>
  <c r="BE768"/>
  <c r="BE782"/>
  <c r="BE931"/>
  <c r="BE168"/>
  <c r="BE347"/>
  <c r="BE655"/>
  <c r="BE664"/>
  <c r="BE668"/>
  <c r="BE690"/>
  <c r="BE693"/>
  <c r="BE702"/>
  <c r="BE733"/>
  <c r="BE764"/>
  <c r="BE765"/>
  <c r="BE766"/>
  <c r="BE162"/>
  <c r="BE196"/>
  <c r="BE212"/>
  <c r="BE303"/>
  <c r="BE482"/>
  <c r="BE540"/>
  <c r="BE576"/>
  <c r="BE595"/>
  <c r="E48"/>
  <c r="BE200"/>
  <c r="BE308"/>
  <c r="BE342"/>
  <c r="BE368"/>
  <c r="BE448"/>
  <c r="BE472"/>
  <c r="BE691"/>
  <c r="BE694"/>
  <c i="2" r="BE143"/>
  <c r="BE176"/>
  <c r="BE294"/>
  <c r="BE565"/>
  <c r="BE688"/>
  <c r="BE1012"/>
  <c r="BE1064"/>
  <c r="BE1594"/>
  <c r="BE1782"/>
  <c r="BE1801"/>
  <c r="BE1816"/>
  <c r="BE1820"/>
  <c r="BE1827"/>
  <c r="BE1902"/>
  <c r="BE1974"/>
  <c r="BE1983"/>
  <c r="BE2060"/>
  <c r="BE2061"/>
  <c r="BE2069"/>
  <c r="BE2088"/>
  <c r="BE2118"/>
  <c r="BE2169"/>
  <c r="BE2177"/>
  <c r="BE2180"/>
  <c r="BE2199"/>
  <c r="BE2204"/>
  <c r="BE2213"/>
  <c r="BE2240"/>
  <c r="BE2254"/>
  <c r="BE2264"/>
  <c r="BE2274"/>
  <c r="BE2291"/>
  <c r="BE2294"/>
  <c r="BE2309"/>
  <c r="BE2316"/>
  <c r="BE2343"/>
  <c r="BE2354"/>
  <c r="BE2368"/>
  <c r="BE2374"/>
  <c r="BE2421"/>
  <c r="BE2522"/>
  <c r="BE2529"/>
  <c r="BE2600"/>
  <c r="BE2701"/>
  <c r="BE2746"/>
  <c r="BE2799"/>
  <c r="BE2819"/>
  <c r="BE2824"/>
  <c r="BE2827"/>
  <c r="BE2831"/>
  <c r="BE2839"/>
  <c r="BE191"/>
  <c r="BE615"/>
  <c r="BE636"/>
  <c r="BE644"/>
  <c r="BE648"/>
  <c r="BE672"/>
  <c r="BE715"/>
  <c r="BE731"/>
  <c r="BE738"/>
  <c r="BE799"/>
  <c r="BE1110"/>
  <c r="BE1197"/>
  <c r="BE1299"/>
  <c r="BE1396"/>
  <c r="BE1415"/>
  <c r="BE1417"/>
  <c r="BE1440"/>
  <c r="BE1520"/>
  <c r="BE1526"/>
  <c r="BE1597"/>
  <c r="BE1723"/>
  <c r="BE1744"/>
  <c r="BE1764"/>
  <c r="BE1768"/>
  <c r="BE1779"/>
  <c r="BE1821"/>
  <c r="BE1857"/>
  <c r="BE1894"/>
  <c r="BE1906"/>
  <c r="BE2002"/>
  <c r="BE2048"/>
  <c r="BE2076"/>
  <c r="BE2083"/>
  <c r="BE2091"/>
  <c r="BE2095"/>
  <c r="BE2106"/>
  <c r="BE2121"/>
  <c r="BE2129"/>
  <c r="BE2134"/>
  <c r="BE2141"/>
  <c r="BE2145"/>
  <c r="BE2148"/>
  <c r="BE2159"/>
  <c r="BE2328"/>
  <c r="BE2531"/>
  <c r="BE2539"/>
  <c r="BE2544"/>
  <c r="BE2561"/>
  <c r="J103"/>
  <c r="BE448"/>
  <c r="BE675"/>
  <c r="BE679"/>
  <c r="BE685"/>
  <c r="BE723"/>
  <c r="BE776"/>
  <c r="BE933"/>
  <c r="BE1003"/>
  <c r="BE1008"/>
  <c r="BE1018"/>
  <c r="BE1095"/>
  <c r="BE1114"/>
  <c r="BE1413"/>
  <c r="BE1472"/>
  <c r="BE1507"/>
  <c r="BE1530"/>
  <c r="BE1561"/>
  <c r="BE1589"/>
  <c r="BE1694"/>
  <c r="BE1710"/>
  <c r="BE1840"/>
  <c r="BE1929"/>
  <c r="BE2022"/>
  <c r="BE2031"/>
  <c r="BE2032"/>
  <c r="BE2053"/>
  <c r="BE2054"/>
  <c r="BE2112"/>
  <c r="BE2115"/>
  <c r="BE2155"/>
  <c r="BE2176"/>
  <c r="BE2196"/>
  <c r="BE2247"/>
  <c r="BE2271"/>
  <c r="BE2349"/>
  <c r="BE2351"/>
  <c r="BE2363"/>
  <c r="BE2553"/>
  <c r="BE2557"/>
  <c r="BE2568"/>
  <c r="BE2575"/>
  <c r="BE2589"/>
  <c r="BE2598"/>
  <c r="BE2627"/>
  <c r="BE2637"/>
  <c r="BE2678"/>
  <c r="BE2706"/>
  <c r="BE2761"/>
  <c r="BE2815"/>
  <c r="BE2817"/>
  <c r="BE129"/>
  <c r="BE162"/>
  <c r="BE167"/>
  <c r="BE202"/>
  <c r="BE608"/>
  <c r="BE682"/>
  <c r="BE742"/>
  <c r="BE771"/>
  <c r="BE861"/>
  <c r="BE1376"/>
  <c r="BE1419"/>
  <c r="BE1437"/>
  <c r="BE1442"/>
  <c r="BE1584"/>
  <c r="BE1638"/>
  <c r="BE1790"/>
  <c r="BE117"/>
  <c r="BE598"/>
  <c r="BE652"/>
  <c r="BE887"/>
  <c r="BE972"/>
  <c r="BE1608"/>
  <c r="BE1621"/>
  <c r="BE1668"/>
  <c r="BE1682"/>
  <c r="BE1685"/>
  <c r="BE1758"/>
  <c r="BE1835"/>
  <c r="BE1870"/>
  <c r="BE1873"/>
  <c r="BE1988"/>
  <c r="BE2007"/>
  <c r="BE2012"/>
  <c r="BE321"/>
  <c r="BE469"/>
  <c r="BE632"/>
  <c r="BE657"/>
  <c r="BE669"/>
  <c r="BE691"/>
  <c r="BE727"/>
  <c r="BE735"/>
  <c r="BE865"/>
  <c r="BE982"/>
  <c r="BE1037"/>
  <c r="BE1074"/>
  <c r="BE1343"/>
  <c r="BE1407"/>
  <c r="BE1426"/>
  <c r="BE1488"/>
  <c r="BE1593"/>
  <c r="BE1595"/>
  <c r="BE1738"/>
  <c r="BE1747"/>
  <c r="BE1932"/>
  <c r="BE1998"/>
  <c r="BE2030"/>
  <c r="BE2039"/>
  <c r="BE2062"/>
  <c r="BE2068"/>
  <c r="BE2075"/>
  <c r="BE2077"/>
  <c r="BE2096"/>
  <c r="BE2097"/>
  <c r="BE2109"/>
  <c r="BE2124"/>
  <c r="BE2152"/>
  <c r="BE2162"/>
  <c r="BE2166"/>
  <c r="BE2172"/>
  <c r="BE2191"/>
  <c r="BE2225"/>
  <c r="BE2337"/>
  <c r="BE2377"/>
  <c r="BE2412"/>
  <c r="BE2415"/>
  <c r="BE2427"/>
  <c r="BE2489"/>
  <c r="BE2491"/>
  <c r="BE2525"/>
  <c r="BE2533"/>
  <c r="BE2596"/>
  <c r="BE2835"/>
  <c r="J52"/>
  <c r="F55"/>
  <c r="J104"/>
  <c r="BE136"/>
  <c r="BE317"/>
  <c r="BE334"/>
  <c r="BE348"/>
  <c r="BE721"/>
  <c r="BE791"/>
  <c r="BE807"/>
  <c r="BE894"/>
  <c r="BE987"/>
  <c r="BE1058"/>
  <c r="BE1122"/>
  <c r="BE1312"/>
  <c r="BE1320"/>
  <c r="BE1368"/>
  <c r="BE1405"/>
  <c r="BE1411"/>
  <c r="BE1453"/>
  <c r="BE1540"/>
  <c r="BE1549"/>
  <c r="BE1552"/>
  <c r="BE1558"/>
  <c r="BE1568"/>
  <c r="BE1617"/>
  <c r="BE1673"/>
  <c r="BE1787"/>
  <c r="E97"/>
  <c r="BE268"/>
  <c r="BE325"/>
  <c r="BE624"/>
  <c r="BE700"/>
  <c r="BE803"/>
  <c r="BE1126"/>
  <c r="BE1246"/>
  <c r="BE1253"/>
  <c r="BE1430"/>
  <c r="BE1574"/>
  <c r="BE1585"/>
  <c r="BE1629"/>
  <c r="BE1657"/>
  <c r="BE1717"/>
  <c r="BE1993"/>
  <c r="BE2019"/>
  <c r="BE2028"/>
  <c r="BE2029"/>
  <c r="BE2033"/>
  <c r="BE2042"/>
  <c r="BE157"/>
  <c r="BE465"/>
  <c r="BE622"/>
  <c r="BE663"/>
  <c r="BE762"/>
  <c r="BE795"/>
  <c r="BE877"/>
  <c r="BE911"/>
  <c r="BE921"/>
  <c r="BE938"/>
  <c r="BE999"/>
  <c r="BE1033"/>
  <c r="BE1082"/>
  <c r="BE1104"/>
  <c r="BE1118"/>
  <c r="BE1131"/>
  <c r="BE1480"/>
  <c r="BE1599"/>
  <c r="BE1689"/>
  <c r="BE1703"/>
  <c r="BE1713"/>
  <c r="BE1730"/>
  <c r="BE1750"/>
  <c r="BE124"/>
  <c r="BE196"/>
  <c r="BE582"/>
  <c r="BE694"/>
  <c r="BE719"/>
  <c r="BE729"/>
  <c r="BE747"/>
  <c r="BE788"/>
  <c r="BE904"/>
  <c r="BE1069"/>
  <c r="BE1078"/>
  <c r="BE1091"/>
  <c r="BE1390"/>
  <c r="BE1398"/>
  <c r="BE1403"/>
  <c r="BE1445"/>
  <c r="BE1495"/>
  <c r="BE1564"/>
  <c r="BE1699"/>
  <c r="BE1741"/>
  <c r="BE1808"/>
  <c r="BE754"/>
  <c r="BE814"/>
  <c r="BE899"/>
  <c r="BE1025"/>
  <c r="BE1108"/>
  <c r="BE1543"/>
  <c r="BE1573"/>
  <c r="BE1578"/>
  <c r="BE1652"/>
  <c r="BE1665"/>
  <c r="BE1707"/>
  <c r="BE1776"/>
  <c r="BE1812"/>
  <c r="BE1822"/>
  <c r="BE1844"/>
  <c r="BE1955"/>
  <c r="BE1992"/>
  <c r="BE2016"/>
  <c r="BE2045"/>
  <c r="BE2101"/>
  <c r="BE2138"/>
  <c r="BE2218"/>
  <c r="BE2261"/>
  <c r="BE2285"/>
  <c r="BE2313"/>
  <c r="BE2360"/>
  <c r="BE2369"/>
  <c r="BE2424"/>
  <c r="BE2458"/>
  <c r="BE2558"/>
  <c r="BE2582"/>
  <c r="BE2602"/>
  <c r="BE2608"/>
  <c r="BE2614"/>
  <c r="BE2618"/>
  <c r="BE2693"/>
  <c r="BE2772"/>
  <c r="BE2781"/>
  <c r="BE2784"/>
  <c r="BE2803"/>
  <c r="BE110"/>
  <c r="BE151"/>
  <c r="BE181"/>
  <c r="BE186"/>
  <c r="BE341"/>
  <c r="BE352"/>
  <c r="BE640"/>
  <c r="BE705"/>
  <c r="BE709"/>
  <c r="BE713"/>
  <c r="BE838"/>
  <c r="BE992"/>
  <c r="BE1087"/>
  <c r="BE1099"/>
  <c r="BE1223"/>
  <c r="BE1384"/>
  <c r="BE1464"/>
  <c r="BE1504"/>
  <c r="BE1536"/>
  <c r="BE1569"/>
  <c r="BE1579"/>
  <c r="BE1643"/>
  <c r="BE1660"/>
  <c r="BE1676"/>
  <c i="5" r="F35"/>
  <c i="1" r="BB58"/>
  <c i="2" r="J34"/>
  <c i="1" r="AW55"/>
  <c i="12" r="F35"/>
  <c i="1" r="BB65"/>
  <c i="7" r="F37"/>
  <c i="1" r="BD60"/>
  <c i="7" r="F34"/>
  <c i="1" r="BA60"/>
  <c i="8" r="F34"/>
  <c i="1" r="BA61"/>
  <c i="8" r="F37"/>
  <c i="1" r="BD61"/>
  <c i="9" r="J34"/>
  <c i="1" r="AW62"/>
  <c i="12" r="F34"/>
  <c i="1" r="BA65"/>
  <c i="10" r="F37"/>
  <c i="1" r="BD63"/>
  <c i="13" r="J34"/>
  <c i="1" r="AW66"/>
  <c i="5" r="J34"/>
  <c i="1" r="AW58"/>
  <c i="12" r="F36"/>
  <c i="1" r="BC65"/>
  <c i="13" r="F37"/>
  <c i="1" r="BD66"/>
  <c i="3" r="F35"/>
  <c i="1" r="BB56"/>
  <c i="6" r="J34"/>
  <c i="1" r="AW59"/>
  <c i="9" r="J30"/>
  <c i="12" r="J34"/>
  <c i="1" r="AW65"/>
  <c i="14" r="F35"/>
  <c i="1" r="BB67"/>
  <c i="15" r="J34"/>
  <c i="1" r="AW68"/>
  <c i="4" r="F35"/>
  <c i="1" r="BB57"/>
  <c i="8" r="J34"/>
  <c i="1" r="AW61"/>
  <c i="3" r="F34"/>
  <c i="1" r="BA56"/>
  <c i="15" r="F37"/>
  <c i="1" r="BD68"/>
  <c i="10" r="F36"/>
  <c i="1" r="BC63"/>
  <c i="2" r="F36"/>
  <c i="1" r="BC55"/>
  <c i="14" r="J30"/>
  <c i="15" r="F35"/>
  <c i="1" r="BB68"/>
  <c i="5" r="F36"/>
  <c i="1" r="BC58"/>
  <c i="2" r="F35"/>
  <c i="1" r="BB55"/>
  <c i="6" r="F37"/>
  <c i="1" r="BD59"/>
  <c i="14" r="J34"/>
  <c i="1" r="AW67"/>
  <c i="2" r="F37"/>
  <c i="1" r="BD55"/>
  <c i="7" r="F36"/>
  <c i="1" r="BC60"/>
  <c i="13" r="F34"/>
  <c i="1" r="BA66"/>
  <c i="7" r="J34"/>
  <c i="1" r="AW60"/>
  <c i="11" r="F34"/>
  <c i="1" r="BA64"/>
  <c i="11" r="J34"/>
  <c i="1" r="AW64"/>
  <c i="13" r="F35"/>
  <c i="1" r="BB66"/>
  <c i="8" r="F36"/>
  <c i="1" r="BC61"/>
  <c i="8" r="F35"/>
  <c i="1" r="BB61"/>
  <c i="9" r="F36"/>
  <c i="1" r="BC62"/>
  <c i="5" r="F34"/>
  <c i="1" r="BA58"/>
  <c i="9" r="F37"/>
  <c i="1" r="BD62"/>
  <c i="11" r="F37"/>
  <c i="1" r="BD64"/>
  <c i="15" r="F36"/>
  <c i="1" r="BC68"/>
  <c i="15" r="F34"/>
  <c i="1" r="BA68"/>
  <c i="6" r="F34"/>
  <c i="1" r="BA59"/>
  <c i="14" r="F37"/>
  <c i="1" r="BD67"/>
  <c i="4" r="F36"/>
  <c i="1" r="BC57"/>
  <c i="4" r="F37"/>
  <c i="1" r="BD57"/>
  <c i="4" r="J34"/>
  <c i="1" r="AW57"/>
  <c i="9" r="F34"/>
  <c i="1" r="BA62"/>
  <c i="5" r="F37"/>
  <c i="1" r="BD58"/>
  <c i="3" r="F37"/>
  <c i="1" r="BD56"/>
  <c i="12" r="F37"/>
  <c i="1" r="BD65"/>
  <c i="10" r="F35"/>
  <c i="1" r="BB63"/>
  <c i="10" r="F34"/>
  <c i="1" r="BA63"/>
  <c i="11" r="F35"/>
  <c i="1" r="BB64"/>
  <c i="13" r="F36"/>
  <c i="1" r="BC66"/>
  <c i="10" r="J34"/>
  <c i="1" r="AW63"/>
  <c i="11" r="F36"/>
  <c i="1" r="BC64"/>
  <c i="14" r="F34"/>
  <c i="1" r="BA67"/>
  <c i="14" r="F36"/>
  <c i="1" r="BC67"/>
  <c i="6" r="F36"/>
  <c i="1" r="BC59"/>
  <c i="7" r="F35"/>
  <c i="1" r="BB60"/>
  <c i="6" r="F35"/>
  <c i="1" r="BB59"/>
  <c i="2" r="F34"/>
  <c i="1" r="BA55"/>
  <c i="9" r="F35"/>
  <c i="1" r="BB62"/>
  <c i="4" r="F34"/>
  <c i="1" r="BA57"/>
  <c i="3" r="J34"/>
  <c i="1" r="AW56"/>
  <c i="3" r="F36"/>
  <c i="1" r="BC56"/>
  <c i="7" l="1" r="BK89"/>
  <c i="6" r="R90"/>
  <c r="R89"/>
  <c r="T90"/>
  <c r="T89"/>
  <c i="3" r="BK102"/>
  <c r="J102"/>
  <c r="J60"/>
  <c i="4" r="R782"/>
  <c r="T782"/>
  <c i="13" r="T85"/>
  <c r="T84"/>
  <c i="2" r="T108"/>
  <c i="15" r="BK85"/>
  <c r="J85"/>
  <c r="J60"/>
  <c i="7" r="R141"/>
  <c r="R89"/>
  <c r="R88"/>
  <c i="3" r="P377"/>
  <c i="4" r="BK103"/>
  <c r="J103"/>
  <c r="J60"/>
  <c i="7" r="P89"/>
  <c r="P88"/>
  <c i="1" r="AU60"/>
  <c i="14" r="P84"/>
  <c r="P83"/>
  <c i="1" r="AU67"/>
  <c i="2" r="P1428"/>
  <c r="P108"/>
  <c i="14" r="T84"/>
  <c r="T83"/>
  <c i="5" r="T97"/>
  <c r="T96"/>
  <c i="15" r="P85"/>
  <c r="P84"/>
  <c i="1" r="AU68"/>
  <c i="5" r="P97"/>
  <c r="P96"/>
  <c i="1" r="AU58"/>
  <c i="7" r="T89"/>
  <c r="T88"/>
  <c i="3" r="R102"/>
  <c r="R101"/>
  <c r="T377"/>
  <c r="T101"/>
  <c i="2" r="BK1428"/>
  <c r="J1428"/>
  <c r="J73"/>
  <c i="15" r="R85"/>
  <c r="R84"/>
  <c i="13" r="R85"/>
  <c r="R84"/>
  <c i="11" r="T82"/>
  <c i="14" r="R84"/>
  <c r="R83"/>
  <c i="2" r="R108"/>
  <c i="4" r="R103"/>
  <c r="R102"/>
  <c i="3" r="P102"/>
  <c r="P101"/>
  <c i="1" r="AU56"/>
  <c i="7" r="BK141"/>
  <c r="J141"/>
  <c r="J66"/>
  <c i="2" r="BK108"/>
  <c r="J108"/>
  <c r="J60"/>
  <c i="5" r="R97"/>
  <c r="R96"/>
  <c i="4" r="P103"/>
  <c r="P782"/>
  <c i="3" r="BK377"/>
  <c r="J377"/>
  <c r="J71"/>
  <c i="2" r="R1428"/>
  <c i="15" r="T85"/>
  <c r="T84"/>
  <c i="11" r="R82"/>
  <c i="2" r="T1428"/>
  <c i="4" r="T103"/>
  <c r="T102"/>
  <c i="13" r="P85"/>
  <c r="P84"/>
  <c i="1" r="AU66"/>
  <c i="6" r="BK234"/>
  <c r="J234"/>
  <c r="J66"/>
  <c i="4" r="BK782"/>
  <c r="J782"/>
  <c r="J72"/>
  <c i="15" r="J86"/>
  <c r="J61"/>
  <c i="1" r="AG67"/>
  <c i="12" r="BK82"/>
  <c r="J82"/>
  <c r="J59"/>
  <c i="11" r="BK82"/>
  <c r="J82"/>
  <c i="1" r="AG62"/>
  <c i="9" r="J59"/>
  <c r="J82"/>
  <c r="J60"/>
  <c i="8" r="BK81"/>
  <c r="J81"/>
  <c r="J59"/>
  <c i="7" r="J89"/>
  <c r="J60"/>
  <c i="5" r="BK96"/>
  <c r="J96"/>
  <c r="J59"/>
  <c i="4" r="BK102"/>
  <c r="J102"/>
  <c i="7" r="J33"/>
  <c i="1" r="AV60"/>
  <c r="AT60"/>
  <c r="BA54"/>
  <c r="W30"/>
  <c i="7" r="F33"/>
  <c i="1" r="AZ60"/>
  <c i="13" r="J30"/>
  <c i="1" r="AG66"/>
  <c i="14" r="F33"/>
  <c i="1" r="AZ67"/>
  <c i="15" r="F33"/>
  <c i="1" r="AZ68"/>
  <c i="8" r="J33"/>
  <c i="1" r="AV61"/>
  <c r="AT61"/>
  <c i="13" r="F33"/>
  <c i="1" r="AZ66"/>
  <c i="6" r="J33"/>
  <c i="1" r="AV59"/>
  <c r="AT59"/>
  <c i="12" r="F33"/>
  <c i="1" r="AZ65"/>
  <c r="BD54"/>
  <c r="W33"/>
  <c i="11" r="F33"/>
  <c i="1" r="AZ64"/>
  <c i="4" r="J33"/>
  <c i="1" r="AV57"/>
  <c r="AT57"/>
  <c i="10" r="J33"/>
  <c i="1" r="AV63"/>
  <c r="AT63"/>
  <c i="15" r="J33"/>
  <c i="1" r="AV68"/>
  <c r="AT68"/>
  <c i="10" r="F33"/>
  <c i="1" r="AZ63"/>
  <c i="11" r="J33"/>
  <c i="1" r="AV64"/>
  <c r="AT64"/>
  <c i="9" r="J33"/>
  <c i="1" r="AV62"/>
  <c r="AT62"/>
  <c r="AN62"/>
  <c i="14" r="J33"/>
  <c i="1" r="AV67"/>
  <c r="AT67"/>
  <c r="AN67"/>
  <c i="3" r="J33"/>
  <c i="1" r="AV56"/>
  <c r="AT56"/>
  <c i="8" r="F33"/>
  <c i="1" r="AZ61"/>
  <c i="13" r="J33"/>
  <c i="1" r="AV66"/>
  <c r="AT66"/>
  <c i="10" r="J30"/>
  <c i="1" r="AG63"/>
  <c i="12" r="J33"/>
  <c i="1" r="AV65"/>
  <c r="AT65"/>
  <c r="BB54"/>
  <c r="W31"/>
  <c i="4" r="F33"/>
  <c i="1" r="AZ57"/>
  <c i="3" r="F33"/>
  <c i="1" r="AZ56"/>
  <c i="5" r="J33"/>
  <c i="1" r="AV58"/>
  <c r="AT58"/>
  <c i="11" r="J30"/>
  <c i="1" r="AG64"/>
  <c i="2" r="J33"/>
  <c i="1" r="AV55"/>
  <c r="AT55"/>
  <c i="9" r="F33"/>
  <c i="1" r="AZ62"/>
  <c i="4" r="J30"/>
  <c i="1" r="AG57"/>
  <c i="6" r="F33"/>
  <c i="1" r="AZ59"/>
  <c r="BC54"/>
  <c r="AY54"/>
  <c i="2" r="F33"/>
  <c i="1" r="AZ55"/>
  <c i="5" r="F33"/>
  <c i="1" r="AZ58"/>
  <c i="2" l="1" r="P107"/>
  <c i="1" r="AU55"/>
  <c i="4" r="P102"/>
  <c i="1" r="AU57"/>
  <c i="2" r="T107"/>
  <c r="R107"/>
  <c i="6" r="BK206"/>
  <c r="J206"/>
  <c r="J65"/>
  <c i="7" r="BK88"/>
  <c r="J88"/>
  <c r="J59"/>
  <c i="15" r="BK84"/>
  <c r="J84"/>
  <c r="J59"/>
  <c i="2" r="BK107"/>
  <c r="J107"/>
  <c i="3" r="BK101"/>
  <c r="J101"/>
  <c i="1" r="AN66"/>
  <c i="14" r="J39"/>
  <c i="13" r="J39"/>
  <c i="1" r="AN64"/>
  <c i="11" r="J59"/>
  <c i="1" r="AN63"/>
  <c i="11" r="J39"/>
  <c i="10" r="J39"/>
  <c i="9" r="J39"/>
  <c i="1" r="AN57"/>
  <c i="4" r="J59"/>
  <c r="J39"/>
  <c i="1" r="AW54"/>
  <c r="AK30"/>
  <c i="5" r="J30"/>
  <c i="1" r="AG58"/>
  <c i="2" r="J30"/>
  <c i="1" r="AG55"/>
  <c r="AX54"/>
  <c r="AU54"/>
  <c i="8" r="J30"/>
  <c i="1" r="AG61"/>
  <c r="AN61"/>
  <c i="12" r="J30"/>
  <c i="1" r="AG65"/>
  <c r="AN65"/>
  <c r="W32"/>
  <c r="AZ54"/>
  <c r="W29"/>
  <c i="3" r="J30"/>
  <c i="1" r="AG56"/>
  <c i="3" l="1" r="J39"/>
  <c i="2" r="J39"/>
  <c r="J59"/>
  <c i="6" r="BK180"/>
  <c r="J180"/>
  <c r="J64"/>
  <c i="3" r="J59"/>
  <c i="12" r="J39"/>
  <c i="8" r="J39"/>
  <c i="5" r="J39"/>
  <c i="1" r="AN58"/>
  <c r="AN56"/>
  <c r="AN55"/>
  <c i="15" r="J30"/>
  <c i="1" r="AG68"/>
  <c i="7" r="J30"/>
  <c i="1" r="AG60"/>
  <c r="AN60"/>
  <c r="AV54"/>
  <c r="AK29"/>
  <c i="6" l="1" r="BK152"/>
  <c r="J152"/>
  <c r="J63"/>
  <c i="15" r="J39"/>
  <c i="7" r="J39"/>
  <c i="1" r="AN68"/>
  <c r="AT54"/>
  <c i="6" l="1" r="BK90"/>
  <c r="BK89"/>
  <c r="J89"/>
  <c r="J59"/>
  <c l="1" r="J90"/>
  <c r="J60"/>
  <c r="J30"/>
  <c i="1" r="AG59"/>
  <c r="AN59"/>
  <c i="6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<sst xmlns="http://schemas.openxmlformats.org/spreadsheetml/2006/main">
  <si>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</si>
  <si>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</si>
  <si>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</si>
  <si>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</si>
  <si>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</si>
  <si>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{a3e00605-85e4-4806-b7e2-42afdd29cf86}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</si>
  <si>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</si>
  <si>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</si>
  <si>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</si>
  <si>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</si>
  <si>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</si>
  <si>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</si>
  <si>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</si>
  <si>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</si>
  <si>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</si>
  <si>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</si>
  <si>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</si>
  <si>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LABEM STŘEKOV ON - OPRAVA OBJEKTU _OPRAVA Č.1</t>
  </si>
  <si>
    <t>KSO:</t>
  </si>
  <si>
    <t/>
  </si>
  <si>
    <t>CC-CZ:</t>
  </si>
  <si>
    <t>Místo:</t>
  </si>
  <si>
    <t xml:space="preserve"> </t>
  </si>
  <si>
    <t>Datum:</t>
  </si>
  <si>
    <t>1. 4. 2023</t>
  </si>
  <si>
    <t>Zadavatel:</t>
  </si>
  <si>
    <t>IČ:</t>
  </si>
  <si>
    <t>70994234</t>
  </si>
  <si>
    <t>Sprva železnic,s.o.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</si>
  <si>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</si>
  <si>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</si>
  <si>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</si>
  <si>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</si>
  <si>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</si>
  <si>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</si>
  <si>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</si>
  <si>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</si>
  <si>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</si>
  <si>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</si>
  <si>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</si>
  <si>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</si>
  <si>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</si>
  <si>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</si>
  <si>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</si>
  <si>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</si>
  <si>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</si>
  <si>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</si>
  <si>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</si>
  <si>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</si>
  <si>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</si>
  <si>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</si>
  <si>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</si>
  <si>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</si>
  <si>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</si>
  <si>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</si>
  <si>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</si>
  <si>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</si>
  <si>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</si>
  <si>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</si>
  <si>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</si>
  <si>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</si>
  <si>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</si>
  <si>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</si>
  <si>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</si>
  <si>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</si>
  <si>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</si>
  <si>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</si>
  <si>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</si>
  <si>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</si>
  <si>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</si>
  <si>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</si>
  <si>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</si>
  <si>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</si>
  <si>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</si>
  <si>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</si>
  <si>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</si>
  <si>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</si>
  <si>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VNITŘNÍ STAVEBNÍ ÚPRAVY, ÚPRAVY SUTERÉNU</t>
  </si>
  <si>
    <t>STA</t>
  </si>
  <si>
    <t>1</t>
  </si>
  <si>
    <t>{14840e53-3efa-421a-85e7-3fd7bbe639af}</t>
  </si>
  <si>
    <t>2</t>
  </si>
  <si>
    <t>02</t>
  </si>
  <si>
    <t>OPRAVA STŘECHY, KROVU A PŘÍSTŘEŠKU</t>
  </si>
  <si>
    <t>{c6bfcf1e-a13c-4890-ac2b-da2412174d5f}</t>
  </si>
  <si>
    <t>03</t>
  </si>
  <si>
    <t>OPRAVA FASÁDY, DLAŽBA PŘÍSTŘEŠKU, MOBILÁŘ, ORIENTAČNÍ SYSTÉM</t>
  </si>
  <si>
    <t>{0e546058-4431-4de0-ae1e-9780e5751e38}</t>
  </si>
  <si>
    <t>04</t>
  </si>
  <si>
    <t>KOMUNIKACE</t>
  </si>
  <si>
    <t>{67cac5a1-19a7-4137-8595-58cc72141f41}</t>
  </si>
  <si>
    <t>E-03</t>
  </si>
  <si>
    <t>Zapojení okruhů elektro</t>
  </si>
  <si>
    <t>{dd702c78-b2f2-406e-910b-053ea01921b3}</t>
  </si>
  <si>
    <t>E-04</t>
  </si>
  <si>
    <t>Elektroinstalace NN</t>
  </si>
  <si>
    <t>{1bad3668-23d8-4524-b189-326e7a248c74}</t>
  </si>
  <si>
    <t>S-03</t>
  </si>
  <si>
    <t>Schéma slaboproudých rozvodů</t>
  </si>
  <si>
    <t>{98cffbef-22a7-4bce-aff1-4e9c3c785a17}</t>
  </si>
  <si>
    <t>S-04</t>
  </si>
  <si>
    <t>Kamerový systém</t>
  </si>
  <si>
    <t>{c29696e8-d22f-4ebd-b6a5-a94cbe106cf0}</t>
  </si>
  <si>
    <t>S-05</t>
  </si>
  <si>
    <t>Rozhlasové zařízení a revize</t>
  </si>
  <si>
    <t>{7f5dbbe0-9d4c-4c1d-9ec5-07781ebc3603}</t>
  </si>
  <si>
    <t>S-06</t>
  </si>
  <si>
    <t>Informační zařízení</t>
  </si>
  <si>
    <t>{71e54930-4a49-4b33-a7e7-f916d204fbfd}</t>
  </si>
  <si>
    <t>06</t>
  </si>
  <si>
    <t>KLIMATIZACE (CHLAZENÍ)</t>
  </si>
  <si>
    <t>{4b536bb5-c4e8-41e4-9dd4-43b033cb0755}</t>
  </si>
  <si>
    <t>07</t>
  </si>
  <si>
    <t>VYTÁPĚNÍ</t>
  </si>
  <si>
    <t>{0ef2e7c2-d788-4179-9dda-10378165406f}</t>
  </si>
  <si>
    <t>08</t>
  </si>
  <si>
    <t>ZDRAVOTECHNICKÉ INSTALACE</t>
  </si>
  <si>
    <t>{9f32d1b7-65c2-4cf0-bf74-e08683d657b9}</t>
  </si>
  <si>
    <t>09</t>
  </si>
  <si>
    <t>VEDLEJŠÍ ROZPOČTOVÉ NÁKLADY</t>
  </si>
  <si>
    <t>{8a8278a1-3523-41a6-b4e5-6101a74bd23f}</t>
  </si>
  <si>
    <t>KRYCÍ LIST SOUPISU PRACÍ</t>
  </si>
  <si>
    <t>Objekt:</t>
  </si>
  <si>
    <t>01 - VNITŘNÍ STAVEBNÍ ÚPRAVY, ÚPRAVY SUTERÉNU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</si>
  <si>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</si>
  <si>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</si>
  <si>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</si>
  <si>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</si>
  <si>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</si>
  <si>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31 - Zdi pozemních staveb</t>
  </si>
  <si>
    <t xml:space="preserve">    34 - Stěny a příčky</t>
  </si>
  <si>
    <t xml:space="preserve">    61 - Úprava povrchů vnitřních - stropy</t>
  </si>
  <si>
    <t xml:space="preserve">    610 - Úprava povrchů vnitřních - stěny</t>
  </si>
  <si>
    <t xml:space="preserve">    63 - Podlahy a podlahové konstrukce</t>
  </si>
  <si>
    <t xml:space="preserve">    632 - Podlahy - sondy</t>
  </si>
  <si>
    <t xml:space="preserve">    64 - Osazování výplní otvorů</t>
  </si>
  <si>
    <t xml:space="preserve">    94 - Lešení a stavební výtahy</t>
  </si>
  <si>
    <t xml:space="preserve">    951 - Ostatní konstrukce a práce  </t>
  </si>
  <si>
    <t xml:space="preserve">    961 - Bourání a demontáže konstrukcí (číslování místností dle výkresů bourání)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</si>
  <si>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</si>
  <si>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</si>
  <si>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</si>
  <si>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</si>
  <si>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</si>
  <si>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751 - Vzduchotechnika - zařízení č. 1 a č. 2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</si>
  <si>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</si>
  <si>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</si>
  <si>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</si>
  <si>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</si>
  <si>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</si>
  <si>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</si>
  <si>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</si>
  <si>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</si>
  <si>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</t>
  </si>
  <si>
    <t xml:space="preserve">    7840 - Dokončovací práce - malby sklepa m.č. 1S08,1S09,1S12-1S18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</si>
  <si>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</si>
  <si>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</si>
  <si>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</si>
  <si>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</si>
  <si>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</si>
  <si>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</si>
  <si>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</si>
  <si>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</si>
  <si>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</si>
  <si>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</si>
  <si>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</si>
  <si>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</si>
  <si>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</si>
  <si>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</si>
  <si>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</si>
  <si>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</si>
  <si>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</si>
  <si>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31</t>
  </si>
  <si>
    <t>Zdi pozemních staveb</t>
  </si>
  <si>
    <t>K</t>
  </si>
  <si>
    <t>317944321</t>
  </si>
  <si>
    <t>Válcované nosníky dodatečně osazované do připravených otvorů bez zazdění hlav do č. 12</t>
  </si>
  <si>
    <t>t</t>
  </si>
  <si>
    <t>CS ÚRS 2023 01</t>
  </si>
  <si>
    <t>4</t>
  </si>
  <si>
    <t>Online PSC</t>
  </si>
  <si>
    <t>https://podminky.urs.cz/item/CS_URS_2023_01/317944321</t>
  </si>
  <si>
    <t>VV</t>
  </si>
  <si>
    <t xml:space="preserve">1,20*2 *0,00834   "I 100"</t>
  </si>
  <si>
    <t xml:space="preserve">Mezisoučet   1.np </t>
  </si>
  <si>
    <t>3</t>
  </si>
  <si>
    <t xml:space="preserve">1,40*2 *0,00834   "I 100"</t>
  </si>
  <si>
    <t xml:space="preserve">Mezisoučet   3.np</t>
  </si>
  <si>
    <t>Součet</t>
  </si>
  <si>
    <t>346244381</t>
  </si>
  <si>
    <t>Plentování ocelových válcovaných nosníků jednostranné cihlami na maltu, výška stojiny do 200 mm</t>
  </si>
  <si>
    <t>m2</t>
  </si>
  <si>
    <t>https://podminky.urs.cz/item/CS_URS_2023_01/346244381</t>
  </si>
  <si>
    <t>1,20*2 *0,10*2 "I 100"</t>
  </si>
  <si>
    <t xml:space="preserve">1,40*2 *0,10*2   "I 100"</t>
  </si>
  <si>
    <t>311272211</t>
  </si>
  <si>
    <t>Zdivo z pórobetonových tvárnic na tenké maltové lože, tl. zdiva 300 mm pevnost tvárnic do P2, objemová hmotnost do 450 kg/m3 hladkých</t>
  </si>
  <si>
    <t>6</t>
  </si>
  <si>
    <t>https://podminky.urs.cz/item/CS_URS_2023_01/311272211</t>
  </si>
  <si>
    <t xml:space="preserve">1,20*2,20   "1.np - m.č. 0P22 (vyzdívka mezi okny)"</t>
  </si>
  <si>
    <t>34</t>
  </si>
  <si>
    <t>Stěny a příčky</t>
  </si>
  <si>
    <t>340239212</t>
  </si>
  <si>
    <t>Zazdívka otvorů v příčkách nebo stěnách cihlami plnými pálenými plochy přes 1 m2 do 4 m2, tloušťky přes 100 mm</t>
  </si>
  <si>
    <t>8</t>
  </si>
  <si>
    <t>https://podminky.urs.cz/item/CS_URS_2023_01/340239212</t>
  </si>
  <si>
    <t>"V ceně jsou započteny i náklady na:"</t>
  </si>
  <si>
    <t>"zavázání do okolního zdiva s vysekáním kapes"</t>
  </si>
  <si>
    <t>0,80*2,05*2</t>
  </si>
  <si>
    <t xml:space="preserve">Mezisoučet   1.np - m.č. 0P19 a 0P61</t>
  </si>
  <si>
    <t>5</t>
  </si>
  <si>
    <t>340271035</t>
  </si>
  <si>
    <t>Zazdívka otvorů v příčkách nebo stěnách pórobetonovými tvárnicemi plochy přes 1 m2 do 4 m2, objemová hmotnost 500 kg/m3, tloušťka příčky 125 mm</t>
  </si>
  <si>
    <t>10</t>
  </si>
  <si>
    <t>https://podminky.urs.cz/item/CS_URS_2023_01/340271035</t>
  </si>
  <si>
    <t>1,62*1,35</t>
  </si>
  <si>
    <t xml:space="preserve">Mezisoučet   3.np - koupelna m.č. 2P04</t>
  </si>
  <si>
    <t>340271025</t>
  </si>
  <si>
    <t>Zazdívka otvorů v příčkách nebo stěnách pórobetonovými tvárnicemi plochy přes 1 m2 do 4 m2, objemová hmotnost 500 kg/m3, tloušťka příčky 100 mm</t>
  </si>
  <si>
    <t>12</t>
  </si>
  <si>
    <t>https://podminky.urs.cz/item/CS_URS_2023_01/340271025</t>
  </si>
  <si>
    <t>1,00*3,95</t>
  </si>
  <si>
    <t>-0,80*1,97</t>
  </si>
  <si>
    <t xml:space="preserve">Mezisoučet   1.np - m.č. 0P33  (u schodiště)</t>
  </si>
  <si>
    <t>7</t>
  </si>
  <si>
    <t>342272235</t>
  </si>
  <si>
    <t>Příčky z pórobetonových tvárnic hladkých na tenké maltové lože objemová hmotnost do 500 kg/m3, tloušťka příčky 125 mm</t>
  </si>
  <si>
    <t>14</t>
  </si>
  <si>
    <t>https://podminky.urs.cz/item/CS_URS_2023_01/342272235</t>
  </si>
  <si>
    <t xml:space="preserve">2,37*1,90 </t>
  </si>
  <si>
    <t>-0,70*1,97</t>
  </si>
  <si>
    <t xml:space="preserve">Mezisoučet   3.np - m.č. 2P12</t>
  </si>
  <si>
    <t>342291121</t>
  </si>
  <si>
    <t>Ukotvení příček plochými kotvami, do konstrukce cihelné</t>
  </si>
  <si>
    <t>m</t>
  </si>
  <si>
    <t>16</t>
  </si>
  <si>
    <t>https://podminky.urs.cz/item/CS_URS_2023_01/342291121</t>
  </si>
  <si>
    <t>2,37*2</t>
  </si>
  <si>
    <t>9</t>
  </si>
  <si>
    <t>346272256</t>
  </si>
  <si>
    <t>Přizdívky z pórobetonových tvárnic objemová hmotnost do 500 kg/m3, na tenké maltové lože, tloušťka přizdívky 150 mm</t>
  </si>
  <si>
    <t>18</t>
  </si>
  <si>
    <t>https://podminky.urs.cz/item/CS_URS_2023_01/346272256</t>
  </si>
  <si>
    <t xml:space="preserve">1,20*0,90   "1.np - m.č. 0P8"</t>
  </si>
  <si>
    <t xml:space="preserve">1,20*(0,84+0,90*2+0,83)   "1.np - m.č. 0P19,0P21,0P59,0P61"</t>
  </si>
  <si>
    <t xml:space="preserve">Součet   ZAZDÍVKY WC</t>
  </si>
  <si>
    <t>349231811</t>
  </si>
  <si>
    <t>Přizdívka z cihel ostění s ozubem ve vybouraných otvorech, s vysekáním kapes pro zavázaní přes 80 do 150 mm</t>
  </si>
  <si>
    <t>20</t>
  </si>
  <si>
    <t>https://podminky.urs.cz/item/CS_URS_2023_01/349231811</t>
  </si>
  <si>
    <t>(0,80+1,97*2)*0,10*4</t>
  </si>
  <si>
    <t>(0,80+1,97*2)*0,15*5</t>
  </si>
  <si>
    <t>(0,70+1,97*2)*0,15*1</t>
  </si>
  <si>
    <t xml:space="preserve">Mezisoučet   1.np</t>
  </si>
  <si>
    <t>(0,80+1,97*2)*0,10*2</t>
  </si>
  <si>
    <t>11</t>
  </si>
  <si>
    <t>346244353</t>
  </si>
  <si>
    <t>Obezdívka koupelnových van ploch rovných z přesných pórobetonových tvárnic, na tenké maltové lože, tl. 75 mm</t>
  </si>
  <si>
    <t>22</t>
  </si>
  <si>
    <t>https://podminky.urs.cz/item/CS_URS_2023_01/346244353</t>
  </si>
  <si>
    <t xml:space="preserve">0,70*(0,80*2+1,60*2)   "3.np - m.č. 2P04"</t>
  </si>
  <si>
    <t>61</t>
  </si>
  <si>
    <t>Úprava povrchů vnitřních - stropy</t>
  </si>
  <si>
    <t>611325411</t>
  </si>
  <si>
    <t>Oprava vápenocementové omítky vnitřních ploch hladké, tloušťky do 20 mm stropů, v rozsahu opravované plochy do 10%</t>
  </si>
  <si>
    <t>24</t>
  </si>
  <si>
    <t>https://podminky.urs.cz/item/CS_URS_2023_01/611325411</t>
  </si>
  <si>
    <t>25,25+10,95+27,60+7,10+4,65</t>
  </si>
  <si>
    <t xml:space="preserve">Mezisoučet   1.np - m.č. 0P04,0P05,0P11,0P14,0P15</t>
  </si>
  <si>
    <t>13</t>
  </si>
  <si>
    <t>611131121</t>
  </si>
  <si>
    <t>Podkladní a spojovací vrstva vnitřních omítaných ploch penetrace disperzní nanášená ručně stropů</t>
  </si>
  <si>
    <t>26</t>
  </si>
  <si>
    <t>https://podminky.urs.cz/item/CS_URS_2023_01/611131121</t>
  </si>
  <si>
    <t>611142001</t>
  </si>
  <si>
    <t>Potažení vnitřních ploch pletivem v ploše nebo pruzích, na plném podkladu sklovláknitým vtlačením do tmelu stropů</t>
  </si>
  <si>
    <t>28</t>
  </si>
  <si>
    <t>https://podminky.urs.cz/item/CS_URS_2023_01/611142001</t>
  </si>
  <si>
    <t>611321131</t>
  </si>
  <si>
    <t>Potažení vnitřních ploch vápenocementovým štukem tloušťky do 3 mm vodorovných konstrukcí stropů rovných</t>
  </si>
  <si>
    <t>30</t>
  </si>
  <si>
    <t>https://podminky.urs.cz/item/CS_URS_2023_01/611321131</t>
  </si>
  <si>
    <t>610</t>
  </si>
  <si>
    <t>Úprava povrchů vnitřních - stěny</t>
  </si>
  <si>
    <t>612325412</t>
  </si>
  <si>
    <t>Oprava vápenocementové omítky vnitřních ploch hladké, tloušťky do 20 mm stěn, v rozsahu opravované plochy přes 10 do 30%</t>
  </si>
  <si>
    <t>32</t>
  </si>
  <si>
    <t>https://podminky.urs.cz/item/CS_URS_2023_01/612325412</t>
  </si>
  <si>
    <t>3,68*(5,33*2+5,18*2)</t>
  </si>
  <si>
    <t>-(0,60*0,80+1,20*1,45+0,80*1,97)</t>
  </si>
  <si>
    <t>(0,60+0,80*2)*0,20</t>
  </si>
  <si>
    <t>(1,40+1,50*2)*0,20</t>
  </si>
  <si>
    <t>(0,60+2,00*2)*0,15</t>
  </si>
  <si>
    <t>(0,90+2,05*2)*0,25</t>
  </si>
  <si>
    <t>3,72*(3,00*2+1,98*2+2,36*4)</t>
  </si>
  <si>
    <t>-(1,50*2,17+0,80*1,97*4+1,70*2,38)</t>
  </si>
  <si>
    <t>(1,80+2,20*2)*0,20</t>
  </si>
  <si>
    <t>(1,00+2,05*2)*0,10*2</t>
  </si>
  <si>
    <t>(1,70+2,38*2)*0,25</t>
  </si>
  <si>
    <t xml:space="preserve">Mezisoučet   1.np - m.č. 0P11,0P14,0P15</t>
  </si>
  <si>
    <t>"POČÍTÁNO 10CM NAD NOVÝMI PODHLEDY"</t>
  </si>
  <si>
    <t>2,60*(1,35*2+1,80*2)</t>
  </si>
  <si>
    <t>3,40*(4,58*2+4,83*2+3,50*2+3,41*2)</t>
  </si>
  <si>
    <t>-(1,20*2,19*4+0,80*1,97*2+0,60*1,97*2)</t>
  </si>
  <si>
    <t>(1,40+2,20*2)*0,20*4</t>
  </si>
  <si>
    <t>3,40*(4,00*2+5,70*2)</t>
  </si>
  <si>
    <t>-(1,50*2,19+0,80*1,97+1,40*3,28)</t>
  </si>
  <si>
    <t>(1,70+2,20*2)*0,20</t>
  </si>
  <si>
    <t>(1,00+2,05*2)*0,20</t>
  </si>
  <si>
    <t>(1,40+3,28*2)*0,15</t>
  </si>
  <si>
    <t xml:space="preserve">Mezisoučet   1.np - m.č. 0P08,0P17,0P18,0P63</t>
  </si>
  <si>
    <t>2,60*(1,66*2+1,50*2)</t>
  </si>
  <si>
    <t>-(0,80*1,97*2)</t>
  </si>
  <si>
    <t>-(0,80*2,05*1)</t>
  </si>
  <si>
    <t>(0,90+2,05*2)*0,05</t>
  </si>
  <si>
    <t>3,40*(0,60*2+3,40*2+0,10*2+3,50*2)</t>
  </si>
  <si>
    <t>3,40*(9,48*2+0,10*2+1,35*2)</t>
  </si>
  <si>
    <t>-(1,20*2,19*2+1,15*2,19*2+0,80*1,97*5)</t>
  </si>
  <si>
    <t>(1,40+2,20*2)*0,20*2</t>
  </si>
  <si>
    <t>(1,30+2,20*2)*0,20*2</t>
  </si>
  <si>
    <t>(0,90+2,05*2)*0,20</t>
  </si>
  <si>
    <t>(0,90+2,05*2)*0,28</t>
  </si>
  <si>
    <t>3,40*(4,00*2+1,30*2)</t>
  </si>
  <si>
    <t>-(0,65*1,54*2+2,25*2,47+0,80*1,97*3)</t>
  </si>
  <si>
    <t>(0,65+1,45*2)*0,10*2</t>
  </si>
  <si>
    <t>(1,25+2,47*2)*0,10</t>
  </si>
  <si>
    <t>(1,00+2,05*2)*0,35</t>
  </si>
  <si>
    <t xml:space="preserve">Mezisoučet   1.np - m.č. 0P62,0P07,0P06</t>
  </si>
  <si>
    <t>3,95*(2,30*2+4,75*2)</t>
  </si>
  <si>
    <t>-(0,90*1,97+1,15*2,19)</t>
  </si>
  <si>
    <t>(1,30+2,20*2)*0,35</t>
  </si>
  <si>
    <t>3,32*(5,35*2+4,75*2+0,50*2)</t>
  </si>
  <si>
    <t>-(1,15*2,19*2+0,80*1,97+0,90*1,97+0,70*1,97)</t>
  </si>
  <si>
    <t>(1,30+2,20*2)*0,35*2</t>
  </si>
  <si>
    <t>(1,00+2,10*2)*0,35</t>
  </si>
  <si>
    <t xml:space="preserve">Mezisoučet   1.np - m.č. 0P05,0P04</t>
  </si>
  <si>
    <t>3,40*(5,00*2+4,65*2+2,60*4+1,60*2+2,90*2)</t>
  </si>
  <si>
    <t>3,40*(2,70*2+4,65*2)</t>
  </si>
  <si>
    <t>-(1,00*2,13+3,60*2,18+1,20*2,18+1,55*3,17)</t>
  </si>
  <si>
    <t>-(0,70*1,97+0,80*1,97*6)</t>
  </si>
  <si>
    <t>(1,00+2,13*2)*0,25</t>
  </si>
  <si>
    <t>(3,70+2,20*2)*0,35</t>
  </si>
  <si>
    <t>(1,55+3,20*2)*0,15</t>
  </si>
  <si>
    <t>(1,00+2,05*2)*0,15</t>
  </si>
  <si>
    <t>(0,90+2,05*2)*0,35</t>
  </si>
  <si>
    <t xml:space="preserve">Mezisoučet   1.np - m.č. 0P22-0P25</t>
  </si>
  <si>
    <t>17</t>
  </si>
  <si>
    <t>612325413</t>
  </si>
  <si>
    <t>Oprava vápenocementové omítky vnitřních ploch hladké, tloušťky do 20 mm stěn, v rozsahu opravované plochy přes 30 do 50%</t>
  </si>
  <si>
    <t>https://podminky.urs.cz/item/CS_URS_2023_01/612325413</t>
  </si>
  <si>
    <t>2,60*(2,00*4+0,84*2+1,91*2)</t>
  </si>
  <si>
    <t>2,60*(2,05*4+0,83*2+2,06*2)</t>
  </si>
  <si>
    <t>-(0,60*1,97*2+0,70*1,97*4)</t>
  </si>
  <si>
    <t>-(0,80*2,05*2)</t>
  </si>
  <si>
    <t xml:space="preserve">Mezisoučet   1.np - m.č. 0P19,0P21,0P59,0P61 (soc.zařízení)</t>
  </si>
  <si>
    <t>2,60*3,88*2</t>
  </si>
  <si>
    <t>(2,60+1,30)/2*(0,19+3,10+2,89+0,16)*2</t>
  </si>
  <si>
    <t>-(0,82*1,26*3+0,60*1,97+1,10*2,10+0,80*1,97+1,12*2,10)</t>
  </si>
  <si>
    <t>(0,82+1,26*2)*0,10*3</t>
  </si>
  <si>
    <t>(1,00+2,10*2)*0,05</t>
  </si>
  <si>
    <t xml:space="preserve">Mezisoučet   3.np - m.č. 2P08,2P07,2P06,2P10,část 2P04</t>
  </si>
  <si>
    <t>2,60*(2,05+2,14+1,60*2+2,60)</t>
  </si>
  <si>
    <t>(2,60+2,31)/2*0,85</t>
  </si>
  <si>
    <t>(2,60+1,72)/2*1,84</t>
  </si>
  <si>
    <t>1,72*0,92</t>
  </si>
  <si>
    <t>-(0,60*1,97+1,10*2,10+0,80*0,97*2+1,12*2,10)</t>
  </si>
  <si>
    <t>(0,70+2,05*2)*0,10</t>
  </si>
  <si>
    <t>(1,10+2,10*2)*0,20</t>
  </si>
  <si>
    <t>(1,12+2,10*2)*0,20</t>
  </si>
  <si>
    <t xml:space="preserve">Mezisoučet   3.np - m.č. 2P05,2P03,část 2P04</t>
  </si>
  <si>
    <t>612325411</t>
  </si>
  <si>
    <t>Oprava vápenocementové omítky vnitřních ploch hladké, tloušťky do 20 mm stěn, v rozsahu opravované plochy do 10%</t>
  </si>
  <si>
    <t>36</t>
  </si>
  <si>
    <t>https://podminky.urs.cz/item/CS_URS_2023_01/612325411</t>
  </si>
  <si>
    <t>2,50*(5,80*2+1,40*2+0,35*2)</t>
  </si>
  <si>
    <t>-(0,80*1,97*5+2,75*2,50)</t>
  </si>
  <si>
    <t>1,10*(1,65+1,10)</t>
  </si>
  <si>
    <t>(2,50+4,30)/2*3,05</t>
  </si>
  <si>
    <t>(4,30+5,20)/2*2,75</t>
  </si>
  <si>
    <t>(4,30+6,60)/2*3,05</t>
  </si>
  <si>
    <t>(1,10+2,90)/2*2,30</t>
  </si>
  <si>
    <t>(2,90+3,80)/2*0,55</t>
  </si>
  <si>
    <t>(3,80+5,25)/2*2,30</t>
  </si>
  <si>
    <t>0,35*1,65+0,55*2,30</t>
  </si>
  <si>
    <t xml:space="preserve">Mezisoučet   3.np - m.č. 2P02 a 2P01</t>
  </si>
  <si>
    <t>2,20*1,90</t>
  </si>
  <si>
    <t>(2,20+2,38)/2*0,95*2</t>
  </si>
  <si>
    <t>(2,38+2,50)/2*3,87*2</t>
  </si>
  <si>
    <t>-(0,80*1,97*4+0,70*1,97*2)</t>
  </si>
  <si>
    <t>(0,95+2,05*2)*0,35</t>
  </si>
  <si>
    <t>(2,38+1,71)/2*1,60*2</t>
  </si>
  <si>
    <t xml:space="preserve">Mezisoučet   3.np - m.č. 2P13, 2P12</t>
  </si>
  <si>
    <t>19</t>
  </si>
  <si>
    <t>612315215</t>
  </si>
  <si>
    <t>Vápenná omítka jednotlivých malých ploch hladká na stěnách, plochy jednotlivě přes 1,0 do 4 m2</t>
  </si>
  <si>
    <t>kus</t>
  </si>
  <si>
    <t>38</t>
  </si>
  <si>
    <t>https://podminky.urs.cz/item/CS_URS_2023_01/612315215</t>
  </si>
  <si>
    <t xml:space="preserve">4   "1.np - zazděné otvory"</t>
  </si>
  <si>
    <t>612315225</t>
  </si>
  <si>
    <t>Vápenná omítka jednotlivých malých ploch štuková na stěnách, plochy jednotlivě přes 1,0 do 4 m2</t>
  </si>
  <si>
    <t>40</t>
  </si>
  <si>
    <t>https://podminky.urs.cz/item/CS_URS_2023_01/612315225</t>
  </si>
  <si>
    <t xml:space="preserve">2   "1.np - dozdívka nad příčkou boční vchod"</t>
  </si>
  <si>
    <t>619995001</t>
  </si>
  <si>
    <t>Začištění omítek (s dodáním hmot) kolem oken, dveří, podlah, obkladů apod.</t>
  </si>
  <si>
    <t>42</t>
  </si>
  <si>
    <t>https://podminky.urs.cz/item/CS_URS_2023_01/619995001</t>
  </si>
  <si>
    <t xml:space="preserve">(0,80+1,97*2)*2   "nové PO dveře m.č. 0P03"</t>
  </si>
  <si>
    <t xml:space="preserve">(0,80+1,97*2)*4   "nové PO dveře m.č. 0P33"</t>
  </si>
  <si>
    <t xml:space="preserve">Mezisoučet  1.np - nerekonstruované prostory</t>
  </si>
  <si>
    <t xml:space="preserve">(0,80+1,97*2)*1   "nové PO dveře m.č. 2P22"</t>
  </si>
  <si>
    <t xml:space="preserve">(0,70+1,97*2)*2   "nové PO dveře m.č. 2P21,2P19"</t>
  </si>
  <si>
    <t xml:space="preserve">Mezisoučet   3.np - nerekonstruované prostory</t>
  </si>
  <si>
    <t>612142022</t>
  </si>
  <si>
    <t>Potažení vnitřních ploch pletivem rákosovou rohoží přichycením stěn v jedné vrstvě</t>
  </si>
  <si>
    <t>44</t>
  </si>
  <si>
    <t>https://podminky.urs.cz/item/CS_URS_2023_01/612142022</t>
  </si>
  <si>
    <t>3,80*1,10</t>
  </si>
  <si>
    <t>(4,20*3,80)/2*2</t>
  </si>
  <si>
    <t xml:space="preserve">Mezisoučet   3.np - m.č. 2P18</t>
  </si>
  <si>
    <t>23</t>
  </si>
  <si>
    <t>611321125</t>
  </si>
  <si>
    <t>Omítka vápenocementová vnitřních ploch nanášená ručně jednovrstvá, tloušťky do 10 mm hladká schodišťových konstrukcí stropů, stěn, ramen nebo nosníků</t>
  </si>
  <si>
    <t>46</t>
  </si>
  <si>
    <t>https://podminky.urs.cz/item/CS_URS_2023_01/611321125</t>
  </si>
  <si>
    <t>611321195</t>
  </si>
  <si>
    <t>Omítka vápenocementová vnitřních ploch nanášená ručně Příplatek k cenám za každých dalších i započatých 5 mm tloušťky omítky přes 10 mm schodišťových konstrukcí</t>
  </si>
  <si>
    <t>48</t>
  </si>
  <si>
    <t>https://podminky.urs.cz/item/CS_URS_2023_01/611321195</t>
  </si>
  <si>
    <t>18,564*3</t>
  </si>
  <si>
    <t>25</t>
  </si>
  <si>
    <t>612131121</t>
  </si>
  <si>
    <t>Podkladní a spojovací vrstva vnitřních omítaných ploch penetrace disperzní nanášená ručně stěn</t>
  </si>
  <si>
    <t>50</t>
  </si>
  <si>
    <t>https://podminky.urs.cz/item/CS_URS_2023_01/612131121</t>
  </si>
  <si>
    <t>-(1,00*2,13+1,20*2,18*3+1,55*3,17)</t>
  </si>
  <si>
    <t>2,20*0,05*2</t>
  </si>
  <si>
    <t xml:space="preserve">0,60*(2,00*4+0,84*2+1,91*2)   "nad obklady"</t>
  </si>
  <si>
    <t xml:space="preserve">0,60*(2,05*4+0,83*2+2,06*2)   "nad obklady"</t>
  </si>
  <si>
    <t>(2,60+1,30)/2*(2,70+2,99+2,89)</t>
  </si>
  <si>
    <t>-(0,82*1,26*3+0,60*1,97+1,10*2,10+0,80*1,97)</t>
  </si>
  <si>
    <t xml:space="preserve">Mezisoučet   3.np - m.č. 2P08,2P07,2P06,2P10</t>
  </si>
  <si>
    <t>-(0,60*1,97+1,10*2,10+0,80*0,97*2)</t>
  </si>
  <si>
    <t xml:space="preserve">Mezisoučet   3.np - m.č. 2P05,2P03</t>
  </si>
  <si>
    <t xml:space="preserve">Mezisoučet   3.np - m.č. 2P02 </t>
  </si>
  <si>
    <t>2,50*1,90</t>
  </si>
  <si>
    <t>-(0,80*1,97*4+0,70*1,97*3)</t>
  </si>
  <si>
    <t xml:space="preserve">Mezisoučet   3.np - m.č. 2P13</t>
  </si>
  <si>
    <t>611131125</t>
  </si>
  <si>
    <t>Podkladní a spojovací vrstva vnitřních omítaných ploch penetrace disperzní nanášená ručně schodišťových konstrukcí</t>
  </si>
  <si>
    <t>52</t>
  </si>
  <si>
    <t>https://podminky.urs.cz/item/CS_URS_2023_01/611131125</t>
  </si>
  <si>
    <t xml:space="preserve">Mezisoučet   3.np - m.č. 2P01</t>
  </si>
  <si>
    <t>27</t>
  </si>
  <si>
    <t>612142001</t>
  </si>
  <si>
    <t>Potažení vnitřních ploch pletivem v ploše nebo pruzích, na plném podkladu sklovláknitým vtlačením do tmelu stěn</t>
  </si>
  <si>
    <t>54</t>
  </si>
  <si>
    <t>https://podminky.urs.cz/item/CS_URS_2023_01/612142001</t>
  </si>
  <si>
    <t>873,148+80,339</t>
  </si>
  <si>
    <t>612321131</t>
  </si>
  <si>
    <t>Potažení vnitřních ploch vápenocementovým štukem tloušťky do 3 mm svislých konstrukcí stěn</t>
  </si>
  <si>
    <t>56</t>
  </si>
  <si>
    <t>https://podminky.urs.cz/item/CS_URS_2023_01/612321131</t>
  </si>
  <si>
    <t>29</t>
  </si>
  <si>
    <t>611321135</t>
  </si>
  <si>
    <t>Potažení vnitřních ploch vápenocementovým štukem tloušťky do 3 mm schodišťových konstrukcí stropů, stěn, ramen nebo nosníků</t>
  </si>
  <si>
    <t>58</t>
  </si>
  <si>
    <t>https://podminky.urs.cz/item/CS_URS_2023_01/611321135</t>
  </si>
  <si>
    <t>619991011</t>
  </si>
  <si>
    <t>Zakrytí vnitřních ploch před znečištěním včetně pozdějšího odkrytí konstrukcí a prvků obalením fólií a přelepením páskou</t>
  </si>
  <si>
    <t>60</t>
  </si>
  <si>
    <t>https://podminky.urs.cz/item/CS_URS_2023_01/619991011</t>
  </si>
  <si>
    <t>0,60*0,80*1</t>
  </si>
  <si>
    <t>1,20*1,50*1</t>
  </si>
  <si>
    <t>1,50*2,20*2</t>
  </si>
  <si>
    <t>1,20*2,20*14</t>
  </si>
  <si>
    <t>0,70*1,60*2</t>
  </si>
  <si>
    <t>1,00*2,20*1</t>
  </si>
  <si>
    <t>1,70*3,30+1,40*3,30+1,70*3,20+1,30*2,50</t>
  </si>
  <si>
    <t>1,00*2,00*2</t>
  </si>
  <si>
    <t>0,90*1,30*3</t>
  </si>
  <si>
    <t>1,00*2,00*5</t>
  </si>
  <si>
    <t xml:space="preserve">Mezisoučet   2.np</t>
  </si>
  <si>
    <t>63</t>
  </si>
  <si>
    <t>Podlahy a podlahové konstrukce</t>
  </si>
  <si>
    <t>965046111</t>
  </si>
  <si>
    <t>Broušení stávajících betonových podlah úběr do 3 mm</t>
  </si>
  <si>
    <t>62</t>
  </si>
  <si>
    <t>https://podminky.urs.cz/item/CS_URS_2023_01/965046111</t>
  </si>
  <si>
    <t>25,25+10,95+5,20+22,10+2,45+27,60+7,10+4,65+16,05+16,45</t>
  </si>
  <si>
    <t>1,70+3,45+23,25+7,55+4,15+12,55+3,70+1,75+2,45+22,75</t>
  </si>
  <si>
    <t>1,10*1,10</t>
  </si>
  <si>
    <t>(2,125+1,45)/2*1,20</t>
  </si>
  <si>
    <t>1,35*0,35</t>
  </si>
  <si>
    <t xml:space="preserve">Mezisoučet   1.np - vstup do pravé části objektu </t>
  </si>
  <si>
    <t>632481213</t>
  </si>
  <si>
    <t>Separační vrstva k oddělení podlahových vrstev z polyetylénové fólie</t>
  </si>
  <si>
    <t>64</t>
  </si>
  <si>
    <t>https://podminky.urs.cz/item/CS_URS_2023_01/632481213</t>
  </si>
  <si>
    <t>33</t>
  </si>
  <si>
    <t>632451444</t>
  </si>
  <si>
    <t>Potěr pískocementový běžný tl. přes 30 do 40 mm tř. C 15</t>
  </si>
  <si>
    <t>66</t>
  </si>
  <si>
    <t>https://podminky.urs.cz/item/CS_URS_2023_01/632451444</t>
  </si>
  <si>
    <t xml:space="preserve">1,10*1,10  </t>
  </si>
  <si>
    <t xml:space="preserve">(2,125+1,45)/2*1,20 </t>
  </si>
  <si>
    <t xml:space="preserve">1,35*0,35  </t>
  </si>
  <si>
    <t>632459174</t>
  </si>
  <si>
    <t>Příplatky k cenám potěrů za malou plochu do 5 m2 jednotlivě, tl. potěru přes 30 do 40 mm</t>
  </si>
  <si>
    <t>68</t>
  </si>
  <si>
    <t>https://podminky.urs.cz/item/CS_URS_2023_01/632459174</t>
  </si>
  <si>
    <t>35</t>
  </si>
  <si>
    <t>631362021</t>
  </si>
  <si>
    <t>Výztuž mazanin ze svařovaných sítí z drátů typu KARI</t>
  </si>
  <si>
    <t>70</t>
  </si>
  <si>
    <t>https://podminky.urs.cz/item/CS_URS_2023_01/631362021</t>
  </si>
  <si>
    <t xml:space="preserve">1,10*1,10  *0,00303</t>
  </si>
  <si>
    <t xml:space="preserve">(2,125+1,45)/2*1,20  *0,00303 </t>
  </si>
  <si>
    <t xml:space="preserve">1,35*0,35  *0,00303  </t>
  </si>
  <si>
    <t xml:space="preserve">Mezisoučet   1.np - vstup do pravé části objektu-KARI 150x150x6/6</t>
  </si>
  <si>
    <t>632</t>
  </si>
  <si>
    <t>Podlahy - sondy</t>
  </si>
  <si>
    <t>9650811R02</t>
  </si>
  <si>
    <t>Bourání podlah z dlaždic bez podkladního lože nebo mazaniny, s jakoukoliv výplní spár půdních, plochy přes 1 m2 - pro zpětné položení</t>
  </si>
  <si>
    <t>72</t>
  </si>
  <si>
    <t xml:space="preserve">2,50*2,50         "4.np - odkrytí min. tří stropních trámů "</t>
  </si>
  <si>
    <t xml:space="preserve">1,75*1,75 *2   "3.np - odkrytí min. tří stropních trámů "</t>
  </si>
  <si>
    <t>37</t>
  </si>
  <si>
    <t>6362111R01</t>
  </si>
  <si>
    <t>Zpětné položení dlažby z cihel do štěrku naplocho, včetně vyspárování</t>
  </si>
  <si>
    <t>74</t>
  </si>
  <si>
    <t>9650829R01</t>
  </si>
  <si>
    <t>Odstranění násypu pod podlahami nebo ochranného násypu na střechách tl. do 200 mm, plochy přes 2 m2 - pro zpětný zásyp</t>
  </si>
  <si>
    <t>m3</t>
  </si>
  <si>
    <t>76</t>
  </si>
  <si>
    <t xml:space="preserve">2,50*2,50*0,20         "4.np - odkrytí min. tří stropních trámů "</t>
  </si>
  <si>
    <t xml:space="preserve">1,75*1,75*0,20 *2   "3.np - odkrytí min. tří stropních trámů "</t>
  </si>
  <si>
    <t>39</t>
  </si>
  <si>
    <t>9650831R01</t>
  </si>
  <si>
    <t>Odstranění násypu mezi stropními trámy tl. do 200 mm, plochy přes 2 m2 - pro zpětný zásyp</t>
  </si>
  <si>
    <t>78</t>
  </si>
  <si>
    <t>6351121R02</t>
  </si>
  <si>
    <t>Zpětný násyp pod podlahy s udusáním a urovnáním povrchu</t>
  </si>
  <si>
    <t>80</t>
  </si>
  <si>
    <t>41</t>
  </si>
  <si>
    <t>762811934</t>
  </si>
  <si>
    <t>Vyřezání záklopu nebo podbíjení stropů z prken nebo fošen tl. přes 32 mm, plochy jednotlivě přes 4,00 m2</t>
  </si>
  <si>
    <t>82</t>
  </si>
  <si>
    <t>https://podminky.urs.cz/item/CS_URS_2023_01/762811934</t>
  </si>
  <si>
    <t xml:space="preserve">2,50*4        "4.np - odkrytí min. tří stropních trámů "</t>
  </si>
  <si>
    <t xml:space="preserve">1,75*4 *2  "3.np - odkrytí min. tří stropních trámů "</t>
  </si>
  <si>
    <t>762812944</t>
  </si>
  <si>
    <t>Zabednění záklopu stropu prkny nebo fošnami (materiál v ceně) tl. přes 32 mm, plochy jednotlivě přes 4,00 do 8,00 m2</t>
  </si>
  <si>
    <t>84</t>
  </si>
  <si>
    <t>https://podminky.urs.cz/item/CS_URS_2023_01/762812944</t>
  </si>
  <si>
    <t>Osazování výplní otvorů</t>
  </si>
  <si>
    <t>43</t>
  </si>
  <si>
    <t>642944121</t>
  </si>
  <si>
    <t>Osazení ocelových dveřních zárubní lisovaných nebo z úhelníků dodatečně s vybetonováním prahu, plochy do 2,5 m2</t>
  </si>
  <si>
    <t>86</t>
  </si>
  <si>
    <t>https://podminky.urs.cz/item/CS_URS_2023_01/642944121</t>
  </si>
  <si>
    <t xml:space="preserve">3   "pro dveře ozn. D3"</t>
  </si>
  <si>
    <t xml:space="preserve">4   "pro dveře ozn. D2"</t>
  </si>
  <si>
    <t xml:space="preserve">14   "pro dveře ozn. D1"</t>
  </si>
  <si>
    <t>M</t>
  </si>
  <si>
    <t>55331485</t>
  </si>
  <si>
    <t>zárubeň jednokřídlá ocelová pro zdění tl stěny 110-150mm rozměru 600/1970, 2100mm</t>
  </si>
  <si>
    <t>88</t>
  </si>
  <si>
    <t xml:space="preserve">2   "1.np - pro dveře ozn. D3"</t>
  </si>
  <si>
    <t>45</t>
  </si>
  <si>
    <t>55331490</t>
  </si>
  <si>
    <t>zárubeň jednokřídlá ocelová pro zdění tl stěny 160-200mm rozměru 600/1970, 2100mm</t>
  </si>
  <si>
    <t>90</t>
  </si>
  <si>
    <t xml:space="preserve">1   "3.np - pro dveře ozn. D3"</t>
  </si>
  <si>
    <t>55331486</t>
  </si>
  <si>
    <t>zárubeň jednokřídlá ocelová pro zdění tl stěny 110-150mm rozměru 700/1970, 2100mm</t>
  </si>
  <si>
    <t>92</t>
  </si>
  <si>
    <t xml:space="preserve">1   "3.np - pro dveře ozn. D2"</t>
  </si>
  <si>
    <t xml:space="preserve">1   "1.np - pro dveře ozn. D2"</t>
  </si>
  <si>
    <t>47</t>
  </si>
  <si>
    <t>55331481</t>
  </si>
  <si>
    <t>zárubeň jednokřídlá ocelová pro zdění tl stěny 75-100mm rozměru 700/1970, 2100mm</t>
  </si>
  <si>
    <t>94</t>
  </si>
  <si>
    <t>55331491</t>
  </si>
  <si>
    <t>zárubeň jednokřídlá ocelová pro zdění tl stěny 160-200mm rozměru 700/1970, 2100mm</t>
  </si>
  <si>
    <t>96</t>
  </si>
  <si>
    <t>49</t>
  </si>
  <si>
    <t>55331482</t>
  </si>
  <si>
    <t>zárubeň jednokřídlá ocelová pro zdění tl stěny 75-100mm rozměru 800/1970, 2100mm</t>
  </si>
  <si>
    <t>98</t>
  </si>
  <si>
    <t xml:space="preserve">5   "1.np - pro dveře ozn. D1"</t>
  </si>
  <si>
    <t>55331487</t>
  </si>
  <si>
    <t>zárubeň jednokřídlá ocelová pro zdění tl stěny 110-150mm rozměru 800/1970, 2100mm</t>
  </si>
  <si>
    <t>100</t>
  </si>
  <si>
    <t xml:space="preserve">8   "1.np - pro dveře ozn. D1"</t>
  </si>
  <si>
    <t>51</t>
  </si>
  <si>
    <t>55331492</t>
  </si>
  <si>
    <t>zárubeň jednokřídlá ocelová pro zdění tl stěny 160-200mm rozměru 800/1970, 2100mm</t>
  </si>
  <si>
    <t>102</t>
  </si>
  <si>
    <t xml:space="preserve">1   "1.np - pro dveře ozn. D1"</t>
  </si>
  <si>
    <t>642945111</t>
  </si>
  <si>
    <t>Osazování ocelových zárubní protipožárních nebo protiplynových dveří do vynechaného otvoru, s obetonováním, dveří jednokřídlových do 2,5 m2</t>
  </si>
  <si>
    <t>104</t>
  </si>
  <si>
    <t>https://podminky.urs.cz/item/CS_URS_2023_01/642945111</t>
  </si>
  <si>
    <t xml:space="preserve">5    "3.np - pro dveře ozn. D1"</t>
  </si>
  <si>
    <t xml:space="preserve">2   "1.np - pro dveře ozn. D1"</t>
  </si>
  <si>
    <t xml:space="preserve">1   "1.np - pro dveře ozn. D4"</t>
  </si>
  <si>
    <t>53</t>
  </si>
  <si>
    <t>55331557</t>
  </si>
  <si>
    <t>zárubeň jednokřídlá ocelová pro zdění s protipožární úpravou tl stěny 75-100mm rozměru 800/1970, 2100mm</t>
  </si>
  <si>
    <t>106</t>
  </si>
  <si>
    <t xml:space="preserve">3    "3.np - pro dveře ozn. D1"</t>
  </si>
  <si>
    <t>55331562</t>
  </si>
  <si>
    <t>zárubeň jednokřídlá ocelová pro zdění s protipožární úpravou tl stěny 110-150mm rozměru 800/1970, 2100mm</t>
  </si>
  <si>
    <t>108</t>
  </si>
  <si>
    <t xml:space="preserve">1    "3.np - pro dveře ozn. D1"</t>
  </si>
  <si>
    <t>55</t>
  </si>
  <si>
    <t>55331567</t>
  </si>
  <si>
    <t>zárubeň jednokřídlá ocelová pro zdění s protipožární úpravou tl stěny 160-200mm rozměru 800/1970, 2100mm</t>
  </si>
  <si>
    <t>110</t>
  </si>
  <si>
    <t>Lešení a stavební výtahy</t>
  </si>
  <si>
    <t>949121111</t>
  </si>
  <si>
    <t>Montáž lešení lehkého kozového dílcového o výšce lešeňové podlahy do 1,2 m</t>
  </si>
  <si>
    <t>sada</t>
  </si>
  <si>
    <t>112</t>
  </si>
  <si>
    <t>https://podminky.urs.cz/item/CS_URS_2023_01/949121111</t>
  </si>
  <si>
    <t>57</t>
  </si>
  <si>
    <t>949121211</t>
  </si>
  <si>
    <t>Montáž lešení lehkého kozového dílcového Příplatek za první a každý další den použití lešení k ceně -1111</t>
  </si>
  <si>
    <t>114</t>
  </si>
  <si>
    <t>https://podminky.urs.cz/item/CS_URS_2023_01/949121211</t>
  </si>
  <si>
    <t xml:space="preserve">4*180   "cca 6 měsíců"</t>
  </si>
  <si>
    <t>949121811</t>
  </si>
  <si>
    <t>Demontáž lešení lehkého kozového dílcového o výšce lešeňové podlahy do 1,2 m</t>
  </si>
  <si>
    <t>116</t>
  </si>
  <si>
    <t>https://podminky.urs.cz/item/CS_URS_2023_01/949121811</t>
  </si>
  <si>
    <t>59</t>
  </si>
  <si>
    <t>949121112</t>
  </si>
  <si>
    <t>Montáž lešení lehkého kozového dílcového o výšce lešeňové podlahy přes 1,2 do 1,9 m</t>
  </si>
  <si>
    <t>118</t>
  </si>
  <si>
    <t>https://podminky.urs.cz/item/CS_URS_2023_01/949121112</t>
  </si>
  <si>
    <t>949121212</t>
  </si>
  <si>
    <t>Montáž lešení lehkého kozového dílcového Příplatek za první a každý další den použití lešení k ceně -1112</t>
  </si>
  <si>
    <t>120</t>
  </si>
  <si>
    <t>https://podminky.urs.cz/item/CS_URS_2023_01/949121212</t>
  </si>
  <si>
    <t>949121812</t>
  </si>
  <si>
    <t>Demontáž lešení lehkého kozového dílcového o výšce lešeňové podlahy přes 1,2 do 1,9 m</t>
  </si>
  <si>
    <t>122</t>
  </si>
  <si>
    <t>https://podminky.urs.cz/item/CS_URS_2023_01/949121812</t>
  </si>
  <si>
    <t>949121122</t>
  </si>
  <si>
    <t>Montáž lešení lehkého kozového dílcového ve schodišti o výšce lešeňové podlahy přes 1,5 do 3,5 m</t>
  </si>
  <si>
    <t>124</t>
  </si>
  <si>
    <t>https://podminky.urs.cz/item/CS_URS_2023_01/949121122</t>
  </si>
  <si>
    <t>949121222</t>
  </si>
  <si>
    <t>Montáž lešení lehkého kozového dílcového Příplatek za první a každý další den použití lešení k ceně -1122</t>
  </si>
  <si>
    <t>126</t>
  </si>
  <si>
    <t>https://podminky.urs.cz/item/CS_URS_2023_01/949121222</t>
  </si>
  <si>
    <t xml:space="preserve">1*60   "cca 2měsíce"</t>
  </si>
  <si>
    <t>949121822</t>
  </si>
  <si>
    <t>Demontáž lešení lehkého kozového dílcového ve schodišti o výšce lešeňové podlahy přes 1,5 do 3,5 m</t>
  </si>
  <si>
    <t>128</t>
  </si>
  <si>
    <t>https://podminky.urs.cz/item/CS_URS_2023_01/949121822</t>
  </si>
  <si>
    <t>951</t>
  </si>
  <si>
    <t xml:space="preserve">Ostatní konstrukce a práce  </t>
  </si>
  <si>
    <t>65</t>
  </si>
  <si>
    <t>619996117</t>
  </si>
  <si>
    <t>Ochrana stavebních konstrukcí a samostatných prvků včetně pozdějšího odstranění obedněním z OSB desek podlahy</t>
  </si>
  <si>
    <t>130</t>
  </si>
  <si>
    <t>https://podminky.urs.cz/item/CS_URS_2023_01/619996117</t>
  </si>
  <si>
    <t xml:space="preserve">8,50   "3.np - m.č. 2P02"</t>
  </si>
  <si>
    <t>619996137</t>
  </si>
  <si>
    <t>Ochrana stavebních konstrukcí a samostatných prvků včetně pozdějšího odstranění obedněním z OSB desek samostatných konstrukcí a prvků</t>
  </si>
  <si>
    <t>132</t>
  </si>
  <si>
    <t>https://podminky.urs.cz/item/CS_URS_2023_01/619996137</t>
  </si>
  <si>
    <t xml:space="preserve">(1,10*17+1,20*4+1,50*2)*0,50   "schody do 3.np - m.č. 2P01"</t>
  </si>
  <si>
    <t xml:space="preserve">50,00   "ostaní schodiště"</t>
  </si>
  <si>
    <t>67</t>
  </si>
  <si>
    <t>619996145</t>
  </si>
  <si>
    <t>Ochrana stavebních konstrukcí a samostatných prvků včetně pozdějšího odstranění obalením geotextilií samostatných konstrukcí a prvků</t>
  </si>
  <si>
    <t>134</t>
  </si>
  <si>
    <t>https://podminky.urs.cz/item/CS_URS_2023_01/619996145</t>
  </si>
  <si>
    <t xml:space="preserve">4,25+1,10+6,90   "3.np - m.č. 2P19-2P22 stávající podlahy"</t>
  </si>
  <si>
    <t xml:space="preserve">100,00   "ostatní"</t>
  </si>
  <si>
    <t>952902611</t>
  </si>
  <si>
    <t>Čištění budov při provádění oprav a udržovacích prací vysátím prachu z ostatních ploch</t>
  </si>
  <si>
    <t>136</t>
  </si>
  <si>
    <t>https://podminky.urs.cz/item/CS_URS_2023_01/952902611</t>
  </si>
  <si>
    <t xml:space="preserve">11,64*10,40   </t>
  </si>
  <si>
    <t>-1,40*1,10</t>
  </si>
  <si>
    <t xml:space="preserve">Mezisoučet   4.np (před provedením nové podlahy)</t>
  </si>
  <si>
    <t>313,70</t>
  </si>
  <si>
    <t xml:space="preserve">Mezisoučet   3.np - půdní prostor (před provedením nové podlahy)</t>
  </si>
  <si>
    <t>69</t>
  </si>
  <si>
    <t>952901111</t>
  </si>
  <si>
    <t>Vyčištění budov nebo objektů před předáním do užívání budov bytové nebo občanské výstavby, světlé výšky podlaží do 4 m</t>
  </si>
  <si>
    <t>138</t>
  </si>
  <si>
    <t>https://podminky.urs.cz/item/CS_URS_2023_01/952901111</t>
  </si>
  <si>
    <t>7,30+8,50+4,15+6,95+6,20+10,25+20,25+9,49+36,30+3,75</t>
  </si>
  <si>
    <t xml:space="preserve">3,05+9,50+4,40+4,25+1,10+6,90 </t>
  </si>
  <si>
    <t xml:space="preserve">Mezisoučet    3.np</t>
  </si>
  <si>
    <t>952902021</t>
  </si>
  <si>
    <t>Čištění budov při provádění oprav a udržovacích prací podlah hladkých zametením</t>
  </si>
  <si>
    <t>140</t>
  </si>
  <si>
    <t>https://podminky.urs.cz/item/CS_URS_2023_01/952902021</t>
  </si>
  <si>
    <t xml:space="preserve">313,70   "3.np - půdní prostor"</t>
  </si>
  <si>
    <t>961</t>
  </si>
  <si>
    <t>Bourání a demontáže konstrukcí (číslování místností dle výkresů bourání)</t>
  </si>
  <si>
    <t>71</t>
  </si>
  <si>
    <t>968072455</t>
  </si>
  <si>
    <t>Vybourání kovových rámů oken s křídly, dveřních zárubní, vrat, stěn, ostění nebo obkladů dveřních zárubní, plochy do 2 m2</t>
  </si>
  <si>
    <t>142</t>
  </si>
  <si>
    <t>https://podminky.urs.cz/item/CS_URS_2023_01/968072455</t>
  </si>
  <si>
    <t>0,90*2,10 *1</t>
  </si>
  <si>
    <t>0,80*1,97 *(15+1+1+1)</t>
  </si>
  <si>
    <t>0,60*1,97 *6</t>
  </si>
  <si>
    <t>0,80*1,97 *(4+2)</t>
  </si>
  <si>
    <t>0,70*1,97 *2</t>
  </si>
  <si>
    <t>0,60*1,97 *3</t>
  </si>
  <si>
    <t>0,99*2,00 *1</t>
  </si>
  <si>
    <t>9680724R01</t>
  </si>
  <si>
    <t>Vybourání těžkých ocelových dveří včetně zárubně</t>
  </si>
  <si>
    <t>144</t>
  </si>
  <si>
    <t xml:space="preserve">1   "1.np - m.č. 0P24"</t>
  </si>
  <si>
    <t>73</t>
  </si>
  <si>
    <t>968082022</t>
  </si>
  <si>
    <t>Vybourání plastových rámů oken s křídly, dveřních zárubní, vrat dveřních zárubní, plochy přes 2 do 4 m2</t>
  </si>
  <si>
    <t>146</t>
  </si>
  <si>
    <t>https://podminky.urs.cz/item/CS_URS_2023_01/968082022</t>
  </si>
  <si>
    <t xml:space="preserve">1,05*2,15   "1.np - vybourání dveří bez nadsvětlíku"</t>
  </si>
  <si>
    <t>968082015</t>
  </si>
  <si>
    <t>Vybourání plastových rámů oken s křídly, dveřních zárubní, vrat rámu oken s křídly, plochy do 1 m2</t>
  </si>
  <si>
    <t>148</t>
  </si>
  <si>
    <t>https://podminky.urs.cz/item/CS_URS_2023_01/968082015</t>
  </si>
  <si>
    <t xml:space="preserve">0,60*0,90*1   "3.np - m.č. 2P12 (koupelna)"</t>
  </si>
  <si>
    <t>75</t>
  </si>
  <si>
    <t>766622833</t>
  </si>
  <si>
    <t>Demontáž okenních konstrukcí k opětovnému použití rámu zdvojených dřevěných nebo plastových, plochy otvoru přes 2 do 4 m2</t>
  </si>
  <si>
    <t>150</t>
  </si>
  <si>
    <t>https://podminky.urs.cz/item/CS_URS_2023_01/766622833</t>
  </si>
  <si>
    <t xml:space="preserve">1,20*2,18   "část okna 1.np - m.č. 0P22"</t>
  </si>
  <si>
    <t>766622862</t>
  </si>
  <si>
    <t>Demontáž okenních konstrukcí k opětovnému použití vyvěšení křídel dřevěných nebo plastových okenních, plochy otvoru přes 1,5 m2</t>
  </si>
  <si>
    <t>152</t>
  </si>
  <si>
    <t>https://podminky.urs.cz/item/CS_URS_2023_01/766622862</t>
  </si>
  <si>
    <t xml:space="preserve">1   "část okna 1.np - m.č. 0P22"</t>
  </si>
  <si>
    <t>77</t>
  </si>
  <si>
    <t>968062455</t>
  </si>
  <si>
    <t>Vybourání dřevěných rámů oken s křídly, dveřních zárubní, vrat, stěn, ostění nebo obkladů dveřních zárubní, plochy do 2 m2</t>
  </si>
  <si>
    <t>154</t>
  </si>
  <si>
    <t>https://podminky.urs.cz/item/CS_URS_2023_01/968062455</t>
  </si>
  <si>
    <t>0,90*2,00 *1</t>
  </si>
  <si>
    <t>0,85*2,00 *2</t>
  </si>
  <si>
    <t>0,80*2,00 *1</t>
  </si>
  <si>
    <t>962031133</t>
  </si>
  <si>
    <t>Bourání příček z cihel, tvárnic nebo příčkovek z cihel pálených, plných nebo dutých na maltu vápennou nebo vápenocementovou, tl. do 150 mm</t>
  </si>
  <si>
    <t>156</t>
  </si>
  <si>
    <t>https://podminky.urs.cz/item/CS_URS_2023_01/962031133</t>
  </si>
  <si>
    <t>"VČETNĚ PŘÍPADNÝCH OBKLADŮ"</t>
  </si>
  <si>
    <t>3,68*5,18</t>
  </si>
  <si>
    <t>-(0,80*1,97+0,60*1,97)</t>
  </si>
  <si>
    <t>3,68*1,50</t>
  </si>
  <si>
    <t>-0,60*1,97</t>
  </si>
  <si>
    <t xml:space="preserve">Mezisoučet   1.np - m.č. 0P11 a 0P13</t>
  </si>
  <si>
    <t>2,36*(4,02+0,19+0,88+2,11)</t>
  </si>
  <si>
    <t>-(0,80*2,00+0,90*2,00)</t>
  </si>
  <si>
    <t>2,36*(2,10+0,15+1,26+0,10+1,13)</t>
  </si>
  <si>
    <t>-0,85*2,00</t>
  </si>
  <si>
    <t>1,52*4,02</t>
  </si>
  <si>
    <t>(4,74*1,32)/2</t>
  </si>
  <si>
    <t xml:space="preserve">Mezisoučet  3.np - obnovovaná půda</t>
  </si>
  <si>
    <t>2,60*(5,20*2+1,08+1,52)</t>
  </si>
  <si>
    <t>-(0,70*1,97+1,08*2,08+0,60*1,97)</t>
  </si>
  <si>
    <t>(2,60+1,60)/2*1,88</t>
  </si>
  <si>
    <t xml:space="preserve">Mezisoučet   3.np - m.č. 2P06-2P08, 2P04, 2P05</t>
  </si>
  <si>
    <t>1,01*1,90</t>
  </si>
  <si>
    <t xml:space="preserve">Mezisoučet   3.np - 2P12</t>
  </si>
  <si>
    <t>79</t>
  </si>
  <si>
    <t>962031132</t>
  </si>
  <si>
    <t>Bourání příček z cihel, tvárnic nebo příčkovek z cihel pálených, plných nebo dutých na maltu vápennou nebo vápenocementovou, tl. do 100 mm</t>
  </si>
  <si>
    <t>158</t>
  </si>
  <si>
    <t>https://podminky.urs.cz/item/CS_URS_2023_01/962031132</t>
  </si>
  <si>
    <t>2,30*(1,01+0,10+0,65)</t>
  </si>
  <si>
    <t>-0,50*2,30</t>
  </si>
  <si>
    <t>3,72*1,38</t>
  </si>
  <si>
    <t xml:space="preserve">Mezisoučet   1.np - m.č. 0P12, 0P16</t>
  </si>
  <si>
    <t>2,30*(0,82*2+0,10*2+1,00+0,92)</t>
  </si>
  <si>
    <t>-(0,60*2,30+0,50*2,30)</t>
  </si>
  <si>
    <t xml:space="preserve">Mezisoučet   1.np - m.č. 0P59 a 0P21</t>
  </si>
  <si>
    <t>2,36*(0,28+3,48+0,16+0,82)</t>
  </si>
  <si>
    <t xml:space="preserve">Mezisoučet   3.np - obnovovaná půda</t>
  </si>
  <si>
    <t>2,45*1,00</t>
  </si>
  <si>
    <t>0,10*0,98</t>
  </si>
  <si>
    <t>962031135</t>
  </si>
  <si>
    <t>Bourání příček z cihel, tvárnic nebo příčkovek z tvárnic nebo příčkovek pálených nebo nepálených na maltu vápennou nebo vápenocementovou, tl. do 50 mm</t>
  </si>
  <si>
    <t>160</t>
  </si>
  <si>
    <t>https://podminky.urs.cz/item/CS_URS_2023_01/962031135</t>
  </si>
  <si>
    <t xml:space="preserve">0,70*(1,70*2+0,65*2)     "3.np podezdívka vany - m.č. 2P05"</t>
  </si>
  <si>
    <t>81</t>
  </si>
  <si>
    <t>962032231</t>
  </si>
  <si>
    <t>Bourání zdiva nadzákladového z cihel nebo tvárnic z cihel pálených nebo vápenopískových, na maltu vápennou nebo vápenocementovou, objemu přes 1 m3</t>
  </si>
  <si>
    <t>162</t>
  </si>
  <si>
    <t>https://podminky.urs.cz/item/CS_URS_2023_01/962032231</t>
  </si>
  <si>
    <t>0,20*3,68*1,50</t>
  </si>
  <si>
    <t xml:space="preserve">Mezisoučet   1.np - m.č. 0P09</t>
  </si>
  <si>
    <t>0,30*2,36*(1,26+0,15+1,55)</t>
  </si>
  <si>
    <t>0,30*(2,33+0,70)/2*(2,25+0,13+1,25)</t>
  </si>
  <si>
    <t>0,19*2,36*1,55</t>
  </si>
  <si>
    <t>0,19*(2,33+1,52)/2*(2,25+0,13)</t>
  </si>
  <si>
    <t>0,21*1,52*3,30</t>
  </si>
  <si>
    <t>962032230</t>
  </si>
  <si>
    <t>Bourání zdiva nadzákladového z cihel nebo tvárnic z cihel pálených nebo vápenopískových, na maltu vápennou nebo vápenocementovou, objemu do 1 m3</t>
  </si>
  <si>
    <t>164</t>
  </si>
  <si>
    <t>https://podminky.urs.cz/item/CS_URS_2023_01/962032230</t>
  </si>
  <si>
    <t>0,20*2,45*1,90</t>
  </si>
  <si>
    <t>-0,70*1,97*0,20</t>
  </si>
  <si>
    <t>2,23*(1,90+0,20+0,60)*0,20</t>
  </si>
  <si>
    <t>-0,60*0,90*0,20</t>
  </si>
  <si>
    <t>(2,20*2,23)/2*0,2</t>
  </si>
  <si>
    <t>83</t>
  </si>
  <si>
    <t>974031664</t>
  </si>
  <si>
    <t>Vysekání rýh ve zdivu cihelném na maltu vápennou nebo vápenocementovou pro vtahování nosníků do zdí, před vybouráním otvoru do hl. 150 mm, při v. nosníku do 150 mm</t>
  </si>
  <si>
    <t>166</t>
  </si>
  <si>
    <t>https://podminky.urs.cz/item/CS_URS_2023_01/974031664</t>
  </si>
  <si>
    <t xml:space="preserve">1,20*2   "I 100"</t>
  </si>
  <si>
    <t xml:space="preserve">1,40*2   "I 100"</t>
  </si>
  <si>
    <t>971033631</t>
  </si>
  <si>
    <t>Vybourání otvorů ve zdivu základovém nebo nadzákladovém z cihel, tvárnic, příčkovek z cihel pálených na maltu vápennou nebo vápenocementovou plochy do 4 m2, tl. do 150 mm</t>
  </si>
  <si>
    <t>168</t>
  </si>
  <si>
    <t>https://podminky.urs.cz/item/CS_URS_2023_01/971033631</t>
  </si>
  <si>
    <t>0,80*2,05</t>
  </si>
  <si>
    <t xml:space="preserve">Mezisoučet   1.np - mezi m.č. 0P19 a 0P21</t>
  </si>
  <si>
    <t>85</t>
  </si>
  <si>
    <t>971033621</t>
  </si>
  <si>
    <t>Vybourání otvorů ve zdivu základovém nebo nadzákladovém z cihel, tvárnic, příčkovek z cihel pálených na maltu vápennou nebo vápenocementovou plochy do 4 m2, tl. do 100 mm</t>
  </si>
  <si>
    <t>170</t>
  </si>
  <si>
    <t>https://podminky.urs.cz/item/CS_URS_2023_01/971033621</t>
  </si>
  <si>
    <t xml:space="preserve">Mezisoučet   1.np - mezi m.č. 0P59 a 0P61</t>
  </si>
  <si>
    <t>971033641</t>
  </si>
  <si>
    <t>Vybourání otvorů ve zdivu základovém nebo nadzákladovém z cihel, tvárnic, příčkovek z cihel pálených na maltu vápennou nebo vápenocementovou plochy do 4 m2, tl. do 300 mm</t>
  </si>
  <si>
    <t>172</t>
  </si>
  <si>
    <t>https://podminky.urs.cz/item/CS_URS_2023_01/971033641</t>
  </si>
  <si>
    <t>1,10*2,10*0,20</t>
  </si>
  <si>
    <t>1,30*2,10*0,20</t>
  </si>
  <si>
    <t>-0,60*1,97*0,20</t>
  </si>
  <si>
    <t xml:space="preserve">Mezisoučet   3.np - 2P07 a 2P06</t>
  </si>
  <si>
    <t>87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</si>
  <si>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</si>
  <si>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</si>
  <si>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174</t>
  </si>
  <si>
    <t>https://podminky.urs.cz/item/CS_URS_2023_01/967031132</t>
  </si>
  <si>
    <t>0,15*2,05 *2</t>
  </si>
  <si>
    <t>0,10*2,05 *2</t>
  </si>
  <si>
    <t>0,20*2,10 *2</t>
  </si>
  <si>
    <t>776201811</t>
  </si>
  <si>
    <t>Demontáž povlakových podlahovin lepených ručně bez podložky</t>
  </si>
  <si>
    <t>176</t>
  </si>
  <si>
    <t>https://podminky.urs.cz/item/CS_URS_2023_01/776201811</t>
  </si>
  <si>
    <t>25,25+5,20+13,25+3,00+19,05+7,10</t>
  </si>
  <si>
    <t>4,65+8,70+16,05+16,45+23,25+7,55</t>
  </si>
  <si>
    <t>4,15+12,55+2,45+22,75</t>
  </si>
  <si>
    <t xml:space="preserve">10,95   "m.č. 0P05"</t>
  </si>
  <si>
    <t xml:space="preserve">Mezisoučet   1.np (PVC)</t>
  </si>
  <si>
    <t>3,75+1,95+6,40+18,70</t>
  </si>
  <si>
    <t xml:space="preserve">Mezisoučet   3.np - m.č. 2P03-2P05, 2P07 (PVC)</t>
  </si>
  <si>
    <t>1,90*4,95</t>
  </si>
  <si>
    <t xml:space="preserve">Mezisoučet   3.np - m.č. 2P13 (koberec)</t>
  </si>
  <si>
    <t>89</t>
  </si>
  <si>
    <t>776201814</t>
  </si>
  <si>
    <t>Demontáž povlakových podlahovin volně položených podlepených páskou</t>
  </si>
  <si>
    <t>178</t>
  </si>
  <si>
    <t>https://podminky.urs.cz/item/CS_URS_2023_01/776201814</t>
  </si>
  <si>
    <t>16,40+1,10*1,80</t>
  </si>
  <si>
    <t xml:space="preserve">Mezisoučet   3.np - m.č. 2P06 (PVC), m.č. 2P18 (koberec)</t>
  </si>
  <si>
    <t>776410811</t>
  </si>
  <si>
    <t>Demontáž soklíků nebo lišt pryžových nebo plastových</t>
  </si>
  <si>
    <t>180</t>
  </si>
  <si>
    <t>https://podminky.urs.cz/item/CS_URS_2023_01/776410811</t>
  </si>
  <si>
    <t>5,35*2+4,75*2+0,50*2+0,35*2+2,30*2+4,75*2</t>
  </si>
  <si>
    <t>-(0,70+0,80+0,90*2)</t>
  </si>
  <si>
    <t>4,00*2+1,30*2+0,35*2+0,10*2</t>
  </si>
  <si>
    <t>-(0,80*3+1,25)</t>
  </si>
  <si>
    <t>1,80*2+0,60*2+9,48*2+0,28*2+0,10*2</t>
  </si>
  <si>
    <t>-(0,80*4)</t>
  </si>
  <si>
    <t>2,00*2+1,50*2</t>
  </si>
  <si>
    <t>-0,80</t>
  </si>
  <si>
    <t>5,18*2+3,68*2+0,25*2+0,05*2</t>
  </si>
  <si>
    <t>-(0,80*2+0,60)</t>
  </si>
  <si>
    <t>2,36*4+3,00*2+1,98*2+0,10*4+0,23*2</t>
  </si>
  <si>
    <t>-(0,80*4+1,70)</t>
  </si>
  <si>
    <t>3,50*2+0,10*2+1,50*2+1,45*2+1,38*2+0,20*2</t>
  </si>
  <si>
    <t>-(0,80*3+0,60)</t>
  </si>
  <si>
    <t>3,50*4+4,58*2+4,83*2</t>
  </si>
  <si>
    <t>-(0,80*2+0,60*2)</t>
  </si>
  <si>
    <t>5,00*2+4,65*2+2,60*4+1,60*2+2,90*2+0,15*4+0,35*2</t>
  </si>
  <si>
    <t>-(0,70+0,80*5+1,55)</t>
  </si>
  <si>
    <t>2,70*2+4,65*2</t>
  </si>
  <si>
    <t>1,66*2+1,50*2+4,00*2+5,70*2+0,15*2+0,20*2</t>
  </si>
  <si>
    <t>-(0,80*3+1,40)</t>
  </si>
  <si>
    <t>1,90*2+4,95*2</t>
  </si>
  <si>
    <t>-(0,70*3+0,80*4)</t>
  </si>
  <si>
    <t>1,08*2+1,52*2+1,50*2</t>
  </si>
  <si>
    <t>-(1,08+0,60+0,80*2)</t>
  </si>
  <si>
    <t>5,20*2+3,88*2</t>
  </si>
  <si>
    <t xml:space="preserve">Mezisoučet   3.np - m.č. 2P03, 2P07</t>
  </si>
  <si>
    <t>91</t>
  </si>
  <si>
    <t>776991821</t>
  </si>
  <si>
    <t>Ostatní práce odstranění lepidla ručně z podlah</t>
  </si>
  <si>
    <t>182</t>
  </si>
  <si>
    <t>https://podminky.urs.cz/item/CS_URS_2023_01/776991821</t>
  </si>
  <si>
    <t>762522811</t>
  </si>
  <si>
    <t>Demontáž podlah s polštáři z prken tl. do 32 mm</t>
  </si>
  <si>
    <t>184</t>
  </si>
  <si>
    <t>https://podminky.urs.cz/item/CS_URS_2023_01/762522811</t>
  </si>
  <si>
    <t xml:space="preserve">10,95   </t>
  </si>
  <si>
    <t xml:space="preserve">Mezisoučet   1.np - m.č. 0P05</t>
  </si>
  <si>
    <t>93</t>
  </si>
  <si>
    <t>762526811</t>
  </si>
  <si>
    <t>Demontáž podlah z desek dřevotřískových, překližkových, sololitových tl. do 20 mm bez polštářů</t>
  </si>
  <si>
    <t>186</t>
  </si>
  <si>
    <t>https://podminky.urs.cz/item/CS_URS_2023_01/762526811</t>
  </si>
  <si>
    <t>18,70</t>
  </si>
  <si>
    <t xml:space="preserve">Mezisoučet   3.np - m.č. 2P07</t>
  </si>
  <si>
    <t>965081213</t>
  </si>
  <si>
    <t>Bourání podlah z dlaždic bez podkladního lože nebo mazaniny, s jakoukoliv výplní spár keramických nebo xylolitových tl. do 10 mm, plochy přes 1 m2</t>
  </si>
  <si>
    <t>188</t>
  </si>
  <si>
    <t>https://podminky.urs.cz/item/CS_URS_2023_01/965081213</t>
  </si>
  <si>
    <t>2,45+2,90+1,35+1,70+3,45+3,70+1,75</t>
  </si>
  <si>
    <t>5,50</t>
  </si>
  <si>
    <t>95</t>
  </si>
  <si>
    <t>965081113</t>
  </si>
  <si>
    <t>Bourání podlah z dlaždic bez podkladního lože nebo mazaniny, s jakoukoliv výplní spár půdních, plochy přes 1 m2</t>
  </si>
  <si>
    <t>190</t>
  </si>
  <si>
    <t>https://podminky.urs.cz/item/CS_URS_2023_01/965081113</t>
  </si>
  <si>
    <t xml:space="preserve">2,24*4,80+0,10*0,34   "3.np - část m.č. 2P09"</t>
  </si>
  <si>
    <t>965083122</t>
  </si>
  <si>
    <t>Odstranění násypu mezi stropními trámy tl. do 200 mm, plochy přes 2 m2</t>
  </si>
  <si>
    <t>192</t>
  </si>
  <si>
    <t>https://podminky.urs.cz/item/CS_URS_2023_01/965083122</t>
  </si>
  <si>
    <t>"TLOUŠŤKA BUDE UPŘESNĚNA PO ROZKRYTÍ"</t>
  </si>
  <si>
    <t xml:space="preserve">(2,24*4,80+0,10*0,34)*0,20   "3.np - část m.č. 2P09"</t>
  </si>
  <si>
    <t>97</t>
  </si>
  <si>
    <t>965081611</t>
  </si>
  <si>
    <t>Odsekání soklíků včetně otlučení podkladní omítky až na zdivo rovných</t>
  </si>
  <si>
    <t>194</t>
  </si>
  <si>
    <t>https://podminky.urs.cz/item/CS_URS_2023_01/965081611</t>
  </si>
  <si>
    <t xml:space="preserve">2,40+0,71   "3.np - m.č. 2P12"</t>
  </si>
  <si>
    <t>965043431</t>
  </si>
  <si>
    <t>Bourání mazanin betonových s potěrem nebo teracem tl. do 150 mm, plochy do 4 m2</t>
  </si>
  <si>
    <t>196</t>
  </si>
  <si>
    <t>https://podminky.urs.cz/item/CS_URS_2023_01/965043431</t>
  </si>
  <si>
    <t>0,98*1,20*0,13</t>
  </si>
  <si>
    <t>0,15*0,15*1,20</t>
  </si>
  <si>
    <t xml:space="preserve">Mezisoučet   3.np - m.č. 2P04</t>
  </si>
  <si>
    <t>99</t>
  </si>
  <si>
    <t>965043441</t>
  </si>
  <si>
    <t>Bourání mazanin betonových s potěrem nebo teracem tl. do 150 mm, plochy přes 4 m2</t>
  </si>
  <si>
    <t>198</t>
  </si>
  <si>
    <t>https://podminky.urs.cz/item/CS_URS_2023_01/965043441</t>
  </si>
  <si>
    <t>2,27*(1,34+1,88)*0,15</t>
  </si>
  <si>
    <t>0,35*1,85*0,15</t>
  </si>
  <si>
    <t xml:space="preserve">Mezisoučet   3.np - m.č. 2P05 a 2P04</t>
  </si>
  <si>
    <t>200</t>
  </si>
  <si>
    <t>25,25+10,95+5,20+13,25+2,45+3,00+19,05+2,90+1,35+7,10+4,65+8,70+16,05</t>
  </si>
  <si>
    <t>16,45+1,70+3,45+23,25+7,55+4,15+12,55+3,70+1,75+2,45+22,75</t>
  </si>
  <si>
    <t xml:space="preserve">Mezisoučet   1.np - m.č. 0P4-0P19, 0P21-25, 0P59, 0P61-0P63</t>
  </si>
  <si>
    <t>8,50+3,75</t>
  </si>
  <si>
    <t xml:space="preserve">Mezisoučet   3.np - m.č. 2P02 a 2P03</t>
  </si>
  <si>
    <t>101</t>
  </si>
  <si>
    <t>965046119</t>
  </si>
  <si>
    <t>Broušení stávajících betonových podlah Příplatek k ceně za každý další 1 mm úběru</t>
  </si>
  <si>
    <t>202</t>
  </si>
  <si>
    <t>https://podminky.urs.cz/item/CS_URS_2023_01/965046119</t>
  </si>
  <si>
    <t>231,90*2</t>
  </si>
  <si>
    <t>781473810</t>
  </si>
  <si>
    <t>Demontáž obkladů z dlaždic keramických lepených</t>
  </si>
  <si>
    <t>204</t>
  </si>
  <si>
    <t>https://podminky.urs.cz/item/CS_URS_2023_01/781473810</t>
  </si>
  <si>
    <t>"NA NEBOURANÝCH ZDECH"</t>
  </si>
  <si>
    <t>2,02*(1,80*2+1,35*2)</t>
  </si>
  <si>
    <t>-0,80*2,02</t>
  </si>
  <si>
    <t>2,02*(1,01+0,9+0,81+1,50+0,15*2)</t>
  </si>
  <si>
    <t xml:space="preserve">Mezisoučet   1.np - m.č. 0P08, 0P12,0P13</t>
  </si>
  <si>
    <t>2,0*(0,84*2+2,00*4+0,89*2+0,10+0,92*2)</t>
  </si>
  <si>
    <t>-(0,60*2,02*2)</t>
  </si>
  <si>
    <t>2,02*(2,05*2+0,96*2+0,10+1,00*2+0,83*2+2,05*2)</t>
  </si>
  <si>
    <t>-(0,60*2,05*2)</t>
  </si>
  <si>
    <t xml:space="preserve">Mezisoučet   1.np - m.č. 0P019, 0P21, 0P59, 0P61</t>
  </si>
  <si>
    <t xml:space="preserve">1,75*1,70   "za UM"</t>
  </si>
  <si>
    <t xml:space="preserve">0,90*(2,00+0,80*2)   "za kuch. linkou"</t>
  </si>
  <si>
    <t xml:space="preserve">Mezisoučet   1.np - m.č. 0P04  a 0P09</t>
  </si>
  <si>
    <t>2,33*0,98</t>
  </si>
  <si>
    <t>1,50*1,20</t>
  </si>
  <si>
    <t>1,50*1,60</t>
  </si>
  <si>
    <t xml:space="preserve">Mezisoučet   3.np - m.č. 2P12 a 2P05</t>
  </si>
  <si>
    <t>103</t>
  </si>
  <si>
    <t>767661811</t>
  </si>
  <si>
    <t>Demontáž mříží pevných nebo otevíravých</t>
  </si>
  <si>
    <t>206</t>
  </si>
  <si>
    <t>https://podminky.urs.cz/item/CS_URS_2023_01/767661811</t>
  </si>
  <si>
    <t>1,50*1,50 *1</t>
  </si>
  <si>
    <t>0,70*0,90 *1</t>
  </si>
  <si>
    <t xml:space="preserve">Mezisoučet   1.np - m.č. 0P11 a 0P09</t>
  </si>
  <si>
    <t>725110814</t>
  </si>
  <si>
    <t>Demontáž klozetů kombi</t>
  </si>
  <si>
    <t>soubor</t>
  </si>
  <si>
    <t>208</t>
  </si>
  <si>
    <t>https://podminky.urs.cz/item/CS_URS_2023_01/725110814</t>
  </si>
  <si>
    <t xml:space="preserve">3   "1.np"</t>
  </si>
  <si>
    <t xml:space="preserve">1   "3.np"</t>
  </si>
  <si>
    <t>105</t>
  </si>
  <si>
    <t>725210821</t>
  </si>
  <si>
    <t>Demontáž umyvadel bez výtokových armatur umyvadel</t>
  </si>
  <si>
    <t>210</t>
  </si>
  <si>
    <t>https://podminky.urs.cz/item/CS_URS_2023_01/725210821</t>
  </si>
  <si>
    <t xml:space="preserve">4   "1.np"</t>
  </si>
  <si>
    <t>725310823</t>
  </si>
  <si>
    <t>Demontáž dřezů jednodílných bez výtokových armatur vestavěných v kuchyňských sestavách</t>
  </si>
  <si>
    <t>212</t>
  </si>
  <si>
    <t>https://podminky.urs.cz/item/CS_URS_2023_01/725310823</t>
  </si>
  <si>
    <t xml:space="preserve">1   "1.np"</t>
  </si>
  <si>
    <t>107</t>
  </si>
  <si>
    <t>725220851</t>
  </si>
  <si>
    <t>Demontáž van akrylátových</t>
  </si>
  <si>
    <t>214</t>
  </si>
  <si>
    <t>https://podminky.urs.cz/item/CS_URS_2023_01/725220851</t>
  </si>
  <si>
    <t xml:space="preserve">1   "3.np - m.č. 2P05"</t>
  </si>
  <si>
    <t>725530823</t>
  </si>
  <si>
    <t>Demontáž elektrických zásobníkových ohřívačů vody tlakových od 50 do 200 l</t>
  </si>
  <si>
    <t>216</t>
  </si>
  <si>
    <t>https://podminky.urs.cz/item/CS_URS_2023_01/725530823</t>
  </si>
  <si>
    <t xml:space="preserve">2   "1.np"</t>
  </si>
  <si>
    <t>109</t>
  </si>
  <si>
    <t>725530831</t>
  </si>
  <si>
    <t>Demontáž elektrických zásobníkových ohřívačů vody průtokových jakýchkoliv</t>
  </si>
  <si>
    <t>218</t>
  </si>
  <si>
    <t>https://podminky.urs.cz/item/CS_URS_2023_01/725530831</t>
  </si>
  <si>
    <t xml:space="preserve">1   "1.np - m.č. 0P04"</t>
  </si>
  <si>
    <t>725820801</t>
  </si>
  <si>
    <t>Demontáž baterií nástěnných do G 3/4</t>
  </si>
  <si>
    <t>220</t>
  </si>
  <si>
    <t>https://podminky.urs.cz/item/CS_URS_2023_01/725820801</t>
  </si>
  <si>
    <t xml:space="preserve">5   "1.np"</t>
  </si>
  <si>
    <t>111</t>
  </si>
  <si>
    <t>725820802</t>
  </si>
  <si>
    <t>Demontáž baterií stojánkových do 1 otvoru</t>
  </si>
  <si>
    <t>222</t>
  </si>
  <si>
    <t>https://podminky.urs.cz/item/CS_URS_2023_01/725820802</t>
  </si>
  <si>
    <t>725840850</t>
  </si>
  <si>
    <t>Demontáž baterií sprchových diferenciálních do G 3/4 x 1</t>
  </si>
  <si>
    <t>224</t>
  </si>
  <si>
    <t>https://podminky.urs.cz/item/CS_URS_2023_01/725840850</t>
  </si>
  <si>
    <t>113</t>
  </si>
  <si>
    <t>725810811</t>
  </si>
  <si>
    <t>Demontáž výtokových ventilů nástěnných</t>
  </si>
  <si>
    <t>226</t>
  </si>
  <si>
    <t>https://podminky.urs.cz/item/CS_URS_2023_01/725810811</t>
  </si>
  <si>
    <t>725860811</t>
  </si>
  <si>
    <t>Demontáž zápachových uzávěrek pro zařizovací předměty jednoduchých</t>
  </si>
  <si>
    <t>228</t>
  </si>
  <si>
    <t>https://podminky.urs.cz/item/CS_URS_2023_01/725860811</t>
  </si>
  <si>
    <t>115</t>
  </si>
  <si>
    <t>735111810</t>
  </si>
  <si>
    <t>Demontáž otopných těles litinových článkových</t>
  </si>
  <si>
    <t>230</t>
  </si>
  <si>
    <t>https://podminky.urs.cz/item/CS_URS_2023_01/735111810</t>
  </si>
  <si>
    <t xml:space="preserve">0,21*(15+20+20)   "3.np"</t>
  </si>
  <si>
    <t>766812840</t>
  </si>
  <si>
    <t>Demontáž kuchyňských linek dřevěných nebo kovových včetně skříněk uchycených na stěně, délky přes 1800 do 2100 mm</t>
  </si>
  <si>
    <t>232</t>
  </si>
  <si>
    <t>https://podminky.urs.cz/item/CS_URS_2023_01/766812840</t>
  </si>
  <si>
    <t>117</t>
  </si>
  <si>
    <t>766662811</t>
  </si>
  <si>
    <t>Demontáž dveřních konstrukcí k opětovnému použití prahů dveří jednokřídlových</t>
  </si>
  <si>
    <t>234</t>
  </si>
  <si>
    <t>https://podminky.urs.cz/item/CS_URS_2023_01/766662811</t>
  </si>
  <si>
    <t xml:space="preserve">22   "1.np"</t>
  </si>
  <si>
    <t>766311811</t>
  </si>
  <si>
    <t>Demontáž zábradlí dřevěného vnitřního</t>
  </si>
  <si>
    <t>236</t>
  </si>
  <si>
    <t>https://podminky.urs.cz/item/CS_URS_2023_01/766311811</t>
  </si>
  <si>
    <t xml:space="preserve">Součet   3.np - m.č. 2P18 schody na půdu</t>
  </si>
  <si>
    <t>119</t>
  </si>
  <si>
    <t>978012121</t>
  </si>
  <si>
    <t>Otlučení vápenných nebo vápenocementových omítek vnitřních ploch stropů rákosovaných, v rozsahu přes 5 do 10 %</t>
  </si>
  <si>
    <t>238</t>
  </si>
  <si>
    <t>https://podminky.urs.cz/item/CS_URS_2023_01/978012121</t>
  </si>
  <si>
    <t>978013141</t>
  </si>
  <si>
    <t>Otlučení vápenných nebo vápenocementových omítek vnitřních ploch stěn s vyškrabáním spar, s očištěním zdiva, v rozsahu přes 10 do 30 %</t>
  </si>
  <si>
    <t>240</t>
  </si>
  <si>
    <t>https://podminky.urs.cz/item/CS_URS_2023_01/978013141</t>
  </si>
  <si>
    <t>121</t>
  </si>
  <si>
    <t>978013161</t>
  </si>
  <si>
    <t>Otlučení vápenných nebo vápenocementových omítek vnitřních ploch stěn s vyškrabáním spar, s očištěním zdiva, v rozsahu přes 30 do 50 %</t>
  </si>
  <si>
    <t>242</t>
  </si>
  <si>
    <t>https://podminky.urs.cz/item/CS_URS_2023_01/978013161</t>
  </si>
  <si>
    <t>978013121</t>
  </si>
  <si>
    <t>Otlučení vápenných nebo vápenocementových omítek vnitřních ploch stěn s vyškrabáním spar, s očištěním zdiva, v rozsahu přes 5 do 10 %</t>
  </si>
  <si>
    <t>244</t>
  </si>
  <si>
    <t>https://podminky.urs.cz/item/CS_URS_2023_01/978013121</t>
  </si>
  <si>
    <t>123</t>
  </si>
  <si>
    <t>978013191</t>
  </si>
  <si>
    <t>Otlučení vápenných nebo vápenocementových omítek vnitřních ploch stěn s vyškrabáním spar, s očištěním zdiva, v rozsahu přes 50 do 100 %</t>
  </si>
  <si>
    <t>246</t>
  </si>
  <si>
    <t>https://podminky.urs.cz/item/CS_URS_2023_01/978013191</t>
  </si>
  <si>
    <t>784121001</t>
  </si>
  <si>
    <t>Oškrabání malby v místnostech výšky do 3,80 m</t>
  </si>
  <si>
    <t>248</t>
  </si>
  <si>
    <t>https://podminky.urs.cz/item/CS_URS_2023_01/784121001</t>
  </si>
  <si>
    <t xml:space="preserve">Mezisoučet   1.np - m.č. 0P04,0P05,0P11,0P14,0P15  STROPY</t>
  </si>
  <si>
    <t xml:space="preserve">Mezisoučet   3.np - m.č. 2P02</t>
  </si>
  <si>
    <t>125</t>
  </si>
  <si>
    <t>784121007</t>
  </si>
  <si>
    <t>Oškrabání malby na schodišti o výšce podlaží do 3,80 m</t>
  </si>
  <si>
    <t>250</t>
  </si>
  <si>
    <t>https://podminky.urs.cz/item/CS_URS_2023_01/784121007</t>
  </si>
  <si>
    <t>763131831</t>
  </si>
  <si>
    <t>Demontáž podhledu nebo samostatného požárního předělu ze sádrokartonových desek s nosnou konstrukcí jednovrstvou z ocelových profilů, opláštění jednoduché</t>
  </si>
  <si>
    <t>252</t>
  </si>
  <si>
    <t>https://podminky.urs.cz/item/CS_URS_2023_01/763131831</t>
  </si>
  <si>
    <t>5,50+1,90*4,95</t>
  </si>
  <si>
    <t>0,12*1,90</t>
  </si>
  <si>
    <t xml:space="preserve">Mezisoučet   3.np - m.č. 2P12, 2P13</t>
  </si>
  <si>
    <t>3,90*2,60+3,20*1,90</t>
  </si>
  <si>
    <t xml:space="preserve">Mezisoučet   3.np - m.č. 2P19,2P21,2P22</t>
  </si>
  <si>
    <t>127</t>
  </si>
  <si>
    <t>978012191</t>
  </si>
  <si>
    <t>Otlučení vápenných nebo vápenocementových omítek vnitřních ploch stropů rákosovaných, v rozsahu přes 50 do 100 %</t>
  </si>
  <si>
    <t>254</t>
  </si>
  <si>
    <t>https://podminky.urs.cz/item/CS_URS_2023_01/978012191</t>
  </si>
  <si>
    <t>8,70+16,05+16,45+1,70+3,45</t>
  </si>
  <si>
    <t>3,70+1,75+2,45+22,75+5,20+13,25+2,45</t>
  </si>
  <si>
    <t xml:space="preserve">Mezisoučet   1.np-m.č. 0P16-0P19,0P21,0P59,0P61,0P62,0P63,0P06-0P08</t>
  </si>
  <si>
    <t>1,26*(4,02+0,19+0,88+0,53+2,11)</t>
  </si>
  <si>
    <t>1,55*(4,02+0,88+0,53+2,11)</t>
  </si>
  <si>
    <t>0,80*(0,28+3,48+0,16+0,82)</t>
  </si>
  <si>
    <t>0,80*(1,13+0,43+1,13+0,17)</t>
  </si>
  <si>
    <t xml:space="preserve">2,40*(4,02+3,30)   "šikminy"</t>
  </si>
  <si>
    <t xml:space="preserve">3,15*(0,17+1,13+0,43+1,13+4,70)   "šikminy"</t>
  </si>
  <si>
    <t>18,70+4,40</t>
  </si>
  <si>
    <t>3,30*2,27</t>
  </si>
  <si>
    <t>3,75+8,50</t>
  </si>
  <si>
    <t>3,90*2,75</t>
  </si>
  <si>
    <t xml:space="preserve">Mezisoučet   3.np - 2P07,2P18, 2P04, 2P05, 2P03, 2P02, 2P01</t>
  </si>
  <si>
    <t xml:space="preserve">Mezisoučet   3.np - m.č. 2P12, 2P13 (pod demontovaným SDK podhledem)</t>
  </si>
  <si>
    <t xml:space="preserve">Mezisoučet   3.np - m.č. 2P19,2P21,2P22 (pod demontovaným SDK podhledem)</t>
  </si>
  <si>
    <t>762841811</t>
  </si>
  <si>
    <t>Demontáž podbíjení obkladů stropů a střech sklonu do 60° z hrubých prken tl. do 35 mm bez omítky</t>
  </si>
  <si>
    <t>256</t>
  </si>
  <si>
    <t>https://podminky.urs.cz/item/CS_URS_2023_01/762841811</t>
  </si>
  <si>
    <t>3,30*(5,20+5,20)</t>
  </si>
  <si>
    <t xml:space="preserve">Mezisoučet   3.np - 2P06, 2P08</t>
  </si>
  <si>
    <t>129</t>
  </si>
  <si>
    <t>713151812</t>
  </si>
  <si>
    <t>Odstranění tepelné izolace střech šikmých nebo nadstřešních částí z rohoží, pásů, dílců, desek, bloků mezi krokve nebo pod krokve volně položených z vláknitých materiálů nasáklých vodou, tloušťka izolace do 100 mm</t>
  </si>
  <si>
    <t>258</t>
  </si>
  <si>
    <t>https://podminky.urs.cz/item/CS_URS_2023_01/713151812</t>
  </si>
  <si>
    <t xml:space="preserve">Mezisoučet   3.np - 2P04, 2P05, 2P01 (šikminy)</t>
  </si>
  <si>
    <t xml:space="preserve">Mezisoučet   3.np - 2P06, 2P08 (šikminy)</t>
  </si>
  <si>
    <t xml:space="preserve">Součet    pod dřevěným podbitím</t>
  </si>
  <si>
    <t>713151811</t>
  </si>
  <si>
    <t>Odstranění tepelné izolace střech šikmých nebo nadstřešních částí z rohoží, pásů, dílců, desek, bloků mezi krokve nebo pod krokve volně položených z vláknitých materiálů suchých, tloušťka izolace do 100 mm</t>
  </si>
  <si>
    <t>260</t>
  </si>
  <si>
    <t>https://podminky.urs.cz/item/CS_URS_2023_01/713151811</t>
  </si>
  <si>
    <t xml:space="preserve">Součet   pod SDK podhledem</t>
  </si>
  <si>
    <t>131</t>
  </si>
  <si>
    <t>762111811</t>
  </si>
  <si>
    <t>Demontáž stěn a příček z hranolků, fošen nebo latí</t>
  </si>
  <si>
    <t>262</t>
  </si>
  <si>
    <t>https://podminky.urs.cz/item/CS_URS_2023_01/762111811</t>
  </si>
  <si>
    <t>2,60*1,80</t>
  </si>
  <si>
    <t>(2,60+0,95)/2*3,10</t>
  </si>
  <si>
    <t xml:space="preserve">Mezisoučet   3.np - mezi m.č. 2P11 a 2P09</t>
  </si>
  <si>
    <t>766411811</t>
  </si>
  <si>
    <t>Demontáž obložení stěn panely, plochy do 1,5 m2</t>
  </si>
  <si>
    <t>264</t>
  </si>
  <si>
    <t>https://podminky.urs.cz/item/CS_URS_2023_01/766411811</t>
  </si>
  <si>
    <t>1,50*(0,20+1,52)</t>
  </si>
  <si>
    <t>-1,50*0,60</t>
  </si>
  <si>
    <t xml:space="preserve">Mezisoučet   3.np - m.č. 2P03</t>
  </si>
  <si>
    <t>133</t>
  </si>
  <si>
    <t>766411822</t>
  </si>
  <si>
    <t>Demontáž obložení stěn podkladových roštů</t>
  </si>
  <si>
    <t>266</t>
  </si>
  <si>
    <t>https://podminky.urs.cz/item/CS_URS_2023_01/766411822</t>
  </si>
  <si>
    <t>997013002</t>
  </si>
  <si>
    <t>Vyklizení ulehlé suti na vzdálenost do 3 m od okraje vyklízeného prostoru nebo s naložením na dopravní prostředek z prostorů o půdorysné ploše do 15 m2 z výšky (hloubky) do 10 m</t>
  </si>
  <si>
    <t>268</t>
  </si>
  <si>
    <t>https://podminky.urs.cz/item/CS_URS_2023_01/997013002</t>
  </si>
  <si>
    <t xml:space="preserve">10,00*1,25*0,50   "3.np - půda (za bouranými zdmi)"</t>
  </si>
  <si>
    <t>997</t>
  </si>
  <si>
    <t>Přesun sutě</t>
  </si>
  <si>
    <t>135</t>
  </si>
  <si>
    <t>997013213</t>
  </si>
  <si>
    <t>Vnitrostaveništní doprava suti a vybouraných hmot vodorovně do 50 m svisle ručně pro budovy a haly výšky přes 9 do 12 m</t>
  </si>
  <si>
    <t>270</t>
  </si>
  <si>
    <t>https://podminky.urs.cz/item/CS_URS_2023_01/997013213</t>
  </si>
  <si>
    <t>997013501</t>
  </si>
  <si>
    <t>Odvoz suti a vybouraných hmot na skládku nebo meziskládku se složením, na vzdálenost do 1 km</t>
  </si>
  <si>
    <t>272</t>
  </si>
  <si>
    <t>https://podminky.urs.cz/item/CS_URS_2023_01/997013501</t>
  </si>
  <si>
    <t>137</t>
  </si>
  <si>
    <t>997013509</t>
  </si>
  <si>
    <t>Odvoz suti a vybouraných hmot na skládku nebo meziskládku se složením, na vzdálenost Příplatek k ceně za každý další i započatý 1 km přes 1 km</t>
  </si>
  <si>
    <t>274</t>
  </si>
  <si>
    <t>https://podminky.urs.cz/item/CS_URS_2023_01/997013509</t>
  </si>
  <si>
    <t>108,852*14</t>
  </si>
  <si>
    <t>997013811</t>
  </si>
  <si>
    <t>Poplatek za uložení stavebního odpadu na skládce (skládkovné) dřevěného zatříděného do Katalogu odpadů pod kódem 17 02 01</t>
  </si>
  <si>
    <t>276</t>
  </si>
  <si>
    <t>https://podminky.urs.cz/item/CS_URS_2023_01/997013811</t>
  </si>
  <si>
    <t>139</t>
  </si>
  <si>
    <t>997013812</t>
  </si>
  <si>
    <t>Poplatek za uložení stavebního odpadu na skládce (skládkovné) z materiálů na bázi sádry zatříděného do Katalogu odpadů pod kódem 17 08 02</t>
  </si>
  <si>
    <t>278</t>
  </si>
  <si>
    <t>https://podminky.urs.cz/item/CS_URS_2023_01/997013812</t>
  </si>
  <si>
    <t>997013813</t>
  </si>
  <si>
    <t>Poplatek za uložení stavebního odpadu na skládce (skládkovné) z plastických hmot zatříděného do Katalogu odpadů pod kódem 17 02 03</t>
  </si>
  <si>
    <t>280</t>
  </si>
  <si>
    <t>https://podminky.urs.cz/item/CS_URS_2023_01/997013813</t>
  </si>
  <si>
    <t>141</t>
  </si>
  <si>
    <t>997013814</t>
  </si>
  <si>
    <t>Poplatek za uložení stavebního odpadu na skládce (skládkovné) z izolačních materiálů zatříděného do Katalogu odpadů pod kódem 17 06 04</t>
  </si>
  <si>
    <t>282</t>
  </si>
  <si>
    <t>https://podminky.urs.cz/item/CS_URS_2023_01/997013814</t>
  </si>
  <si>
    <t>997013631</t>
  </si>
  <si>
    <t>Poplatek za uložení stavebního odpadu na skládce (skládkovné) směsného stavebního a demoličního zatříděného do Katalogu odpadů pod kódem 17 09 04</t>
  </si>
  <si>
    <t>284</t>
  </si>
  <si>
    <t>https://podminky.urs.cz/item/CS_URS_2023_01/997013631</t>
  </si>
  <si>
    <t>108,852</t>
  </si>
  <si>
    <t>-(4,747+0,541+2,329+0,735)</t>
  </si>
  <si>
    <t xml:space="preserve">-5,437   "odpočet kovového odpadu"</t>
  </si>
  <si>
    <t>998</t>
  </si>
  <si>
    <t>Přesun hmot</t>
  </si>
  <si>
    <t>143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</si>
  <si>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</si>
  <si>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</si>
  <si>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1684049642</t>
  </si>
  <si>
    <t>https://podminky.urs.cz/item/CS_URS_2023_01/998011003</t>
  </si>
  <si>
    <t>PSV</t>
  </si>
  <si>
    <t>Práce a dodávky PSV</t>
  </si>
  <si>
    <t>711</t>
  </si>
  <si>
    <t>Izolace proti vodě, vlhkosti a plynům</t>
  </si>
  <si>
    <t>711191001</t>
  </si>
  <si>
    <t>Provedení nátěru adhezního můstku na ploše vodorovné V</t>
  </si>
  <si>
    <t>288</t>
  </si>
  <si>
    <t>https://podminky.urs.cz/item/CS_URS_2023_01/711191001</t>
  </si>
  <si>
    <t>145</t>
  </si>
  <si>
    <t>WBR.NP6535.1</t>
  </si>
  <si>
    <t>weberpodklad haft 5 kg</t>
  </si>
  <si>
    <t>kg</t>
  </si>
  <si>
    <t>290</t>
  </si>
  <si>
    <t>3,828*2,7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</si>
  <si>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</si>
  <si>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</si>
  <si>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</si>
  <si>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292</t>
  </si>
  <si>
    <t>https://podminky.urs.cz/item/CS_URS_2023_01/998711202</t>
  </si>
  <si>
    <t>147</t>
  </si>
  <si>
    <t>998711102</t>
  </si>
  <si>
    <t>Přesun hmot pro izolace proti vodě, vlhkosti a plynům stanovený z hmotnosti přesunovaného materiálu vodorovná dopravní vzdálenost do 50 m v objektech výšky přes 6 do 12 m</t>
  </si>
  <si>
    <t>294</t>
  </si>
  <si>
    <t>https://podminky.urs.cz/item/CS_URS_2023_01/998711102</t>
  </si>
  <si>
    <t>713</t>
  </si>
  <si>
    <t>Izolace tepelné</t>
  </si>
  <si>
    <t>713122111</t>
  </si>
  <si>
    <t>Izolace pro pochozí půdy parotěsná vrstva na ploše vodorovné V</t>
  </si>
  <si>
    <t>296</t>
  </si>
  <si>
    <t>https://podminky.urs.cz/item/CS_URS_2023_01/713122111</t>
  </si>
  <si>
    <t xml:space="preserve">Mezisoučet   4.np</t>
  </si>
  <si>
    <t xml:space="preserve">Mezisoučet   3.np - půdní prostor</t>
  </si>
  <si>
    <t>149</t>
  </si>
  <si>
    <t>713122112</t>
  </si>
  <si>
    <t>Izolace pro pochozí půdy parotěsná vrstva na ploše svislé S</t>
  </si>
  <si>
    <t>298</t>
  </si>
  <si>
    <t>https://podminky.urs.cz/item/CS_URS_2023_01/713122112</t>
  </si>
  <si>
    <t>0,35*(11,64*2+10,40*2)</t>
  </si>
  <si>
    <t>0,35*(4,73*2+1,46*2+4,46*2+0,47*2+12,00*2)</t>
  </si>
  <si>
    <t>0,35*(0,18*2+3,80*2+0,18*2+4,01*2+0,15*4)</t>
  </si>
  <si>
    <t>0,35*(0,48*2+4,97*2+0,48*2+4,78*2+0,15*2)</t>
  </si>
  <si>
    <t>0,35*(1,46*2+0,48*2+0,47*4*3+1,68*2+0,57*2)</t>
  </si>
  <si>
    <t>0,35*(0,57+1,30*2+1,40*2+0,15+0,30+3,90*2)</t>
  </si>
  <si>
    <t>713122124</t>
  </si>
  <si>
    <t>Izolace pro pochozí půdy nosný rošt z EPS trámců, osová vzdálenost trámů do 600 mm tloušťky 280 mm</t>
  </si>
  <si>
    <t>300</t>
  </si>
  <si>
    <t>https://podminky.urs.cz/item/CS_URS_2023_01/713122124</t>
  </si>
  <si>
    <t>151</t>
  </si>
  <si>
    <t>713122134</t>
  </si>
  <si>
    <t>Izolace pro pochozí půdy izolace tepelná vkládaná mezi rošty z EPS dvouvrstvá tloušťky 280 mm</t>
  </si>
  <si>
    <t>302</t>
  </si>
  <si>
    <t>https://podminky.urs.cz/item/CS_URS_2023_01/713122134</t>
  </si>
  <si>
    <t>713122141</t>
  </si>
  <si>
    <t>Izolace pro pochozí půdy prkna dřevěná lepená na rošt z EPS trámců pomocí nízkoexpanzní pěny</t>
  </si>
  <si>
    <t>304</t>
  </si>
  <si>
    <t>https://podminky.urs.cz/item/CS_URS_2023_01/713122141</t>
  </si>
  <si>
    <t>153</t>
  </si>
  <si>
    <t>713122151</t>
  </si>
  <si>
    <t>Izolace pro pochozí půdy Příplatek k cenám za zbroušení roštu z EPS trámců k vyrovnání nerovnosti povrchu</t>
  </si>
  <si>
    <t>306</t>
  </si>
  <si>
    <t>https://podminky.urs.cz/item/CS_URS_2023_01/713122151</t>
  </si>
  <si>
    <t xml:space="preserve">"cca"   140,00</t>
  </si>
  <si>
    <t xml:space="preserve">"cca"   310,00</t>
  </si>
  <si>
    <t>713191133</t>
  </si>
  <si>
    <t>Montáž tepelné izolace stavebních konstrukcí - doplňky a konstrukční součásti podlah, stropů vrchem nebo střech překrytím fólií položenou volně s přelepením spojů</t>
  </si>
  <si>
    <t>308</t>
  </si>
  <si>
    <t>https://podminky.urs.cz/item/CS_URS_2023_01/713191133</t>
  </si>
  <si>
    <t>4,15+6,20+10,25+20,25+9,49+3,75</t>
  </si>
  <si>
    <t xml:space="preserve">Mezisoučet   3.np - skladba podlahy S1 (vinylová podlaha)</t>
  </si>
  <si>
    <t>6,95+3,05</t>
  </si>
  <si>
    <t xml:space="preserve">Mezisoučet   3.np - skladba podlahy S2 (dlažba)</t>
  </si>
  <si>
    <t>36,30</t>
  </si>
  <si>
    <t xml:space="preserve">Mezisoučet   3.np - skladba podlahy S3 (nátěr)</t>
  </si>
  <si>
    <t>155</t>
  </si>
  <si>
    <t>28329276</t>
  </si>
  <si>
    <t>fólie PE vyztužená pro parotěsnou vrstvu (reakce na oheň - třída E) 140g/m2</t>
  </si>
  <si>
    <t>310</t>
  </si>
  <si>
    <t>100,39*1,1655</t>
  </si>
  <si>
    <t>713121111</t>
  </si>
  <si>
    <t>Montáž tepelné izolace podlah rohožemi, pásy, deskami, dílci, bloky (izolační materiál ve specifikaci) kladenými volně jednovrstvá</t>
  </si>
  <si>
    <t>312</t>
  </si>
  <si>
    <t>https://podminky.urs.cz/item/CS_URS_2023_01/713121111</t>
  </si>
  <si>
    <t>157</t>
  </si>
  <si>
    <t>28375914</t>
  </si>
  <si>
    <t>deska EPS 150 pro konstrukce s vysokým zatížením λ=0,035 tl 100mm</t>
  </si>
  <si>
    <t>314</t>
  </si>
  <si>
    <t>(4,15+6,20+10,25+20,25+9,49+3,75)*1,05</t>
  </si>
  <si>
    <t>36,30*1,05</t>
  </si>
  <si>
    <t>28375912</t>
  </si>
  <si>
    <t>deska EPS 150 pro konstrukce s vysokým zatížením λ=0,035 tl 80mm</t>
  </si>
  <si>
    <t>316</t>
  </si>
  <si>
    <t>(6,95+3,05)*1,05</t>
  </si>
  <si>
    <t>159</t>
  </si>
  <si>
    <t>28376444</t>
  </si>
  <si>
    <t>deska XPS hrana rovná a strukturovaný povrch 300kPa tl 120mm</t>
  </si>
  <si>
    <t>318</t>
  </si>
  <si>
    <t>1,10*1,10 *1,05</t>
  </si>
  <si>
    <t>(2,125+1,45)/2*1,20 *1,05</t>
  </si>
  <si>
    <t>1,35*0,35 *1,05</t>
  </si>
  <si>
    <t>713151111</t>
  </si>
  <si>
    <t>Montáž tepelné izolace střech šikmých rohožemi, pásy, deskami (izolační materiál ve specifikaci) kladenými volně mezi krokve</t>
  </si>
  <si>
    <t>320</t>
  </si>
  <si>
    <t>https://podminky.urs.cz/item/CS_URS_2023_01/713151111</t>
  </si>
  <si>
    <t xml:space="preserve">6,20*16,00*2   "3.np - levá část"</t>
  </si>
  <si>
    <t>161</t>
  </si>
  <si>
    <t>63148107</t>
  </si>
  <si>
    <t>deska tepelně izolační minerální univerzální λ=0,038-0,039 tl 160mm</t>
  </si>
  <si>
    <t>322</t>
  </si>
  <si>
    <t>198,40*1,02</t>
  </si>
  <si>
    <t>324</t>
  </si>
  <si>
    <t xml:space="preserve">6,20*16,00*2   </t>
  </si>
  <si>
    <t xml:space="preserve">-69,606   "odpočet parozábrany na SDK podhledech"</t>
  </si>
  <si>
    <t xml:space="preserve">Mezisoučet   3.np - levá část</t>
  </si>
  <si>
    <t>163</t>
  </si>
  <si>
    <t>326</t>
  </si>
  <si>
    <t>128,794*1,1655</t>
  </si>
  <si>
    <t>713111121</t>
  </si>
  <si>
    <t>Montáž tepelné izolace stropů rohožemi, pásy, dílci, deskami, bloky (izolační materiál ve specifikaci) rovných spodem s uchycením (drátem, páskou apod.)</t>
  </si>
  <si>
    <t>328</t>
  </si>
  <si>
    <t>https://podminky.urs.cz/item/CS_URS_2023_01/713111121</t>
  </si>
  <si>
    <t>"NAD PODHLEDY "</t>
  </si>
  <si>
    <t>(1,30+0,30+5,70)*(4,00+0,38+4,83+0,18+4,58+0,10+1,24)</t>
  </si>
  <si>
    <t xml:space="preserve">Mezisoučet   1.np - m.č. 0P06,0P07,0P8,0P17,0P18,0P62,0P63,0P19,0P21,0P59,0P61</t>
  </si>
  <si>
    <t>165</t>
  </si>
  <si>
    <t>63152108</t>
  </si>
  <si>
    <t>pás tepelně izolační univerzální λ=0,032-0,033 tl 200mm</t>
  </si>
  <si>
    <t>330</t>
  </si>
  <si>
    <t>111,763*1,05</t>
  </si>
  <si>
    <t>998713102</t>
  </si>
  <si>
    <t>Přesun hmot pro izolace tepelné stanovený z hmotnosti přesunovaného materiálu vodorovná dopravní vzdálenost do 50 m v objektech výšky přes 6 m do 12 m</t>
  </si>
  <si>
    <t>332</t>
  </si>
  <si>
    <t>https://podminky.urs.cz/item/CS_URS_2023_01/998713102</t>
  </si>
  <si>
    <t>751</t>
  </si>
  <si>
    <t>Vzduchotechnika - zařízení č. 1 a č. 2</t>
  </si>
  <si>
    <t>167</t>
  </si>
  <si>
    <t>751111011</t>
  </si>
  <si>
    <t>Montáž ventilátoru axiálního nízkotlakého nástěnného základního, průměru do 100 mm</t>
  </si>
  <si>
    <t>334</t>
  </si>
  <si>
    <t>https://podminky.urs.cz/item/CS_URS_2023_01/751111011</t>
  </si>
  <si>
    <t xml:space="preserve">1   "1.np - zařízení č. 1 úklidová komora"</t>
  </si>
  <si>
    <t>42914142</t>
  </si>
  <si>
    <t>ventilátor axiální stěnový skříň z plastu zpětná klapka s kuličkovým ložiskem a nastavitelný doběh s infračidlem průtok 95m3/h D 100mm 13W IPX4 (ovládání společně s osvětlením a nastaveným doběhem)</t>
  </si>
  <si>
    <t>336</t>
  </si>
  <si>
    <t>169</t>
  </si>
  <si>
    <t>751133012</t>
  </si>
  <si>
    <t>Montáž ventilátoru diagonálního nízkotlakého potrubního nevýbušného, průměru přes 100 do 200 mm</t>
  </si>
  <si>
    <t>338</t>
  </si>
  <si>
    <t>https://podminky.urs.cz/item/CS_URS_2023_01/751133012</t>
  </si>
  <si>
    <t xml:space="preserve">2   "1.np - zařízení č. 2 umývárny"</t>
  </si>
  <si>
    <t>42914525</t>
  </si>
  <si>
    <t>ventiláor axiální diagonální potrubní dvouotáčkový plastový IP44 připojení D 125mm (ovládání společně s osvětlením a nastaveným doběhem)</t>
  </si>
  <si>
    <t>340</t>
  </si>
  <si>
    <t>171</t>
  </si>
  <si>
    <t>751322012</t>
  </si>
  <si>
    <t>Montáž talířových ventilů, anemostatů, dýz talířového ventilu, průměru přes 100 do 200 mm</t>
  </si>
  <si>
    <t>342</t>
  </si>
  <si>
    <t>https://podminky.urs.cz/item/CS_URS_2023_01/751322012</t>
  </si>
  <si>
    <t xml:space="preserve">4   "1.np - zařízení č. 2 umývárny"</t>
  </si>
  <si>
    <t>42972213</t>
  </si>
  <si>
    <t>ventil talířový pro odvod vzduchu kovový D 125mm</t>
  </si>
  <si>
    <t>344</t>
  </si>
  <si>
    <t>173</t>
  </si>
  <si>
    <t>751398041</t>
  </si>
  <si>
    <t>Montáž ostatních zařízení protidešťové žaluzie nebo žaluziové klapky na kruhové potrubí, průměru do 300 mm</t>
  </si>
  <si>
    <t>346</t>
  </si>
  <si>
    <t>https://podminky.urs.cz/item/CS_URS_2023_01/751398041</t>
  </si>
  <si>
    <t>42972901</t>
  </si>
  <si>
    <t>žaluzie protidešťová plastová s pevnými lamelami, pro potrubí D 160mm</t>
  </si>
  <si>
    <t>348</t>
  </si>
  <si>
    <t>175</t>
  </si>
  <si>
    <t>751510042</t>
  </si>
  <si>
    <t>Vzduchotechnické potrubí z pozinkovaného plechu kruhové, trouba spirálně vinutá bez příruby, průměru přes 100 do 200 mm</t>
  </si>
  <si>
    <t>350</t>
  </si>
  <si>
    <t>https://podminky.urs.cz/item/CS_URS_2023_01/751510042</t>
  </si>
  <si>
    <t xml:space="preserve">(2,60+2,35)*2   "1.np - zařízení č. 2 umývárny"</t>
  </si>
  <si>
    <t>751510041</t>
  </si>
  <si>
    <t>Vzduchotechnické potrubí z pozinkovaného plechu kruhové, trouba spirálně vinutá bez příruby, průměru do 100 mm</t>
  </si>
  <si>
    <t>352</t>
  </si>
  <si>
    <t>https://podminky.urs.cz/item/CS_URS_2023_01/751510041</t>
  </si>
  <si>
    <t xml:space="preserve">0,55  "1.np - zařízení č. 1 úklidová komora"</t>
  </si>
  <si>
    <t>177</t>
  </si>
  <si>
    <t>7511000R04</t>
  </si>
  <si>
    <t>Montáž pomocného materiál (objímky, konzole, šrouby)</t>
  </si>
  <si>
    <t>354</t>
  </si>
  <si>
    <t>1353083R05</t>
  </si>
  <si>
    <t>materiál (kilogramová cena) - objímky, spojovací materiál, závěsy</t>
  </si>
  <si>
    <t>356</t>
  </si>
  <si>
    <t>179</t>
  </si>
  <si>
    <t>998751101</t>
  </si>
  <si>
    <t>Přesun hmot pro vzduchotechniku stanovený z hmotnosti přesunovaného materiálu vodorovná dopravní vzdálenost do 100 m v objektech výšky do 12 m</t>
  </si>
  <si>
    <t>358</t>
  </si>
  <si>
    <t>https://podminky.urs.cz/item/CS_URS_2023_01/998751101</t>
  </si>
  <si>
    <t>7517512R01</t>
  </si>
  <si>
    <t>Výpomocné práce pro větrání (sekání, bourání, záhozy a začištění)</t>
  </si>
  <si>
    <t>360</t>
  </si>
  <si>
    <t>762</t>
  </si>
  <si>
    <t>Konstrukce tesařské</t>
  </si>
  <si>
    <t>181</t>
  </si>
  <si>
    <t>762811932</t>
  </si>
  <si>
    <t>Vyřezání záklopu nebo podbíjení stropů z prken nebo fošen tl. přes 32 mm, plochy jednotlivě přes 0,25 do 1,00 m2</t>
  </si>
  <si>
    <t>362</t>
  </si>
  <si>
    <t>https://podminky.urs.cz/item/CS_URS_2023_01/762811932</t>
  </si>
  <si>
    <t xml:space="preserve">"cca"    20,00</t>
  </si>
  <si>
    <t xml:space="preserve">"cca"   4,00</t>
  </si>
  <si>
    <t xml:space="preserve">"cca"    15,00</t>
  </si>
  <si>
    <t>762812942</t>
  </si>
  <si>
    <t>Zabednění záklopu stropu prkny nebo fošnami (materiál v ceně) tl. přes 32 mm, plochy jednotlivě přes 0,25 do 1,00 m2</t>
  </si>
  <si>
    <t>364</t>
  </si>
  <si>
    <t>https://podminky.urs.cz/item/CS_URS_2023_01/762812942</t>
  </si>
  <si>
    <t xml:space="preserve">(4,15+6,20+10,25+20,25+9,49+3,75)*0,20   "cca 20%"</t>
  </si>
  <si>
    <t xml:space="preserve">(6,95+3,05)*0,20   "cca 20%"</t>
  </si>
  <si>
    <t xml:space="preserve">36,30*0,20   "cca 20%"</t>
  </si>
  <si>
    <t>183</t>
  </si>
  <si>
    <t>762083121</t>
  </si>
  <si>
    <t>Impregnace řeziva máčením proti dřevokaznému hmyzu, houbám a plísním, třída ohrožení 1 a 2 (dřevo v interiéru)</t>
  </si>
  <si>
    <t>366</t>
  </si>
  <si>
    <t>https://podminky.urs.cz/item/CS_URS_2023_01/762083121</t>
  </si>
  <si>
    <t>20,078*0,04</t>
  </si>
  <si>
    <t>762511276</t>
  </si>
  <si>
    <t>Podlahové konstrukce podkladové z dřevoštěpkových desek OSB jednovrstvých šroubovaných na pero a drážku broušených, tloušťky desky 22 mm</t>
  </si>
  <si>
    <t>368</t>
  </si>
  <si>
    <t>https://podminky.urs.cz/item/CS_URS_2023_01/762511276</t>
  </si>
  <si>
    <t>185</t>
  </si>
  <si>
    <t>762511241</t>
  </si>
  <si>
    <t>Podlahové konstrukce podkladové z dřevoštěpkových desek OSB jednovrstvých šroubovaných na sraz, tloušťky desky 10 mm</t>
  </si>
  <si>
    <t>370</t>
  </si>
  <si>
    <t>https://podminky.urs.cz/item/CS_URS_2023_01/762511241</t>
  </si>
  <si>
    <t>4,40</t>
  </si>
  <si>
    <t xml:space="preserve">Mezisoučet   3.np - m.č. 2P18 pod vinyl</t>
  </si>
  <si>
    <t>762511243</t>
  </si>
  <si>
    <t>Podlahové konstrukce podkladové z dřevoštěpkových desek OSB jednovrstvých šroubovaných na sraz, tloušťky desky 15 mm</t>
  </si>
  <si>
    <t>372</t>
  </si>
  <si>
    <t>https://podminky.urs.cz/item/CS_URS_2023_01/762511243</t>
  </si>
  <si>
    <t>187</t>
  </si>
  <si>
    <t>762511237</t>
  </si>
  <si>
    <t>Podlahové konstrukce podkladové z dřevoštěpkových desek OSB jednovrstvých lepených na pero a drážku broušených, tloušťky desky 25 mm</t>
  </si>
  <si>
    <t>374</t>
  </si>
  <si>
    <t>https://podminky.urs.cz/item/CS_URS_2023_01/762511237</t>
  </si>
  <si>
    <t>775111411</t>
  </si>
  <si>
    <t>Příprava podkladu skládaných podlah montáž dilatační pásky podlah</t>
  </si>
  <si>
    <t>376</t>
  </si>
  <si>
    <t>https://podminky.urs.cz/item/CS_URS_2023_01/775111411</t>
  </si>
  <si>
    <t>"PŘELEPÁNÍ SPOJŮ PÁSKOU"</t>
  </si>
  <si>
    <t xml:space="preserve">"cca"   170,00</t>
  </si>
  <si>
    <t>189</t>
  </si>
  <si>
    <t>28376590</t>
  </si>
  <si>
    <t>páska bitumenová těsnící samolepící 3x330mm</t>
  </si>
  <si>
    <t>378</t>
  </si>
  <si>
    <t xml:space="preserve">"cca"   170,00*1,02</t>
  </si>
  <si>
    <t>762524104</t>
  </si>
  <si>
    <t>Položení podlah hoblovaných na pero a drážku z prken</t>
  </si>
  <si>
    <t>380</t>
  </si>
  <si>
    <t>https://podminky.urs.cz/item/CS_URS_2023_01/762524104</t>
  </si>
  <si>
    <t>10,95</t>
  </si>
  <si>
    <t xml:space="preserve">Mezisoučet   1.np - m.č. 0P05 (technologie)</t>
  </si>
  <si>
    <t>191</t>
  </si>
  <si>
    <t>60516100</t>
  </si>
  <si>
    <t>řezivo smrkové sušené tl 30mm</t>
  </si>
  <si>
    <t>382</t>
  </si>
  <si>
    <t>10,95*0,03*1,08</t>
  </si>
  <si>
    <t>762526110</t>
  </si>
  <si>
    <t>Položení podlah položení polštářů pod podlahy osové vzdálenosti do 650 mm</t>
  </si>
  <si>
    <t>384</t>
  </si>
  <si>
    <t>https://podminky.urs.cz/item/CS_URS_2023_01/762526110</t>
  </si>
  <si>
    <t>193</t>
  </si>
  <si>
    <t>60512125</t>
  </si>
  <si>
    <t>hranol stavební řezivo průřezu do 120cm2 do dl 6m</t>
  </si>
  <si>
    <t>386</t>
  </si>
  <si>
    <t>23,00*0,08*0,08*1,1</t>
  </si>
  <si>
    <t>762526510</t>
  </si>
  <si>
    <t>Položení podlah montáž podlahových lišt hoblovaných</t>
  </si>
  <si>
    <t>388</t>
  </si>
  <si>
    <t>https://podminky.urs.cz/item/CS_URS_2023_01/762526510</t>
  </si>
  <si>
    <t>4,75*2+2,30*2</t>
  </si>
  <si>
    <t>-0,90</t>
  </si>
  <si>
    <t>195</t>
  </si>
  <si>
    <t>61418154</t>
  </si>
  <si>
    <t>lišta podlahová dřevěná smrk 23x36mm</t>
  </si>
  <si>
    <t>390</t>
  </si>
  <si>
    <t>13,20*1,08</t>
  </si>
  <si>
    <t>762595001</t>
  </si>
  <si>
    <t>Spojovací prostředky podlah a podkladových konstrukcí hřebíky, vruty</t>
  </si>
  <si>
    <t>392</t>
  </si>
  <si>
    <t>https://podminky.urs.cz/item/CS_URS_2023_01/762595001</t>
  </si>
  <si>
    <t>10,95*2</t>
  </si>
  <si>
    <t>197</t>
  </si>
  <si>
    <t>762081510</t>
  </si>
  <si>
    <t>Hoblování hraněného řeziva zabudovaného do konstrukce plošné prkna, fošny</t>
  </si>
  <si>
    <t>394</t>
  </si>
  <si>
    <t>https://podminky.urs.cz/item/CS_URS_2023_01/762081510</t>
  </si>
  <si>
    <t>396</t>
  </si>
  <si>
    <t>0,355+0,162</t>
  </si>
  <si>
    <t>199</t>
  </si>
  <si>
    <t>762211240</t>
  </si>
  <si>
    <t>Montáž schodiště přímočarého s podstupnicemi, šířka ramene přes 1,00 do 1,50 m, stupně z fošen</t>
  </si>
  <si>
    <t>398</t>
  </si>
  <si>
    <t>https://podminky.urs.cz/item/CS_URS_2023_01/762211240</t>
  </si>
  <si>
    <t xml:space="preserve">1,10*2   "prodloužení schodiště do 4.np (na půdu)"</t>
  </si>
  <si>
    <t>762295001</t>
  </si>
  <si>
    <t>Spojovací prostředky schodišť a zábradlí hřebíky, svory, fixační prkna, vruty</t>
  </si>
  <si>
    <t>400</t>
  </si>
  <si>
    <t>https://podminky.urs.cz/item/CS_URS_2023_01/762295001</t>
  </si>
  <si>
    <t xml:space="preserve">2,20*(0,20+0,30)*0,05  </t>
  </si>
  <si>
    <t>201</t>
  </si>
  <si>
    <t>60511130</t>
  </si>
  <si>
    <t>řezivo stavební fošny prismované středové š 160-220mm dl 2-5m</t>
  </si>
  <si>
    <t>402</t>
  </si>
  <si>
    <t>2,20*(0,20+0,30)*0,05 *1,1</t>
  </si>
  <si>
    <t>998762102</t>
  </si>
  <si>
    <t>Přesun hmot pro konstrukce tesařské stanovený z hmotnosti přesunovaného materiálu vodorovná dopravní vzdálenost do 50 m v objektech výšky přes 6 do 12 m</t>
  </si>
  <si>
    <t>404</t>
  </si>
  <si>
    <t>https://podminky.urs.cz/item/CS_URS_2023_01/998762102</t>
  </si>
  <si>
    <t>763</t>
  </si>
  <si>
    <t>Konstrukce suché výstavby</t>
  </si>
  <si>
    <t>203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</si>
  <si>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</si>
  <si>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</si>
  <si>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406</t>
  </si>
  <si>
    <t>https://podminky.urs.cz/item/CS_URS_2023_01/763111333</t>
  </si>
  <si>
    <t xml:space="preserve">2,50*2,27   "3.np - m.č. 2P04"</t>
  </si>
  <si>
    <t>763111761</t>
  </si>
  <si>
    <t>Příčka ze sádrokartonových desek Příplatek k cenám za zahuštění profilů u příček s nosnou konstrukcí z jednoduchých profilů na vzdálenost 31 cm</t>
  </si>
  <si>
    <t>408</t>
  </si>
  <si>
    <t>https://podminky.urs.cz/item/CS_URS_2023_01/763111761</t>
  </si>
  <si>
    <t>(2,21+2,50)/2*0,85</t>
  </si>
  <si>
    <t>2,50*(2,05+0,34)</t>
  </si>
  <si>
    <t xml:space="preserve">Mezisoučet   3.np - kuchyń m.č. 2P05 </t>
  </si>
  <si>
    <t>205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</si>
  <si>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</si>
  <si>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</si>
  <si>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410</t>
  </si>
  <si>
    <t>https://podminky.urs.cz/item/CS_URS_2023_01/763111323</t>
  </si>
  <si>
    <t>2,21*(2,14+0,10)</t>
  </si>
  <si>
    <t>763111611</t>
  </si>
  <si>
    <t>Příčka ze sádrokartonových desek montáž nosné konstrukce</t>
  </si>
  <si>
    <t>412</t>
  </si>
  <si>
    <t>https://podminky.urs.cz/item/CS_URS_2023_01/763111611</t>
  </si>
  <si>
    <t>2,38*(1,45+5,20)</t>
  </si>
  <si>
    <t>(2,60+1,15)/2*2,60</t>
  </si>
  <si>
    <t xml:space="preserve">Mezisoučet   3.np - příčka tl. 160</t>
  </si>
  <si>
    <t>(2,60+1,20)/2*(2,89+0,16)</t>
  </si>
  <si>
    <t xml:space="preserve">Mezisoučet   3.np - příčka tl. 180</t>
  </si>
  <si>
    <t>207</t>
  </si>
  <si>
    <t>59030044</t>
  </si>
  <si>
    <t>profil vodící stěnový UW 100</t>
  </si>
  <si>
    <t>414</t>
  </si>
  <si>
    <t xml:space="preserve">20,702*0,84   "3.np - příčka tl. 160"</t>
  </si>
  <si>
    <t>59030048</t>
  </si>
  <si>
    <t>profil stěnový CW 100</t>
  </si>
  <si>
    <t>416</t>
  </si>
  <si>
    <t xml:space="preserve">20,702*2,0   "3.np - příčka tl. 160"</t>
  </si>
  <si>
    <t>209</t>
  </si>
  <si>
    <t>59030625</t>
  </si>
  <si>
    <t>profil vodící stěnový UW 150</t>
  </si>
  <si>
    <t>418</t>
  </si>
  <si>
    <t xml:space="preserve">5,795*0,84   "3.np - příčka tl. 180"</t>
  </si>
  <si>
    <t>59030635</t>
  </si>
  <si>
    <t>profil stěnový CW 150</t>
  </si>
  <si>
    <t>420</t>
  </si>
  <si>
    <t xml:space="preserve">5,795*2,0   "3.np - příčka tl. 180"</t>
  </si>
  <si>
    <t>211</t>
  </si>
  <si>
    <t>763111621</t>
  </si>
  <si>
    <t>Příčka ze sádrokartonových desek montáž desek na nosnou konstrukci oboustranně tl. 12,5 mm</t>
  </si>
  <si>
    <t>422</t>
  </si>
  <si>
    <t>https://podminky.urs.cz/item/CS_URS_2023_01/763111621</t>
  </si>
  <si>
    <t>59030021</t>
  </si>
  <si>
    <t>deska SDK A tl 12,5mm</t>
  </si>
  <si>
    <t>424</t>
  </si>
  <si>
    <t>2,38*(1,45+5,20) *2,1</t>
  </si>
  <si>
    <t>(2,60+1,20)/2*(2,89+0,16) *2,1</t>
  </si>
  <si>
    <t>213</t>
  </si>
  <si>
    <t>59030025</t>
  </si>
  <si>
    <t>deska SDK impregnovaná H2 tl 12,5mm</t>
  </si>
  <si>
    <t>426</t>
  </si>
  <si>
    <t>(2,60+1,15)/2*2,60 *2,10</t>
  </si>
  <si>
    <t>763111742</t>
  </si>
  <si>
    <t>Příčka ze sádrokartonových desek ostatní konstrukce a práce na příčkách ze sádrokartonových desek montáž jedné vrstvy tepelné izolace</t>
  </si>
  <si>
    <t>428</t>
  </si>
  <si>
    <t>https://podminky.urs.cz/item/CS_URS_2023_01/763111742</t>
  </si>
  <si>
    <t>215</t>
  </si>
  <si>
    <t>63166917</t>
  </si>
  <si>
    <t>deska akustická a tepelně izolační ze skelných vláken tl 120mm</t>
  </si>
  <si>
    <t>430</t>
  </si>
  <si>
    <t xml:space="preserve">20,702*1,02   "3.np - příčka tl. 160"</t>
  </si>
  <si>
    <t>63166918</t>
  </si>
  <si>
    <t>deska akustická a tepelně izolační ze skelných vláken tl 140mm</t>
  </si>
  <si>
    <t>432</t>
  </si>
  <si>
    <t xml:space="preserve">5,795*1,02   "3.np - příčka tl. 180"</t>
  </si>
  <si>
    <t>217</t>
  </si>
  <si>
    <t>763111741</t>
  </si>
  <si>
    <t>Příčka ze sádrokartonových desek ostatní konstrukce a práce na příčkách ze sádrokartonových desek montáž parotěsné zábrany</t>
  </si>
  <si>
    <t>434</t>
  </si>
  <si>
    <t>https://podminky.urs.cz/item/CS_URS_2023_01/763111741</t>
  </si>
  <si>
    <t xml:space="preserve">Mezisoučet   3.np - příčka tl. 160 - mezi koupelnou a ložnicí</t>
  </si>
  <si>
    <t>28329028</t>
  </si>
  <si>
    <t>fólie PE vyztužená Al vrstvou pro parotěsnou vrstvu 150g/m2 s integrovanou lepící páskou</t>
  </si>
  <si>
    <t>436</t>
  </si>
  <si>
    <t>4,875*1,1235</t>
  </si>
  <si>
    <t>219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</si>
  <si>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</si>
  <si>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</si>
  <si>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438</t>
  </si>
  <si>
    <t>https://podminky.urs.cz/item/CS_URS_2023_01/763111718</t>
  </si>
  <si>
    <t xml:space="preserve">2,27    </t>
  </si>
  <si>
    <t>2,14+0,10+1,10+2,05</t>
  </si>
  <si>
    <t>1,45+5,20+3,15</t>
  </si>
  <si>
    <t>3,15</t>
  </si>
  <si>
    <t>763111751</t>
  </si>
  <si>
    <t>Příčka ze sádrokartonových desek Příplatek k cenám za plochu do 6 m2 jednotlivě</t>
  </si>
  <si>
    <t>440</t>
  </si>
  <si>
    <t>https://podminky.urs.cz/item/CS_URS_2023_01/763111751</t>
  </si>
  <si>
    <t xml:space="preserve">2,50*2,27 </t>
  </si>
  <si>
    <t>221</t>
  </si>
  <si>
    <t>763111717</t>
  </si>
  <si>
    <t>Příčka ze sádrokartonových desek ostatní konstrukce a práce na příčkách ze sádrokartonových desek základní penetrační nátěr (oboustranný)</t>
  </si>
  <si>
    <t>442</t>
  </si>
  <si>
    <t>https://podminky.urs.cz/item/CS_URS_2023_01/763111717</t>
  </si>
  <si>
    <t>5,675+12,927+26,497</t>
  </si>
  <si>
    <t>763181411</t>
  </si>
  <si>
    <t>Výplně otvorů konstrukcí ze sádrokartonových desek ztužující výplň otvoru pro dveře s CW a UW profilem, výšky příčky do 2,75 m nebo zátěže dveřního křídla do 25 kg</t>
  </si>
  <si>
    <t>444</t>
  </si>
  <si>
    <t>https://podminky.urs.cz/item/CS_URS_2023_01/763181411</t>
  </si>
  <si>
    <t xml:space="preserve">2   "3.np"</t>
  </si>
  <si>
    <t>223</t>
  </si>
  <si>
    <t>763181311</t>
  </si>
  <si>
    <t>Výplně otvorů konstrukcí ze sádrokartonových desek montáž zárubně kovové s konstrukcí jednokřídlové</t>
  </si>
  <si>
    <t>446</t>
  </si>
  <si>
    <t>https://podminky.urs.cz/item/CS_URS_2023_01/763181311</t>
  </si>
  <si>
    <t xml:space="preserve">2   "3.np - dveře ozn. D2"</t>
  </si>
  <si>
    <t>55331589</t>
  </si>
  <si>
    <t>zárubeň jednokřídlá ocelová pro sádrokartonové příčky tl stěny 75-100mm rozměru 700/1970, 2100mm - ozn. D2</t>
  </si>
  <si>
    <t>448</t>
  </si>
  <si>
    <t>225</t>
  </si>
  <si>
    <t>55331599</t>
  </si>
  <si>
    <t>zárubeň jednokřídlá ocelová pro sádrokartonové příčky tl stěny 160-200mm rozměru 700/1970, 2100mm - ozn. D2</t>
  </si>
  <si>
    <t>450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</si>
  <si>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</si>
  <si>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</si>
  <si>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452</t>
  </si>
  <si>
    <t>https://podminky.urs.cz/item/CS_URS_2023_01/763121415</t>
  </si>
  <si>
    <t xml:space="preserve">1,20*3,72                "3.np - m.č. 2P08"</t>
  </si>
  <si>
    <t xml:space="preserve">1,15*(3,70+0,16)   "3.np - m.č. 2P06"</t>
  </si>
  <si>
    <t>227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</si>
  <si>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</si>
  <si>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</si>
  <si>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454</t>
  </si>
  <si>
    <t>https://podminky.urs.cz/item/CS_URS_2023_01/763121426</t>
  </si>
  <si>
    <t xml:space="preserve">1,62*1,325   </t>
  </si>
  <si>
    <t>(1,62+2,60)/2*1,84</t>
  </si>
  <si>
    <t>1,61*1,90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</si>
  <si>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</si>
  <si>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</si>
  <si>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456</t>
  </si>
  <si>
    <t>https://podminky.urs.cz/item/CS_URS_2023_01/763121590</t>
  </si>
  <si>
    <t>1,20*0,80</t>
  </si>
  <si>
    <t>229</t>
  </si>
  <si>
    <t>763121714</t>
  </si>
  <si>
    <t>Stěna předsazená ze sádrokartonových desek ostatní konstrukce a práce na předsazených stěnách ze sádrokartonových desek základní penetrační nátěr</t>
  </si>
  <si>
    <t>458</t>
  </si>
  <si>
    <t>https://podminky.urs.cz/item/CS_URS_2023_01/763121714</t>
  </si>
  <si>
    <t>8,903+9,088</t>
  </si>
  <si>
    <t>763121751</t>
  </si>
  <si>
    <t>Stěna předsazená ze sádrokartonových desek Příplatek k cenám za plochu do 6 m2 jednotlivě</t>
  </si>
  <si>
    <t>460</t>
  </si>
  <si>
    <t>https://podminky.urs.cz/item/CS_URS_2023_01/763121751</t>
  </si>
  <si>
    <t>Mezisoučet</t>
  </si>
  <si>
    <t xml:space="preserve">1,61*1,900    </t>
  </si>
  <si>
    <t>231</t>
  </si>
  <si>
    <t>462</t>
  </si>
  <si>
    <t>"PŘEDSAZENÉ STĚNY"</t>
  </si>
  <si>
    <t xml:space="preserve">1,20*3,72                </t>
  </si>
  <si>
    <t xml:space="preserve">Mezisoučet   3.np - m.č. 2P08</t>
  </si>
  <si>
    <t xml:space="preserve">1,15*(3,70+0,16)   </t>
  </si>
  <si>
    <t xml:space="preserve">Mezisoučet   3.np - m.č. 2P06</t>
  </si>
  <si>
    <t>464</t>
  </si>
  <si>
    <t xml:space="preserve">17,991*1,02   </t>
  </si>
  <si>
    <t>233</t>
  </si>
  <si>
    <t>763131532</t>
  </si>
  <si>
    <t>Podhled ze sádrokartonových desek jednovrstvá zavěšená spodní konstrukce z ocelových profilů CD, UD jednoduše opláštěná deskou protipožární DF, tl. 15 mm, bez izolace</t>
  </si>
  <si>
    <t>466</t>
  </si>
  <si>
    <t>https://podminky.urs.cz/item/CS_URS_2023_01/763131532</t>
  </si>
  <si>
    <t>3,88*5,20</t>
  </si>
  <si>
    <t>3,15*(3,72+3,70)</t>
  </si>
  <si>
    <t xml:space="preserve">Mezisoučet   3.np - m.č. 2P07,2P08,2P06</t>
  </si>
  <si>
    <t>2,14*2,05</t>
  </si>
  <si>
    <t>1,10*2,14</t>
  </si>
  <si>
    <t xml:space="preserve">Mezisoučet   3.np - m.č. 2P05</t>
  </si>
  <si>
    <t>4,15+8,50+9,50*1,1+4,40</t>
  </si>
  <si>
    <t xml:space="preserve">Mezisoučet   3.np - m.č.2P03,2P02,2P13,2P18 (rovné podhledy)</t>
  </si>
  <si>
    <t>3,90*1,30</t>
  </si>
  <si>
    <t xml:space="preserve">Mezisoučet   3.np - m.č. 2P10</t>
  </si>
  <si>
    <t>3,90*2,60</t>
  </si>
  <si>
    <t>3,20*1,90</t>
  </si>
  <si>
    <t xml:space="preserve">Mezisoučet   3.np - m.č. 2P22,2P21,2P19</t>
  </si>
  <si>
    <t>5,20+22,10+2,45+16,05+16,45+4,15</t>
  </si>
  <si>
    <t>2,45+22,75</t>
  </si>
  <si>
    <t xml:space="preserve">Mezisoučet   1.np - m.č. 0P06,0P07,0P8,0P17,0P18,0P24,0P62,0P63</t>
  </si>
  <si>
    <t>7631315R01</t>
  </si>
  <si>
    <t>Podhled ze sádrokartonových desek jednovrstvá zavěšená spodní konstrukce z ocelových profilů CD, UD jednoduše opláštěná deskou impregnovanou protipožární DFH2, tl. 15 mm, bez izolace, EI 15</t>
  </si>
  <si>
    <t>468</t>
  </si>
  <si>
    <t>2,20*(2,27+0,20+1,325)</t>
  </si>
  <si>
    <t>1,85*1,90</t>
  </si>
  <si>
    <t>1,70+3,45+3,70+1,75</t>
  </si>
  <si>
    <t xml:space="preserve">Mezisoučet   1.np - m.č. 0P19,0P21,0P59,0P61</t>
  </si>
  <si>
    <t>235</t>
  </si>
  <si>
    <t>763131714</t>
  </si>
  <si>
    <t>Podhled ze sádrokartonových desek ostatní práce a konstrukce na podhledech ze sádrokartonových desek základní penetrační nátěr</t>
  </si>
  <si>
    <t>470</t>
  </si>
  <si>
    <t>https://podminky.urs.cz/item/CS_URS_2023_01/763131714</t>
  </si>
  <si>
    <t>201,405+22,464</t>
  </si>
  <si>
    <t>763131751</t>
  </si>
  <si>
    <t>Podhled ze sádrokartonových desek ostatní práce a konstrukce na podhledech ze sádrokartonových desek montáž parotěsné zábrany</t>
  </si>
  <si>
    <t>472</t>
  </si>
  <si>
    <t>https://podminky.urs.cz/item/CS_URS_2023_01/763131751</t>
  </si>
  <si>
    <t xml:space="preserve">Mezisoučet   3.np - m.č. 2P08,2P06</t>
  </si>
  <si>
    <t>237</t>
  </si>
  <si>
    <t>474</t>
  </si>
  <si>
    <t>171,806*1,1235</t>
  </si>
  <si>
    <t>763131752</t>
  </si>
  <si>
    <t>Podhled ze sádrokartonových desek ostatní práce a konstrukce na podhledech ze sádrokartonových desek montáž jedné vrstvy tepelné izolace</t>
  </si>
  <si>
    <t>476</t>
  </si>
  <si>
    <t>https://podminky.urs.cz/item/CS_URS_2023_01/763131752</t>
  </si>
  <si>
    <t>239</t>
  </si>
  <si>
    <t>63148103</t>
  </si>
  <si>
    <t>deska tepelně izolační minerální univerzální λ=0,038-0,039 tl 80mm</t>
  </si>
  <si>
    <t>478</t>
  </si>
  <si>
    <t>69,606*1,02</t>
  </si>
  <si>
    <t>63148101</t>
  </si>
  <si>
    <t>deska tepelně izolační minerální univerzální λ=0,038-0,039 tl 50mm</t>
  </si>
  <si>
    <t>480</t>
  </si>
  <si>
    <t xml:space="preserve">102,20*1,02   </t>
  </si>
  <si>
    <t>241</t>
  </si>
  <si>
    <t>763131761</t>
  </si>
  <si>
    <t>Podhled ze sádrokartonových desek Příplatek k cenám za plochu do 3 m2 jednotlivě</t>
  </si>
  <si>
    <t>482</t>
  </si>
  <si>
    <t>https://podminky.urs.cz/item/CS_URS_2023_01/763131761</t>
  </si>
  <si>
    <t>2,45+1,70+1,75+2,45</t>
  </si>
  <si>
    <t xml:space="preserve">Mezisoučet   1.np - m.č. 0P08,0P19,0P61,0P62</t>
  </si>
  <si>
    <t>763172415</t>
  </si>
  <si>
    <t>Montáž dvířek pro konstrukce ze sádrokartonových desek revizních protipožárních pro příčky a předsazené stěny velikost (šxv) 600 x 600 mm</t>
  </si>
  <si>
    <t>484</t>
  </si>
  <si>
    <t>https://podminky.urs.cz/item/CS_URS_2023_01/763172415</t>
  </si>
  <si>
    <t xml:space="preserve">3   "pro VZT - 1.np m.č. 0P08 a 0P07 pod ventilátory"</t>
  </si>
  <si>
    <t>243</t>
  </si>
  <si>
    <t>59030763</t>
  </si>
  <si>
    <t>dvířka revizní protipožární pro stěny a podhledy EI 60 600x600 mm</t>
  </si>
  <si>
    <t>486</t>
  </si>
  <si>
    <t>763164616</t>
  </si>
  <si>
    <t>Obklad konstrukcí sádrokartonovými deskami včetně ochranných úhelníků ve tvaru U rozvinuté šíře do 0,6 m, opláštěný deskou protipožární DF, tl. 15 mm</t>
  </si>
  <si>
    <t>488</t>
  </si>
  <si>
    <t>https://podminky.urs.cz/item/CS_URS_2023_01/763164616</t>
  </si>
  <si>
    <t xml:space="preserve">5,20*2+2,14   "3.np - m.č. 2P07 a 2P05 - vazní trámy krovu"</t>
  </si>
  <si>
    <t xml:space="preserve">2,50*3             "3.np - sloupky krovu"</t>
  </si>
  <si>
    <t>245</t>
  </si>
  <si>
    <t>763164626</t>
  </si>
  <si>
    <t>Obklad konstrukcí sádrokartonovými deskami včetně ochranných úhelníků ve tvaru U rozvinuté šíře do 0,6 m, opláštěný deskou protipožární impregnovanou DFH2, tl. 15 mm</t>
  </si>
  <si>
    <t>490</t>
  </si>
  <si>
    <t>https://podminky.urs.cz/item/CS_URS_2023_01/763164626</t>
  </si>
  <si>
    <t xml:space="preserve">2,27+0,20+1,325   "3.np - m.č. 2P04"</t>
  </si>
  <si>
    <t>763164716</t>
  </si>
  <si>
    <t>Obklad konstrukcí sádrokartonovými deskami včetně ochranných úhelníků uzavřeného tvaru rozvinuté šíře do 0,8 m, opláštěný deskou protipožární DF, tl. 15 mm</t>
  </si>
  <si>
    <t>492</t>
  </si>
  <si>
    <t>https://podminky.urs.cz/item/CS_URS_2023_01/763164716</t>
  </si>
  <si>
    <t xml:space="preserve">2,50*4   "3.np - sloupky krovu"</t>
  </si>
  <si>
    <t xml:space="preserve">1,00*2   "3.np - pásky krovu"</t>
  </si>
  <si>
    <t>247</t>
  </si>
  <si>
    <t>763182313</t>
  </si>
  <si>
    <t>Výplně otvorů konstrukcí ze sádrokartonových desek ostění oken z desek hloubky do 0,3 m</t>
  </si>
  <si>
    <t>494</t>
  </si>
  <si>
    <t>https://podminky.urs.cz/item/CS_URS_2023_01/763182313</t>
  </si>
  <si>
    <t xml:space="preserve">(0,66*2+1,40*2)*5 </t>
  </si>
  <si>
    <t>(0,55*2+0,78*2)*3</t>
  </si>
  <si>
    <t xml:space="preserve">Součet   3.np</t>
  </si>
  <si>
    <t>763135101</t>
  </si>
  <si>
    <t>Montáž sádrokartonového podhledu kazetového demontovatelného, velikosti kazet 600x600 mm včetně zavěšené nosné konstrukce viditelné</t>
  </si>
  <si>
    <t>496</t>
  </si>
  <si>
    <t>https://podminky.urs.cz/item/CS_URS_2023_01/763135101</t>
  </si>
  <si>
    <t xml:space="preserve">23,25+7,55+12,55   "1.np - m.č. 0P22,0P23,0P25"</t>
  </si>
  <si>
    <t>249</t>
  </si>
  <si>
    <t>59030570</t>
  </si>
  <si>
    <t>podhled kazetový bez děrování viditelný rastr tl 10mm 600x600mm</t>
  </si>
  <si>
    <t>498</t>
  </si>
  <si>
    <t>43,35*1,05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</si>
  <si>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</si>
  <si>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</si>
  <si>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500</t>
  </si>
  <si>
    <t>https://podminky.urs.cz/item/CS_URS_2023_01/998763302</t>
  </si>
  <si>
    <t>766</t>
  </si>
  <si>
    <t>Konstrukce truhlářské</t>
  </si>
  <si>
    <t>251</t>
  </si>
  <si>
    <t>766660001</t>
  </si>
  <si>
    <t>Montáž dveřních křídel dřevěných nebo plastových otevíravých do ocelové zárubně povrchově upravených jednokřídlových, šířky do 800 mm</t>
  </si>
  <si>
    <t>502</t>
  </si>
  <si>
    <t>https://podminky.urs.cz/item/CS_URS_2023_01/766660001</t>
  </si>
  <si>
    <t xml:space="preserve">3   "dveře ozn. D3"</t>
  </si>
  <si>
    <t xml:space="preserve">6   "dveře ozn. D2"</t>
  </si>
  <si>
    <t xml:space="preserve">15   "dveře ozn. D1"</t>
  </si>
  <si>
    <t>611620R006</t>
  </si>
  <si>
    <t xml:space="preserve">dveře jednokřídlé dřevotřískové povrch vysokotlaký HPL laminát  plné 600x1970mm s větrací mřížkou ve spodní části křídla, barva bílá - ozn. D3</t>
  </si>
  <si>
    <t>504</t>
  </si>
  <si>
    <t>253</t>
  </si>
  <si>
    <t>611620R007</t>
  </si>
  <si>
    <t xml:space="preserve">dveře jednokřídlé dřevotřískové povrch vysokotlaký HPL laminát  plné 700x1970mm, barva bílá - ozn. D2</t>
  </si>
  <si>
    <t>506</t>
  </si>
  <si>
    <t>611620R005</t>
  </si>
  <si>
    <t xml:space="preserve">dveře jednokřídlé dřevotřískové povrch vysokotlaký HPL laminát  plné 700x1970mm s větrací mřížkou ve spodní části křídla, barva bílá - ozn. D2</t>
  </si>
  <si>
    <t>508</t>
  </si>
  <si>
    <t>255</t>
  </si>
  <si>
    <t>611620R008</t>
  </si>
  <si>
    <t xml:space="preserve">dveře jednokřídlé dřevotřískové povrch vysokotlaký HPL laminát  plné 800x1970mm, barva bílá - ozn. D1</t>
  </si>
  <si>
    <t>510</t>
  </si>
  <si>
    <t>611620R009</t>
  </si>
  <si>
    <t xml:space="preserve">dveře jednokřídlé dřevotřískové povrch vysokotlaký HPL laminát  plné 800x1970mm s větrací mřížkou, barva bílá - ozn. D1</t>
  </si>
  <si>
    <t>512</t>
  </si>
  <si>
    <t>257</t>
  </si>
  <si>
    <t>766660021</t>
  </si>
  <si>
    <t>Montáž dveřních křídel dřevěných nebo plastových otevíravých do ocelové zárubně protipožárních jednokřídlových, šířky do 800 mm</t>
  </si>
  <si>
    <t>514</t>
  </si>
  <si>
    <t>https://podminky.urs.cz/item/CS_URS_2023_01/766660021</t>
  </si>
  <si>
    <t>611620R102</t>
  </si>
  <si>
    <t>dveře jednokřídlé dřevotřískové protipožární EI 30DP3-C2 povrch vysokotlaký laminát HPL plné 800x1970mm - ozn. D1</t>
  </si>
  <si>
    <t>516</t>
  </si>
  <si>
    <t>259</t>
  </si>
  <si>
    <t>611620R104</t>
  </si>
  <si>
    <t>dveře jednokřídlé dřevotřískové protipožární EI 30DP3-C2 povrch vysokotlaký laminát HPL plné 800x1970mm s proipožární dveřní mřížkou - ozn. D4</t>
  </si>
  <si>
    <t>518</t>
  </si>
  <si>
    <t>611620R103</t>
  </si>
  <si>
    <t>dveře jednokřídlé dřevotřískové protipožární EI 30DP3 povrch vysokotlaký laminát HPL plné 800x1970mm - ozn. D1</t>
  </si>
  <si>
    <t>520</t>
  </si>
  <si>
    <t>261</t>
  </si>
  <si>
    <t>766660717</t>
  </si>
  <si>
    <t>Montáž dveřních doplňků samozavírače na zárubeň ocelovou</t>
  </si>
  <si>
    <t>522</t>
  </si>
  <si>
    <t>https://podminky.urs.cz/item/CS_URS_2023_01/766660717</t>
  </si>
  <si>
    <t>549172R001</t>
  </si>
  <si>
    <t>samozavírač dveří s aretačním ramínkem pro křídla do 120kg a max. šířky 1400mm</t>
  </si>
  <si>
    <t>524</t>
  </si>
  <si>
    <t>263</t>
  </si>
  <si>
    <t>766660728</t>
  </si>
  <si>
    <t>Montáž dveřních doplňků dveřního kování interiérového zámku</t>
  </si>
  <si>
    <t>526</t>
  </si>
  <si>
    <t>https://podminky.urs.cz/item/CS_URS_2023_01/766660728</t>
  </si>
  <si>
    <t>54924006</t>
  </si>
  <si>
    <t>zámek zadlabací mezipokojový pravý pro cylindrickou vložku rozteč 72x55mm</t>
  </si>
  <si>
    <t>528</t>
  </si>
  <si>
    <t>265</t>
  </si>
  <si>
    <t>54964165</t>
  </si>
  <si>
    <t>vložka cylindrická 30+35</t>
  </si>
  <si>
    <t>530</t>
  </si>
  <si>
    <t>766660729</t>
  </si>
  <si>
    <t>Montáž dveřních doplňků dveřního kování interiérového štítku s klikou</t>
  </si>
  <si>
    <t>532</t>
  </si>
  <si>
    <t>https://podminky.urs.cz/item/CS_URS_2023_01/766660729</t>
  </si>
  <si>
    <t>267</t>
  </si>
  <si>
    <t>54914123</t>
  </si>
  <si>
    <t>kování rozetové klika/klika</t>
  </si>
  <si>
    <t>534</t>
  </si>
  <si>
    <t>766660731</t>
  </si>
  <si>
    <t>Montáž dveřních doplňků dveřního kování bezpečnostního zámku</t>
  </si>
  <si>
    <t>536</t>
  </si>
  <si>
    <t>https://podminky.urs.cz/item/CS_URS_2023_01/766660731</t>
  </si>
  <si>
    <t xml:space="preserve">Součet   požární dveře</t>
  </si>
  <si>
    <t>269</t>
  </si>
  <si>
    <t>54924010</t>
  </si>
  <si>
    <t>zámek zadlabací protipožární rozteč 90x55,5mm</t>
  </si>
  <si>
    <t>538</t>
  </si>
  <si>
    <t>540</t>
  </si>
  <si>
    <t>271</t>
  </si>
  <si>
    <t>766660733</t>
  </si>
  <si>
    <t>Montáž dveřních doplňků dveřního kování bezpečnostního štítku s klikou</t>
  </si>
  <si>
    <t>542</t>
  </si>
  <si>
    <t>https://podminky.urs.cz/item/CS_URS_2023_01/766660733</t>
  </si>
  <si>
    <t>54914131</t>
  </si>
  <si>
    <t>kování bezpečnostní klika/klika RC3</t>
  </si>
  <si>
    <t>544</t>
  </si>
  <si>
    <t>273</t>
  </si>
  <si>
    <t>54914133</t>
  </si>
  <si>
    <t>kování bezpečnostní koule/klika RC3</t>
  </si>
  <si>
    <t>546</t>
  </si>
  <si>
    <t xml:space="preserve">2    "3.np - pro dveře ozn. D1 (dveře do bytů)"</t>
  </si>
  <si>
    <t>766660739</t>
  </si>
  <si>
    <t>Montáž dveřních doplňků dveřního kování bezpečnostního dveřního kukátka</t>
  </si>
  <si>
    <t>548</t>
  </si>
  <si>
    <t>https://podminky.urs.cz/item/CS_URS_2023_01/766660739</t>
  </si>
  <si>
    <t>275</t>
  </si>
  <si>
    <t>54915552</t>
  </si>
  <si>
    <t>kukátko-průhledítko panoramatické chrom/mosaz se jmenovkou</t>
  </si>
  <si>
    <t>550</t>
  </si>
  <si>
    <t>7666639R01</t>
  </si>
  <si>
    <t>Repase vchodových dveři 1600x2600mm (vestibul) včetně demontáže a zpětné montáže</t>
  </si>
  <si>
    <t>552</t>
  </si>
  <si>
    <t>277</t>
  </si>
  <si>
    <t>766211812</t>
  </si>
  <si>
    <t>Demontáž madel schodišťových upevněných na stěnovou konstrukci</t>
  </si>
  <si>
    <t>554</t>
  </si>
  <si>
    <t>https://podminky.urs.cz/item/CS_URS_2023_01/766211812</t>
  </si>
  <si>
    <t xml:space="preserve">3,05*2+2,75   "ke zpětné montáži - 3.np - schodiště 2P01"</t>
  </si>
  <si>
    <t>766211611</t>
  </si>
  <si>
    <t>Montáž schodišťových madel kotvených do stěny dřevěných průběžných, šířky do 150 mm</t>
  </si>
  <si>
    <t>556</t>
  </si>
  <si>
    <t>https://podminky.urs.cz/item/CS_URS_2023_01/766211611</t>
  </si>
  <si>
    <t xml:space="preserve">3,05*2+2,75   "zpětná montáž - 3.np - schodiště 2P01"</t>
  </si>
  <si>
    <t xml:space="preserve">5,50                  "3.np - m.č. 2P18 schodiště do 4.np"</t>
  </si>
  <si>
    <t>279</t>
  </si>
  <si>
    <t>05217100</t>
  </si>
  <si>
    <t>madlo bukové D 42mm</t>
  </si>
  <si>
    <t>558</t>
  </si>
  <si>
    <t xml:space="preserve">5,50     "3.np - m.č. 2P18 schodiště do 4.np"</t>
  </si>
  <si>
    <t>54889030</t>
  </si>
  <si>
    <t>uchycení madla na zeď nerezové D 42,4mm</t>
  </si>
  <si>
    <t>560</t>
  </si>
  <si>
    <t xml:space="preserve">2    "3.np - m.č. 2P18 schodiště do 4.np"</t>
  </si>
  <si>
    <t>281</t>
  </si>
  <si>
    <t>7668114R02</t>
  </si>
  <si>
    <t>Montáž kuchyňské linky dl. 1850mm, dolní i horní skříňky a pracovní deska</t>
  </si>
  <si>
    <t>562</t>
  </si>
  <si>
    <t>557111R002</t>
  </si>
  <si>
    <t xml:space="preserve">kuchyňská linka dl. 1850 mm dolní a horní skříňky, pracovní  deska</t>
  </si>
  <si>
    <t>564</t>
  </si>
  <si>
    <t>283</t>
  </si>
  <si>
    <t>7668114R04</t>
  </si>
  <si>
    <t>Montáž kuchyňské linky rohové dl. 2900+2140mm, dolní i horní skříňky a pracovní deska</t>
  </si>
  <si>
    <t>566</t>
  </si>
  <si>
    <t>557111R004</t>
  </si>
  <si>
    <t xml:space="preserve">kuchyňská linka rohová dl. 2900+2140 mm dolní a horní skříňky, pracovní  deska</t>
  </si>
  <si>
    <t>568</t>
  </si>
  <si>
    <t>285</t>
  </si>
  <si>
    <t>766811221</t>
  </si>
  <si>
    <t>Montáž kuchyňských linek pracovní desky Příplatek k ceně za vyřezání otvoru (včetně zaměření)</t>
  </si>
  <si>
    <t>570</t>
  </si>
  <si>
    <t>https://podminky.urs.cz/item/CS_URS_2023_01/766811221</t>
  </si>
  <si>
    <t>286</t>
  </si>
  <si>
    <t>766811223</t>
  </si>
  <si>
    <t>Montáž kuchyňských linek pracovní desky Příplatek k ceně za usazení dřezu (včetně silikonu)</t>
  </si>
  <si>
    <t>572</t>
  </si>
  <si>
    <t>https://podminky.urs.cz/item/CS_URS_2023_01/766811223</t>
  </si>
  <si>
    <t>287</t>
  </si>
  <si>
    <t>766811222</t>
  </si>
  <si>
    <t>Montáž kuchyňských linek pracovní desky Příplatek k ceně za usazení varné desky (včetně silikonu)</t>
  </si>
  <si>
    <t>574</t>
  </si>
  <si>
    <t>https://podminky.urs.cz/item/CS_URS_2023_01/766811222</t>
  </si>
  <si>
    <t>54112302</t>
  </si>
  <si>
    <t>deska elektrická sklokeramická 4 varné zóny 590x505mm</t>
  </si>
  <si>
    <t>576</t>
  </si>
  <si>
    <t>289</t>
  </si>
  <si>
    <t>766811141</t>
  </si>
  <si>
    <t>Montáž kuchyňských linek korpusu Příplatek k ceně za usazení vestavěných spotřebičů trouby</t>
  </si>
  <si>
    <t>578</t>
  </si>
  <si>
    <t>https://podminky.urs.cz/item/CS_URS_2023_01/766811141</t>
  </si>
  <si>
    <t>541122R001</t>
  </si>
  <si>
    <t>vestavná trouba elektrická</t>
  </si>
  <si>
    <t>580</t>
  </si>
  <si>
    <t>291</t>
  </si>
  <si>
    <t>766811143</t>
  </si>
  <si>
    <t>Montáž kuchyňských linek korpusu Příplatek k ceně za usazení vestavěných spotřebičů lednice</t>
  </si>
  <si>
    <t>582</t>
  </si>
  <si>
    <t>https://podminky.urs.cz/item/CS_URS_2023_01/766811143</t>
  </si>
  <si>
    <t>54211135</t>
  </si>
  <si>
    <t>chladnička kombinovaná 122L, 43L</t>
  </si>
  <si>
    <t>584</t>
  </si>
  <si>
    <t>293</t>
  </si>
  <si>
    <t>766811142</t>
  </si>
  <si>
    <t>Montáž kuchyňských linek korpusu Příplatek k ceně za usazení vestavěných spotřebičů myčky nádobí</t>
  </si>
  <si>
    <t>586</t>
  </si>
  <si>
    <t>https://podminky.urs.cz/item/CS_URS_2023_01/766811142</t>
  </si>
  <si>
    <t>54241402</t>
  </si>
  <si>
    <t>myčka nádobí, 12 souprav, š 600mm</t>
  </si>
  <si>
    <t>588</t>
  </si>
  <si>
    <t>295</t>
  </si>
  <si>
    <t>766811144</t>
  </si>
  <si>
    <t>Montáž kuchyňských linek korpusu Příplatek k ceně za usazení vestavěných spotřebičů digestoře</t>
  </si>
  <si>
    <t>590</t>
  </si>
  <si>
    <t>https://podminky.urs.cz/item/CS_URS_2023_01/766811144</t>
  </si>
  <si>
    <t>42958001</t>
  </si>
  <si>
    <t>odsavač par vestavěný výsuvný (digestoř) nerez, max. výkon 640 m3/hod</t>
  </si>
  <si>
    <t>592</t>
  </si>
  <si>
    <t>297</t>
  </si>
  <si>
    <t>998766202</t>
  </si>
  <si>
    <t>Přesun hmot pro konstrukce truhlářské stanovený procentní sazbou (%) z ceny vodorovná dopravní vzdálenost do 50 m v objektech výšky přes 6 do 12 m</t>
  </si>
  <si>
    <t>594</t>
  </si>
  <si>
    <t>https://podminky.urs.cz/item/CS_URS_2023_01/998766202</t>
  </si>
  <si>
    <t>767</t>
  </si>
  <si>
    <t>Konstrukce zámečnické</t>
  </si>
  <si>
    <t>767640111</t>
  </si>
  <si>
    <t>Montáž dveří ocelových nebo hliníkových vchodových jednokřídlových bez nadsvětlíku</t>
  </si>
  <si>
    <t>596</t>
  </si>
  <si>
    <t>https://podminky.urs.cz/item/CS_URS_2023_01/767640111</t>
  </si>
  <si>
    <t xml:space="preserve">1   "1.np - vchod u pravého vstupu"</t>
  </si>
  <si>
    <t>299</t>
  </si>
  <si>
    <t>553413R01</t>
  </si>
  <si>
    <t>dveře jednokřídlé Al prosklené 1050x2150mm částečně prosklené bezpečnostní třídy RC2, rám/zárubeň, kování (fab/koule/klika) a el. zámek v ceně</t>
  </si>
  <si>
    <t>598</t>
  </si>
  <si>
    <t>998767202</t>
  </si>
  <si>
    <t>Přesun hmot pro zámečnické konstrukce stanovený procentní sazbou (%) z ceny vodorovná dopravní vzdálenost do 50 m v objektech výšky přes 6 do 12 m</t>
  </si>
  <si>
    <t>600</t>
  </si>
  <si>
    <t>https://podminky.urs.cz/item/CS_URS_2023_01/998767202</t>
  </si>
  <si>
    <t>771</t>
  </si>
  <si>
    <t>Podlahy z dlaždic</t>
  </si>
  <si>
    <t>301</t>
  </si>
  <si>
    <t>771111011</t>
  </si>
  <si>
    <t>Příprava podkladu před provedením dlažby vysátí podlah</t>
  </si>
  <si>
    <t>602</t>
  </si>
  <si>
    <t>https://podminky.urs.cz/item/CS_URS_2023_01/771111011</t>
  </si>
  <si>
    <t xml:space="preserve">Mezisoučet   3.np koupelny - skladba podlahy S2 (dlažba)</t>
  </si>
  <si>
    <t>2,45+1,70+3,45+3,70+1,75</t>
  </si>
  <si>
    <t xml:space="preserve">Mezisoučet   1.np - m.č. 0P08,0P19,0P21,0P59,0P61</t>
  </si>
  <si>
    <t>604</t>
  </si>
  <si>
    <t>303</t>
  </si>
  <si>
    <t>LSS.BP203R005</t>
  </si>
  <si>
    <t>P203 kontaktní můstek 5kg</t>
  </si>
  <si>
    <t>606</t>
  </si>
  <si>
    <t>10,00*0,4</t>
  </si>
  <si>
    <t>771591223</t>
  </si>
  <si>
    <t>Izolace podlahy pod dlažbu fólií v pásech celoplošně lepená proti kročejovému hluku</t>
  </si>
  <si>
    <t>608</t>
  </si>
  <si>
    <t>https://podminky.urs.cz/item/CS_URS_2023_01/771591223</t>
  </si>
  <si>
    <t>305</t>
  </si>
  <si>
    <t>771121011</t>
  </si>
  <si>
    <t>Příprava podkladu před provedením dlažby nátěr penetrační na podlahu</t>
  </si>
  <si>
    <t>https://podminky.urs.cz/item/CS_URS_2023_01/771121011</t>
  </si>
  <si>
    <t>771151021</t>
  </si>
  <si>
    <t>Příprava podkladu před provedením dlažby samonivelační stěrka min.pevnosti 30 MPa, tloušťky do 3 mm</t>
  </si>
  <si>
    <t>612</t>
  </si>
  <si>
    <t>https://podminky.urs.cz/item/CS_URS_2023_01/771151021</t>
  </si>
  <si>
    <t>307</t>
  </si>
  <si>
    <t>771591112</t>
  </si>
  <si>
    <t>Izolace podlahy pod dlažbu nátěrem nebo stěrkou ve dvou vrstvách</t>
  </si>
  <si>
    <t>614</t>
  </si>
  <si>
    <t>https://podminky.urs.cz/item/CS_URS_2023_01/771591112</t>
  </si>
  <si>
    <t>771591264</t>
  </si>
  <si>
    <t>Izolace podlahy pod dlažbu těsnícími izolačními pásy mezi podlahou a stěnu</t>
  </si>
  <si>
    <t>616</t>
  </si>
  <si>
    <t>https://podminky.urs.cz/item/CS_URS_2023_01/771591264</t>
  </si>
  <si>
    <t xml:space="preserve">(2,27*2+1,84*4+1,325*2+0,20*2)  </t>
  </si>
  <si>
    <t>-(1,12*2+0,70)</t>
  </si>
  <si>
    <t xml:space="preserve">(1,90*2+1,60*2)   </t>
  </si>
  <si>
    <t>-0,70</t>
  </si>
  <si>
    <t xml:space="preserve">(1,35*2+1,80*2)    </t>
  </si>
  <si>
    <t xml:space="preserve">(0,84*2+1,91*2+2,00*4)   </t>
  </si>
  <si>
    <t>-(0,70*2+0,60)</t>
  </si>
  <si>
    <t xml:space="preserve">(0,83*2+2,06*2+2,05*4)   </t>
  </si>
  <si>
    <t>-(0,60+0,70*2)</t>
  </si>
  <si>
    <t>309</t>
  </si>
  <si>
    <t>771591241</t>
  </si>
  <si>
    <t>Izolace podlahy pod dlažbu těsnícími izolačními pásy vnitřní kout</t>
  </si>
  <si>
    <t>618</t>
  </si>
  <si>
    <t>https://podminky.urs.cz/item/CS_URS_2023_01/771591241</t>
  </si>
  <si>
    <t>6+4</t>
  </si>
  <si>
    <t>4+9+9</t>
  </si>
  <si>
    <t>771591242</t>
  </si>
  <si>
    <t>Izolace podlahy pod dlažbu těsnícími izolačními pásy vnější roh</t>
  </si>
  <si>
    <t>620</t>
  </si>
  <si>
    <t>https://podminky.urs.cz/item/CS_URS_2023_01/771591242</t>
  </si>
  <si>
    <t xml:space="preserve">Mezisoučet   3.np koupeln m.č. 2P04 - skladba podlahy S2 (dlažba)</t>
  </si>
  <si>
    <t>1+1</t>
  </si>
  <si>
    <t>311</t>
  </si>
  <si>
    <t>771574223</t>
  </si>
  <si>
    <t>Montáž podlah z dlaždic keramických lepených flexibilním lepidlem maloformátových reliéfních nebo z dekorů přes 9 do 12 ks/m2</t>
  </si>
  <si>
    <t>622</t>
  </si>
  <si>
    <t>https://podminky.urs.cz/item/CS_URS_2023_01/771574223</t>
  </si>
  <si>
    <t>59761607</t>
  </si>
  <si>
    <t>dlažba keramická hutná reliéfní do interiéru přes 9 do 12ks/m2</t>
  </si>
  <si>
    <t>624</t>
  </si>
  <si>
    <t>23,05*1,1</t>
  </si>
  <si>
    <t>313</t>
  </si>
  <si>
    <t>771573202</t>
  </si>
  <si>
    <t>Montáž podlah z dlaždic keramických lepených standardním lepidlem pro vysoké mechanické zatížení hladkých přes 9 do 12 ks/m2</t>
  </si>
  <si>
    <t>626</t>
  </si>
  <si>
    <t>https://podminky.urs.cz/item/CS_URS_2023_01/771573202</t>
  </si>
  <si>
    <t>59761434</t>
  </si>
  <si>
    <t>dlažba keramická slinutá hladká do interiéru i exteriéru pro vysoké mechanické namáhání přes 9 do 12ks/m2</t>
  </si>
  <si>
    <t>628</t>
  </si>
  <si>
    <t>3,828*1,1</t>
  </si>
  <si>
    <t>315</t>
  </si>
  <si>
    <t>771577111</t>
  </si>
  <si>
    <t>Montáž podlah z dlaždic keramických lepených flexibilním lepidlem Příplatek k cenám za plochu do 5 m2 jednotlivě</t>
  </si>
  <si>
    <t>630</t>
  </si>
  <si>
    <t>https://podminky.urs.cz/item/CS_URS_2023_01/771577111</t>
  </si>
  <si>
    <t>3,05</t>
  </si>
  <si>
    <t>771474113</t>
  </si>
  <si>
    <t>Montáž soklů z dlaždic keramických lepených flexibilním lepidlem rovných, výšky přes 90 do 120 mm</t>
  </si>
  <si>
    <t>https://podminky.urs.cz/item/CS_URS_2023_01/771474113</t>
  </si>
  <si>
    <t>1,10+1,10+2,30+0,35+1,40+2,125+0,35*2</t>
  </si>
  <si>
    <t>-(0,80+1,05)</t>
  </si>
  <si>
    <t>317</t>
  </si>
  <si>
    <t>634</t>
  </si>
  <si>
    <t>7,225*0,10 *1,2</t>
  </si>
  <si>
    <t>771591115</t>
  </si>
  <si>
    <t>Podlahy - dokončovací práce spárování silikonem</t>
  </si>
  <si>
    <t>636</t>
  </si>
  <si>
    <t>https://podminky.urs.cz/item/CS_URS_2023_01/771591115</t>
  </si>
  <si>
    <t>319</t>
  </si>
  <si>
    <t>771591184</t>
  </si>
  <si>
    <t>Podlahy - dokončovací práce pracnější řezání dlaždic keramických rovné</t>
  </si>
  <si>
    <t>638</t>
  </si>
  <si>
    <t>https://podminky.urs.cz/item/CS_URS_2023_01/771591184</t>
  </si>
  <si>
    <t xml:space="preserve">"cca"   35,00</t>
  </si>
  <si>
    <t>998771102</t>
  </si>
  <si>
    <t>Přesun hmot pro podlahy z dlaždic stanovený z hmotnosti přesunovaného materiálu vodorovná dopravní vzdálenost do 50 m v objektech výšky přes 6 do 12 m</t>
  </si>
  <si>
    <t>640</t>
  </si>
  <si>
    <t>https://podminky.urs.cz/item/CS_URS_2023_01/998771102</t>
  </si>
  <si>
    <t>776</t>
  </si>
  <si>
    <t>Podlahy povlakové</t>
  </si>
  <si>
    <t>321</t>
  </si>
  <si>
    <t>776111311</t>
  </si>
  <si>
    <t>Příprava podkladu vysátí podlah</t>
  </si>
  <si>
    <t>642</t>
  </si>
  <si>
    <t>https://podminky.urs.cz/item/CS_URS_2023_01/776111311</t>
  </si>
  <si>
    <t>1,10*1,80</t>
  </si>
  <si>
    <t>9,50</t>
  </si>
  <si>
    <t xml:space="preserve">Mezisoučet   3.np - m.č. 2P13  (koberec)</t>
  </si>
  <si>
    <t>25,25+5,20+22,10+27,60+7,10+4,65+16,05+16,45</t>
  </si>
  <si>
    <t>23,25+7,55+4,15+12,55+2,45+22,75</t>
  </si>
  <si>
    <t>776121411</t>
  </si>
  <si>
    <t>Příprava podkladu penetrace dvousložková podlah na dřevo (špachtlováním)</t>
  </si>
  <si>
    <t>644</t>
  </si>
  <si>
    <t>https://podminky.urs.cz/item/CS_URS_2023_01/776121411</t>
  </si>
  <si>
    <t xml:space="preserve">Mezisoučet   3.np - m.č. 2P18 </t>
  </si>
  <si>
    <t>323</t>
  </si>
  <si>
    <t>776121321</t>
  </si>
  <si>
    <t>Příprava podkladu penetrace neředěná podlah</t>
  </si>
  <si>
    <t>646</t>
  </si>
  <si>
    <t>https://podminky.urs.cz/item/CS_URS_2023_01/776121321</t>
  </si>
  <si>
    <t>776141121</t>
  </si>
  <si>
    <t>Příprava podkladu vyrovnání samonivelační stěrkou podlah min.pevnosti 30 MPa, tloušťky do 3 mm</t>
  </si>
  <si>
    <t>648</t>
  </si>
  <si>
    <t>https://podminky.urs.cz/item/CS_URS_2023_01/776141121</t>
  </si>
  <si>
    <t>325</t>
  </si>
  <si>
    <t>776231111</t>
  </si>
  <si>
    <t>Montáž podlahovin z vinylu lepením lamel nebo čtverců standardním lepidlem</t>
  </si>
  <si>
    <t>650</t>
  </si>
  <si>
    <t>https://podminky.urs.cz/item/CS_URS_2023_01/776231111</t>
  </si>
  <si>
    <t>28411051</t>
  </si>
  <si>
    <t>dílce vinylové tl 2,5mm, nášlapná vrstva 0,55mm, úprava PUR, třída zátěže 23/33/42, otlak 0,05mm, R10, třída otěru T, hořlavost Bfl S1, bez ftalátů</t>
  </si>
  <si>
    <t>652</t>
  </si>
  <si>
    <t>56,07*1,1</t>
  </si>
  <si>
    <t>327</t>
  </si>
  <si>
    <t>776221111</t>
  </si>
  <si>
    <t>Montáž podlahovin z PVC lepením standardním lepidlem z pásů standardních</t>
  </si>
  <si>
    <t>654</t>
  </si>
  <si>
    <t>https://podminky.urs.cz/item/CS_URS_2023_01/776221111</t>
  </si>
  <si>
    <t>28412285</t>
  </si>
  <si>
    <t>krytina podlahová heterogenní tl 2mm</t>
  </si>
  <si>
    <t>1391397384</t>
  </si>
  <si>
    <t>197,10*1,1</t>
  </si>
  <si>
    <t>329</t>
  </si>
  <si>
    <t>776223112</t>
  </si>
  <si>
    <t>Montáž podlahovin z PVC spoj podlah svařováním za studena</t>
  </si>
  <si>
    <t>658</t>
  </si>
  <si>
    <t>https://podminky.urs.cz/item/CS_URS_2023_01/776223112</t>
  </si>
  <si>
    <t xml:space="preserve">"cca"   150,00</t>
  </si>
  <si>
    <t>28376630</t>
  </si>
  <si>
    <t>šňůra svařovací kruhová PVC průměru 4.5 mm</t>
  </si>
  <si>
    <t>660</t>
  </si>
  <si>
    <t>331</t>
  </si>
  <si>
    <t>776211111</t>
  </si>
  <si>
    <t>Montáž textilních podlahovin lepením pásů standardních</t>
  </si>
  <si>
    <t>662</t>
  </si>
  <si>
    <t>https://podminky.urs.cz/item/CS_URS_2023_01/776211111</t>
  </si>
  <si>
    <t>69751061</t>
  </si>
  <si>
    <t>koberec zátěžový vpichovaný role š 2m, vlákno 100% PA, hm 400g/m2, zátěž 33, útlum 21dB, hořlavost Bfl S1</t>
  </si>
  <si>
    <t>664</t>
  </si>
  <si>
    <t>9,50*1,1</t>
  </si>
  <si>
    <t>333</t>
  </si>
  <si>
    <t>776411111</t>
  </si>
  <si>
    <t>Montáž soklíků lepením obvodových, výšky do 80 mm</t>
  </si>
  <si>
    <t>1523826173</t>
  </si>
  <si>
    <t>https://podminky.urs.cz/item/CS_URS_2023_01/776411111</t>
  </si>
  <si>
    <t>1,60*2+2,60*2</t>
  </si>
  <si>
    <t>-(0,70+0,80*2)</t>
  </si>
  <si>
    <t>2,14*2+2,90*2+0,20*2</t>
  </si>
  <si>
    <t>-(0,60+1,10)</t>
  </si>
  <si>
    <t>3,70*2+2,60*2</t>
  </si>
  <si>
    <t>5,20*2+3,88*2+3,72*2+2,89*2+0,16*2+0,05*2</t>
  </si>
  <si>
    <t>-(0,70+0,80+1,10+3,40*2)</t>
  </si>
  <si>
    <t>1,30*2+2,89*2+0,05*2</t>
  </si>
  <si>
    <t>-0,60</t>
  </si>
  <si>
    <t xml:space="preserve">Mezisoučet   3.np - m.č. 2P03,2P05-2P08</t>
  </si>
  <si>
    <t>1,10+1,80*2</t>
  </si>
  <si>
    <t>5,35*2+4,75*2+0,50*2+0,35*2</t>
  </si>
  <si>
    <t>-(0,70+0,80+0,90)</t>
  </si>
  <si>
    <t>0,60*2+3,40*2+0,10*2+3,50*2+9,48*2</t>
  </si>
  <si>
    <t>0,10*2+1,35*2+0,28*2+0,20*2</t>
  </si>
  <si>
    <t>-(0,80*5)</t>
  </si>
  <si>
    <t>5,18*2+5,33*2+2,36*4+3,00*2+1,98*2</t>
  </si>
  <si>
    <t>0,25*2+0,10*4+0,25*2+0,15*2</t>
  </si>
  <si>
    <t>-(1,70+0,80*5)</t>
  </si>
  <si>
    <t>4,58*2+4,83*2+3,50*2+3,41*2</t>
  </si>
  <si>
    <t>-(0,60*2+0,80*2)</t>
  </si>
  <si>
    <t>5,00*2+4,65*2+2,60*4+2,90*2+1,60*2</t>
  </si>
  <si>
    <t>2,70*2+4,65*2+0,15*4+0,35*2</t>
  </si>
  <si>
    <t>-(0,80*6+0,70)</t>
  </si>
  <si>
    <t>1,66*2+1,50*2+0,05*2+4,00*2+5,70*2+0,20*2+0,15*2</t>
  </si>
  <si>
    <t>-(0,80*3+1,40*2)</t>
  </si>
  <si>
    <t>28411003</t>
  </si>
  <si>
    <t>lišta soklová PVC 30x30mm</t>
  </si>
  <si>
    <t>-593879598</t>
  </si>
  <si>
    <t>259,11*1,02</t>
  </si>
  <si>
    <t>335</t>
  </si>
  <si>
    <t>776421111</t>
  </si>
  <si>
    <t>Montáž lišt obvodových lepených</t>
  </si>
  <si>
    <t>670</t>
  </si>
  <si>
    <t>https://podminky.urs.cz/item/CS_URS_2023_01/776421111</t>
  </si>
  <si>
    <t>0,95*2+3,87*2+1,90*2+0,35*2</t>
  </si>
  <si>
    <t>-(0,80*4+0,70*3)</t>
  </si>
  <si>
    <t>614181R001</t>
  </si>
  <si>
    <t>lišta soklová včetně ukončení a rohů</t>
  </si>
  <si>
    <t>672</t>
  </si>
  <si>
    <t>8,84*1,02</t>
  </si>
  <si>
    <t>337</t>
  </si>
  <si>
    <t>998776102</t>
  </si>
  <si>
    <t>Přesun hmot pro podlahy povlakové stanovený z hmotnosti přesunovaného materiálu vodorovná dopravní vzdálenost do 50 m v objektech výšky přes 6 do 12 m</t>
  </si>
  <si>
    <t>674</t>
  </si>
  <si>
    <t>https://podminky.urs.cz/item/CS_URS_2023_01/998776102</t>
  </si>
  <si>
    <t>781</t>
  </si>
  <si>
    <t>Dokončovací práce - obklady</t>
  </si>
  <si>
    <t>781111011</t>
  </si>
  <si>
    <t>Příprava podkladu před provedením obkladu oprášení (ometení) stěny</t>
  </si>
  <si>
    <t>676</t>
  </si>
  <si>
    <t>https://podminky.urs.cz/item/CS_URS_2023_01/781111011</t>
  </si>
  <si>
    <t>1,62*(2,27+1,325)</t>
  </si>
  <si>
    <t>2,40*(2,27+0,20+1,325)</t>
  </si>
  <si>
    <t>(1,62+2,40)/2*(1,84*2)</t>
  </si>
  <si>
    <t>2,10*0,20</t>
  </si>
  <si>
    <t>(2,10+1,62)/2*0,70*2</t>
  </si>
  <si>
    <t>0,15*0,80</t>
  </si>
  <si>
    <t>2,37*1,90</t>
  </si>
  <si>
    <t>(1,61+2,37)/2*1,60*2</t>
  </si>
  <si>
    <t>0,90*(0,60+2,90+1,50)</t>
  </si>
  <si>
    <t xml:space="preserve">Mezisoučet   3.np - m.č. 2P05 kuchyň</t>
  </si>
  <si>
    <t>2,00*(1,35*2+1,80*2)</t>
  </si>
  <si>
    <t>0,15*0,90</t>
  </si>
  <si>
    <t>2,00*(0,84*2+2,00*2)</t>
  </si>
  <si>
    <t>2,40*(1,91*2+2,00*2)</t>
  </si>
  <si>
    <t>0,15*(0,84+0,90)</t>
  </si>
  <si>
    <t>-(0,60*1,97+0,70*1,97*2)</t>
  </si>
  <si>
    <t>2,00*(0,83*2+2,05*2)</t>
  </si>
  <si>
    <t>2,40*(2,06*2+2,05*2)</t>
  </si>
  <si>
    <t>0,15*(0,83+0,90)</t>
  </si>
  <si>
    <t xml:space="preserve">0,90*(1,80+1,80+0,45)   "za kuchyňskými linkami"</t>
  </si>
  <si>
    <t xml:space="preserve">Mezisoučet   1.np - m.č. 0P08,0P19,0P21,0P59,0P61,0P04,0P11</t>
  </si>
  <si>
    <t>339</t>
  </si>
  <si>
    <t>781121011</t>
  </si>
  <si>
    <t>Příprava podkladu před provedením obkladu nátěr penetrační na stěnu</t>
  </si>
  <si>
    <t>678</t>
  </si>
  <si>
    <t>https://podminky.urs.cz/item/CS_URS_2023_01/781121011</t>
  </si>
  <si>
    <t>781131112</t>
  </si>
  <si>
    <t>Izolace stěny pod obklad izolace nátěrem nebo stěrkou ve dvou vrstvách</t>
  </si>
  <si>
    <t>680</t>
  </si>
  <si>
    <t>https://podminky.urs.cz/item/CS_URS_2023_01/781131112</t>
  </si>
  <si>
    <t>341</t>
  </si>
  <si>
    <t>781474114</t>
  </si>
  <si>
    <t>Montáž obkladů vnitřních stěn z dlaždic keramických lepených flexibilním lepidlem maloformátových hladkých přes 19 do 22 ks/m2</t>
  </si>
  <si>
    <t>682</t>
  </si>
  <si>
    <t>https://podminky.urs.cz/item/CS_URS_2023_01/781474114</t>
  </si>
  <si>
    <t>59761040</t>
  </si>
  <si>
    <t>obklad keramický hladký přes 19 do 22ks/m2</t>
  </si>
  <si>
    <t>684</t>
  </si>
  <si>
    <t>109,966*1,1</t>
  </si>
  <si>
    <t>343</t>
  </si>
  <si>
    <t>781495141</t>
  </si>
  <si>
    <t>Obklad - dokončující práce průnik obkladem kruhový, bez izolace do DN 30</t>
  </si>
  <si>
    <t>686</t>
  </si>
  <si>
    <t>https://podminky.urs.cz/item/CS_URS_2023_01/781495141</t>
  </si>
  <si>
    <t>12+9</t>
  </si>
  <si>
    <t>781495142</t>
  </si>
  <si>
    <t>Obklad - dokončující práce průnik obkladem kruhový, bez izolace přes DN 30 do DN 90</t>
  </si>
  <si>
    <t>688</t>
  </si>
  <si>
    <t>https://podminky.urs.cz/item/CS_URS_2023_01/781495142</t>
  </si>
  <si>
    <t>345</t>
  </si>
  <si>
    <t>781495143</t>
  </si>
  <si>
    <t>Obklad - dokončující práce průnik obkladem kruhový, bez izolace přes DN 90</t>
  </si>
  <si>
    <t>690</t>
  </si>
  <si>
    <t>https://podminky.urs.cz/item/CS_URS_2023_01/781495143</t>
  </si>
  <si>
    <t>781495115</t>
  </si>
  <si>
    <t>Obklad - dokončující práce ostatní práce spárování silikonem</t>
  </si>
  <si>
    <t>692</t>
  </si>
  <si>
    <t>https://podminky.urs.cz/item/CS_URS_2023_01/781495115</t>
  </si>
  <si>
    <t xml:space="preserve">2,00*2+0,90*4   "1.np - sprchové kouty"</t>
  </si>
  <si>
    <t xml:space="preserve">1,62+1,60+0,80   "3.np - za vanou"</t>
  </si>
  <si>
    <t xml:space="preserve">2,00+0,90*2         "3.np - sprchový kout"</t>
  </si>
  <si>
    <t>347</t>
  </si>
  <si>
    <t>7814941R01</t>
  </si>
  <si>
    <t>Nerezové profily rohové lepené flexibilním lepidlem</t>
  </si>
  <si>
    <t>696</t>
  </si>
  <si>
    <t xml:space="preserve">2,00*2+0,90+0,84+0,90*2+0,83+1,20*3   "1.np - 0P08,0P19,0P21,0P59,0P61"</t>
  </si>
  <si>
    <t xml:space="preserve">2,10*2+0,80+1,20+1,84+1,60+0,80+0,70   "2.np - m.č. 2P04"</t>
  </si>
  <si>
    <t xml:space="preserve">0,90   "1.np - m.č. 0P11"</t>
  </si>
  <si>
    <t>7814945R01</t>
  </si>
  <si>
    <t>Nerezové profily ukončovací lepené flexibilním lepidlem</t>
  </si>
  <si>
    <t>698</t>
  </si>
  <si>
    <t>1,80*2+1,35*2</t>
  </si>
  <si>
    <t>2,00*4+0,84*2+1,91*2</t>
  </si>
  <si>
    <t>2,05*4+2,06*2+0,83*2</t>
  </si>
  <si>
    <t xml:space="preserve">0,90*4+1,80*2+0,45   "za kuchyňskými linkami</t>
  </si>
  <si>
    <t xml:space="preserve">Součet   1.np - m.č. 0P08,0P19,0P21,0P59,0P61,0P11,0P04</t>
  </si>
  <si>
    <t>349</t>
  </si>
  <si>
    <t>781493611</t>
  </si>
  <si>
    <t>Obklad - dokončující práce montáž vanových dvířek plastových lepených s rámem</t>
  </si>
  <si>
    <t>700</t>
  </si>
  <si>
    <t>https://podminky.urs.cz/item/CS_URS_2023_01/781493611</t>
  </si>
  <si>
    <t xml:space="preserve">1   "3.np - m.č. 2P04"</t>
  </si>
  <si>
    <t>55347200</t>
  </si>
  <si>
    <t>dvířka vanová nerezová 300x300mm</t>
  </si>
  <si>
    <t>702</t>
  </si>
  <si>
    <t>351</t>
  </si>
  <si>
    <t>998781102</t>
  </si>
  <si>
    <t>Přesun hmot pro obklady keramické stanovený z hmotnosti přesunovaného materiálu vodorovná dopravní vzdálenost do 50 m v objektech výšky přes 6 do 12 m</t>
  </si>
  <si>
    <t>704</t>
  </si>
  <si>
    <t>https://podminky.urs.cz/item/CS_URS_2023_01/998781102</t>
  </si>
  <si>
    <t>783</t>
  </si>
  <si>
    <t>Dokončovací práce - nátěry</t>
  </si>
  <si>
    <t>783201201</t>
  </si>
  <si>
    <t>Příprava podkladu tesařských konstrukcí před provedením nátěru broušení</t>
  </si>
  <si>
    <t>706</t>
  </si>
  <si>
    <t>https://podminky.urs.cz/item/CS_URS_2023_01/783201201</t>
  </si>
  <si>
    <t>353</t>
  </si>
  <si>
    <t>783901403</t>
  </si>
  <si>
    <t>Příprava podkladu dřevěných podlah před provedením nátěrů očištění vysátí</t>
  </si>
  <si>
    <t>708</t>
  </si>
  <si>
    <t>https://podminky.urs.cz/item/CS_URS_2023_01/783901403</t>
  </si>
  <si>
    <t>783247101</t>
  </si>
  <si>
    <t>Krycí nátěr tesařských konstrukcí jednonásobný polyuretanový</t>
  </si>
  <si>
    <t>710</t>
  </si>
  <si>
    <t>https://podminky.urs.cz/item/CS_URS_2023_01/783247101</t>
  </si>
  <si>
    <t>355</t>
  </si>
  <si>
    <t>783248221</t>
  </si>
  <si>
    <t>Lakovací nátěr tesařských konstrukcí dvojnásobný s mezibroušením polyuretanový</t>
  </si>
  <si>
    <t>712</t>
  </si>
  <si>
    <t>https://podminky.urs.cz/item/CS_URS_2023_01/783248221</t>
  </si>
  <si>
    <t>783301311</t>
  </si>
  <si>
    <t>Příprava podkladu zámečnických konstrukcí před provedením nátěru odmaštění odmašťovačem vodou ředitelným</t>
  </si>
  <si>
    <t>714</t>
  </si>
  <si>
    <t>https://podminky.urs.cz/item/CS_URS_2023_01/783301311</t>
  </si>
  <si>
    <t>(0,80+1,97*2)*0,35*23</t>
  </si>
  <si>
    <t>(0,70+1,97*2)*0,35*6</t>
  </si>
  <si>
    <t>(0,60+1,97*2)*0,35*3</t>
  </si>
  <si>
    <t xml:space="preserve">Mezisoučet   nové zárubně</t>
  </si>
  <si>
    <t>357</t>
  </si>
  <si>
    <t>783314101</t>
  </si>
  <si>
    <t>Základní nátěr zámečnických konstrukcí jednonásobný syntetický</t>
  </si>
  <si>
    <t>716</t>
  </si>
  <si>
    <t>https://podminky.urs.cz/item/CS_URS_2023_01/783314101</t>
  </si>
  <si>
    <t>783315101</t>
  </si>
  <si>
    <t>Mezinátěr zámečnických konstrukcí jednonásobný syntetický standardní</t>
  </si>
  <si>
    <t>718</t>
  </si>
  <si>
    <t>https://podminky.urs.cz/item/CS_URS_2023_01/783315101</t>
  </si>
  <si>
    <t>359</t>
  </si>
  <si>
    <t>783317101</t>
  </si>
  <si>
    <t>Krycí nátěr (email) zámečnických konstrukcí jednonásobný syntetický standardní</t>
  </si>
  <si>
    <t>720</t>
  </si>
  <si>
    <t>https://podminky.urs.cz/item/CS_URS_2023_01/783317101</t>
  </si>
  <si>
    <t>783106805</t>
  </si>
  <si>
    <t>Odstranění nátěrů z truhlářských konstrukcí opálením s obroušením</t>
  </si>
  <si>
    <t>722</t>
  </si>
  <si>
    <t>https://podminky.urs.cz/item/CS_URS_2023_01/783106805</t>
  </si>
  <si>
    <t>0,25*2*1,10*19</t>
  </si>
  <si>
    <t>1,10*5,50</t>
  </si>
  <si>
    <t>0,40*5,50</t>
  </si>
  <si>
    <t>361</t>
  </si>
  <si>
    <t>783132111</t>
  </si>
  <si>
    <t>Tmelení truhlářských konstrukcí lokální, včetně přebroušení tmelených míst rozsahu přes 10 do 30% plochy, tmelem epoxidovým</t>
  </si>
  <si>
    <t>724</t>
  </si>
  <si>
    <t>https://podminky.urs.cz/item/CS_URS_2023_01/783132111</t>
  </si>
  <si>
    <t>783113111</t>
  </si>
  <si>
    <t>Napouštěcí nátěr truhlářských konstrukcí jednonásobný fungicidní syntetický</t>
  </si>
  <si>
    <t>726</t>
  </si>
  <si>
    <t>https://podminky.urs.cz/item/CS_URS_2023_01/783113111</t>
  </si>
  <si>
    <t xml:space="preserve">1,10*2*(0,20+0,30)*2   "prodloužení schodiště do 4.np (na půdu)"</t>
  </si>
  <si>
    <t>363</t>
  </si>
  <si>
    <t>783164101</t>
  </si>
  <si>
    <t>Základní nátěr truhlářských konstrukcí jednonásobný olejový</t>
  </si>
  <si>
    <t>728</t>
  </si>
  <si>
    <t>https://podminky.urs.cz/item/CS_URS_2023_01/783164101</t>
  </si>
  <si>
    <t xml:space="preserve">Mezisoučet   stávající schody</t>
  </si>
  <si>
    <t xml:space="preserve">1,10*2*(0,20+0,30)*2   </t>
  </si>
  <si>
    <t xml:space="preserve">Mezisoučet   prodloužení schodiště do 4.np (na půdu</t>
  </si>
  <si>
    <t>783168211</t>
  </si>
  <si>
    <t>Lakovací nátěr truhlářských konstrukcí dvojnásobný s mezibroušením olejový</t>
  </si>
  <si>
    <t>730</t>
  </si>
  <si>
    <t>https://podminky.urs.cz/item/CS_URS_2023_01/783168211</t>
  </si>
  <si>
    <t>784</t>
  </si>
  <si>
    <t xml:space="preserve">Dokončovací práce - malby </t>
  </si>
  <si>
    <t>365</t>
  </si>
  <si>
    <t>784181121</t>
  </si>
  <si>
    <t>Penetrace podkladu jednonásobná hloubková akrylátová bezbarvá v místnostech výšky do 3,80 m</t>
  </si>
  <si>
    <t>732</t>
  </si>
  <si>
    <t>https://podminky.urs.cz/item/CS_URS_2023_01/784181121</t>
  </si>
  <si>
    <t xml:space="preserve">Mezisoučet   1.np - m.č. 0P04,0P05,0P11,0P14,0P15-STROPY</t>
  </si>
  <si>
    <t>2,50*(1,35*2+1,80*2)</t>
  </si>
  <si>
    <t>3,30*(4,58*2+4,83*2+3,50*2+3,41*2)</t>
  </si>
  <si>
    <t>3,30*(4,00*2+5,70*2)</t>
  </si>
  <si>
    <t>2,50*(1,66*2+1,50*2)</t>
  </si>
  <si>
    <t>3,30*(0,60*2+3,40*2+0,10*2+3,50*2)</t>
  </si>
  <si>
    <t>3,30*(9,48*2+0,10*2+1,35*2)</t>
  </si>
  <si>
    <t>3,30*(4,00*2+1,30*2)</t>
  </si>
  <si>
    <t>3,30*(5,00*2+4,65*2+2,60*4+1,60*2+2,90*2)</t>
  </si>
  <si>
    <t>3,30*(2,70*2+4,65*2)</t>
  </si>
  <si>
    <t xml:space="preserve">0,50*(2,00*4+0,84*2+1,91*2)   "nad obklady"</t>
  </si>
  <si>
    <t xml:space="preserve">0,50*(2,05*4+0,83*2+2,06*2)   "nad obklady"</t>
  </si>
  <si>
    <t>2,50*3,88*2</t>
  </si>
  <si>
    <t>(2,50+1,20)/2*(2,70+2,99+2,89)</t>
  </si>
  <si>
    <t>2,50*(2,05+2,14+1,60*2+2,60)</t>
  </si>
  <si>
    <t>(2,50+2,21)/2*0,85</t>
  </si>
  <si>
    <t>2,40*(5,80*2+1,40*2+0,35*2)</t>
  </si>
  <si>
    <t>2,10*1,90</t>
  </si>
  <si>
    <t>2,40*1,90</t>
  </si>
  <si>
    <t>(2,10+2,28)/2*0,95*2</t>
  </si>
  <si>
    <t>(2,28+2,40)/2*3,87*2</t>
  </si>
  <si>
    <t>50,00</t>
  </si>
  <si>
    <t xml:space="preserve">Mezisoučet   1.np - mimo rekonstruované místnosti (výměna dveří a podlahy)</t>
  </si>
  <si>
    <t>784181127</t>
  </si>
  <si>
    <t>Penetrace podkladu jednonásobná hloubková akrylátová bezbarvá na schodišti o výšce podlaží do 3,80 m</t>
  </si>
  <si>
    <t>734</t>
  </si>
  <si>
    <t>https://podminky.urs.cz/item/CS_URS_2023_01/784181127</t>
  </si>
  <si>
    <t>367</t>
  </si>
  <si>
    <t>784211131</t>
  </si>
  <si>
    <t>Malby z malířských směsí oděruvzdorných za mokra dvojnásobné, bílé za mokra oděruvzdorné minimálně v místnostech výšky do 3,80 m</t>
  </si>
  <si>
    <t>736</t>
  </si>
  <si>
    <t>https://podminky.urs.cz/item/CS_URS_2023_01/784211131</t>
  </si>
  <si>
    <t xml:space="preserve">-3,90*2,75  "podhled - schodiště 3.np m.č. 2P01"</t>
  </si>
  <si>
    <t xml:space="preserve">Mezisoučet   1.np a 3.np - podhledy SDK</t>
  </si>
  <si>
    <t>784211137</t>
  </si>
  <si>
    <t>Malby z malířských směsí oděruvzdorných za mokra dvojnásobné, bílé za mokra oděruvzdorné minimálně na schodišti o výšce podlaží do 3,80 m</t>
  </si>
  <si>
    <t>738</t>
  </si>
  <si>
    <t>https://podminky.urs.cz/item/CS_URS_2023_01/784211137</t>
  </si>
  <si>
    <t>369</t>
  </si>
  <si>
    <t>784211111</t>
  </si>
  <si>
    <t>Malby z malířských směsí oděruvzdorných za mokra dvojnásobné, bílé za mokra oděruvzdorné velmi dobře v místnostech výšky do 3,80 m</t>
  </si>
  <si>
    <t>740</t>
  </si>
  <si>
    <t>https://podminky.urs.cz/item/CS_URS_2023_01/784211111</t>
  </si>
  <si>
    <t>2,50*(3,88*2+5,20+3,70+1,45+0,15*6+1,30)</t>
  </si>
  <si>
    <t>(2,50+1,20)/2*(2,70+2,99+2,89)*2</t>
  </si>
  <si>
    <t>2,50*(2,05*2+2,14+1,60*2+2,60*2)</t>
  </si>
  <si>
    <t>(2,50+2,21)/2*0,85*2</t>
  </si>
  <si>
    <t>2,21*2,14</t>
  </si>
  <si>
    <t xml:space="preserve">Součet   STĚNY</t>
  </si>
  <si>
    <t>784211117</t>
  </si>
  <si>
    <t>Malby z malířských směsí oděruvzdorných za mokra dvojnásobné, bílé za mokra oděruvzdorné velmi dobře na schodišti o výšce podlaží do 3,80 m</t>
  </si>
  <si>
    <t>742</t>
  </si>
  <si>
    <t>https://podminky.urs.cz/item/CS_URS_2023_01/784211117</t>
  </si>
  <si>
    <t>371</t>
  </si>
  <si>
    <t>7842110R01</t>
  </si>
  <si>
    <t>Jednonásobný omyvatelný bezbarvý lak a stěny - sokl</t>
  </si>
  <si>
    <t>746</t>
  </si>
  <si>
    <t>1,50*(4,00*2+1,30*2)</t>
  </si>
  <si>
    <t>1,50*(1,98*2+2,36*2)</t>
  </si>
  <si>
    <t>1,50*(2,60*2+2,90*2)</t>
  </si>
  <si>
    <t>1,50*(1,66*2+1,50*2)</t>
  </si>
  <si>
    <t xml:space="preserve">Mezisoučet   1.np - m.č. 0P06,0P15,0P23,0P62</t>
  </si>
  <si>
    <t>1,50*(3,05+2,75+3,05+2,30+0,55+2,30)</t>
  </si>
  <si>
    <t>784171101</t>
  </si>
  <si>
    <t>Zakrytí nemalovaných ploch (materiál ve specifikaci) včetně pozdějšího odkrytí podlah</t>
  </si>
  <si>
    <t>748</t>
  </si>
  <si>
    <t>https://podminky.urs.cz/item/CS_URS_2023_01/784171101</t>
  </si>
  <si>
    <t>7,30+8,50+4,15+6,95+6,20+10,25+20,25+9,49+3,75</t>
  </si>
  <si>
    <t>3,05+9,50+4,40+4,25+1,10+6,90</t>
  </si>
  <si>
    <t>373</t>
  </si>
  <si>
    <t>58124844</t>
  </si>
  <si>
    <t>fólie pro malířské potřeby zakrývací tl 25µ 4x5m</t>
  </si>
  <si>
    <t>750</t>
  </si>
  <si>
    <t>327,14*1,05</t>
  </si>
  <si>
    <t>784171111</t>
  </si>
  <si>
    <t>Zakrytí nemalovaných ploch (materiál ve specifikaci) včetně pozdějšího odkrytí svislých ploch např. stěn, oken, dveří v místnostech výšky do 3,80</t>
  </si>
  <si>
    <t>752</t>
  </si>
  <si>
    <t>https://podminky.urs.cz/item/CS_URS_2023_01/784171111</t>
  </si>
  <si>
    <t>1,00*2,00*(2+26+12)</t>
  </si>
  <si>
    <t>1,00*2,00*(5+17)</t>
  </si>
  <si>
    <t>375</t>
  </si>
  <si>
    <t>754</t>
  </si>
  <si>
    <t>196,71*1,05</t>
  </si>
  <si>
    <t>7840</t>
  </si>
  <si>
    <t>Dokončovací práce - malby sklepa m.č. 1S08,1S09,1S12-1S18</t>
  </si>
  <si>
    <t>756</t>
  </si>
  <si>
    <t>22,55+24,57+6,53+6,53+5,29</t>
  </si>
  <si>
    <t>11,52+9,60+7,00+22,55+2,76</t>
  </si>
  <si>
    <t xml:space="preserve">Mezisoučet   stropy</t>
  </si>
  <si>
    <t>2,00*(4,80*4+5,40*2)</t>
  </si>
  <si>
    <t>(2,60+2,00)/2*(4,60*2+4,70*2)</t>
  </si>
  <si>
    <t>(2,55+2,00)/2*4,60*2</t>
  </si>
  <si>
    <t>2,30*(2,40*4+3,20*4+1,25*2+5,00*2)</t>
  </si>
  <si>
    <t>2,30*(5,00*2+4,70*2+2,10*2+3,40*2)</t>
  </si>
  <si>
    <t xml:space="preserve">Mezisoučet   stěny</t>
  </si>
  <si>
    <t>377</t>
  </si>
  <si>
    <t>784181131</t>
  </si>
  <si>
    <t>Penetrace podkladu jednonásobná fungicidní akrylátová bezbarvá v místnostech výšky do 3,80 m</t>
  </si>
  <si>
    <t>758</t>
  </si>
  <si>
    <t>https://podminky.urs.cz/item/CS_URS_2023_01/784181131</t>
  </si>
  <si>
    <t>784331001</t>
  </si>
  <si>
    <t>Malby protiplísňové dvojnásobné, bílé v místnostech výšky do 3,80 m</t>
  </si>
  <si>
    <t>760</t>
  </si>
  <si>
    <t>https://podminky.urs.cz/item/CS_URS_2023_01/784331001</t>
  </si>
  <si>
    <t>379</t>
  </si>
  <si>
    <t>764</t>
  </si>
  <si>
    <t>118,90*1,05</t>
  </si>
  <si>
    <t>381</t>
  </si>
  <si>
    <t>1,00*2,00*23</t>
  </si>
  <si>
    <t>768</t>
  </si>
  <si>
    <t>46,00*1,05</t>
  </si>
  <si>
    <t>HZS</t>
  </si>
  <si>
    <t>Hodinové zúčtovací sazby</t>
  </si>
  <si>
    <t>383</t>
  </si>
  <si>
    <t>HZS1291</t>
  </si>
  <si>
    <t>Hodinové zúčtovací sazby profesí HSV zemní a pomocné práce pomocný stavební dělník</t>
  </si>
  <si>
    <t>hod</t>
  </si>
  <si>
    <t>262144</t>
  </si>
  <si>
    <t>770</t>
  </si>
  <si>
    <t>https://podminky.urs.cz/item/CS_URS_2023_01/HZS1291</t>
  </si>
  <si>
    <t xml:space="preserve">"VYKLIZENÍ OBJEKTU"    30</t>
  </si>
  <si>
    <t>HZS3212</t>
  </si>
  <si>
    <t>Hodinové zúčtovací sazby montáží technologických zařízení na stavebních objektech montér vzduchotechniky odborný</t>
  </si>
  <si>
    <t>772</t>
  </si>
  <si>
    <t>https://podminky.urs.cz/item/CS_URS_2023_01/HZS3212</t>
  </si>
  <si>
    <t xml:space="preserve">"PROVOZNÍ ZKOUŠKA"   3</t>
  </si>
  <si>
    <t>02 - OPRAVA STŘECHY, KROVU A PŘÍSTŘEŠKU</t>
  </si>
  <si>
    <t xml:space="preserve">    2 - Zakládání</t>
  </si>
  <si>
    <t xml:space="preserve">    275 - Zakládání - patky</t>
  </si>
  <si>
    <t xml:space="preserve">    3 - Svislé a kompletní konstrukce</t>
  </si>
  <si>
    <t xml:space="preserve">    314 - Komíny</t>
  </si>
  <si>
    <t xml:space="preserve">    33 - Sloupy a pilíře, rámové konstrukce</t>
  </si>
  <si>
    <t xml:space="preserve">    9 - Ostatní konstrukce a práce, bourání</t>
  </si>
  <si>
    <t xml:space="preserve">    961 - Bourání a demontáže konstrukcí</t>
  </si>
  <si>
    <t xml:space="preserve">    712 - Povlakové krytiny</t>
  </si>
  <si>
    <t xml:space="preserve">    764 - Konstrukce klempířské</t>
  </si>
  <si>
    <t xml:space="preserve">    765 - Krytina skládaná</t>
  </si>
  <si>
    <t xml:space="preserve">    786 - Dokončovací práce - žaluzie</t>
  </si>
  <si>
    <t>Zakládání</t>
  </si>
  <si>
    <t>Zakládání - patky</t>
  </si>
  <si>
    <t>275313811</t>
  </si>
  <si>
    <t>Základy z betonu prostého patky a bloky z betonu kamenem neprokládaného tř. C 25/30</t>
  </si>
  <si>
    <t>https://podminky.urs.cz/item/CS_URS_2023_01/275313811</t>
  </si>
  <si>
    <t>"základy se vybetonoují do vybouraných základů"</t>
  </si>
  <si>
    <t xml:space="preserve">0,50*0,50*0,80 *11 *1,035   "betonáž do výkopu"</t>
  </si>
  <si>
    <t xml:space="preserve">0,32*0,50*0,80 *2 *1,035   "betonáž do výkopu"</t>
  </si>
  <si>
    <t xml:space="preserve">Součet   PŘÍSTŘEŠEK </t>
  </si>
  <si>
    <t>Svislé a kompletní konstrukce</t>
  </si>
  <si>
    <t>Komíny</t>
  </si>
  <si>
    <t>314231561.KLC</t>
  </si>
  <si>
    <t>Zdivo komínů nad střechou průduch přes 150x150 na MC včetně spárování z cihel Klinker ČF</t>
  </si>
  <si>
    <t>0,50*0,80*1,50</t>
  </si>
  <si>
    <t>0,50*2,40*1,50</t>
  </si>
  <si>
    <t xml:space="preserve">Mezisoučet   komíny 4.np</t>
  </si>
  <si>
    <t>0,50*0,50*1,50</t>
  </si>
  <si>
    <t>1,60*0,50*2,00</t>
  </si>
  <si>
    <t>0,50*0,50*2,00</t>
  </si>
  <si>
    <t>0,50*0,50*1,70</t>
  </si>
  <si>
    <t>1,15*0,45*2,00</t>
  </si>
  <si>
    <t>0,50*0,80*2,00</t>
  </si>
  <si>
    <t>2,34*0,50*2,00</t>
  </si>
  <si>
    <t>0,50*1,15*1,50</t>
  </si>
  <si>
    <t xml:space="preserve">Mezisoučet    komíny   1.np a 3.np</t>
  </si>
  <si>
    <t>316381116</t>
  </si>
  <si>
    <t>Komínové krycí desky z betonu tř. C 12/15 až C 16/20 s případnou konstrukční obvodovou výztuží včetně bednění, s potěrem nebo s povrchem vyhlazeným ve spádu k okrajům, s přesahem do 70 mm sešikmeným v podhledu proti zatékání, tl. přes 80 do 100 mm</t>
  </si>
  <si>
    <t>https://podminky.urs.cz/item/CS_URS_2023_01/316381116</t>
  </si>
  <si>
    <t xml:space="preserve">0,60*0,90 </t>
  </si>
  <si>
    <t xml:space="preserve">0,60*2,50 </t>
  </si>
  <si>
    <t xml:space="preserve">0,60*0,60 </t>
  </si>
  <si>
    <t xml:space="preserve">1,70*0,60 </t>
  </si>
  <si>
    <t>0,60*0,60</t>
  </si>
  <si>
    <t xml:space="preserve">1,25*0,55 </t>
  </si>
  <si>
    <t xml:space="preserve">2,44*0,60 </t>
  </si>
  <si>
    <t xml:space="preserve">0,60*1,25 </t>
  </si>
  <si>
    <t>9538452R01</t>
  </si>
  <si>
    <t>Montáž a dodávka nerezového kónického prodloužení (nástavec) komínu, barva antracit</t>
  </si>
  <si>
    <t>Sloupy a pilíře, rámové konstrukce</t>
  </si>
  <si>
    <t>3399411R01</t>
  </si>
  <si>
    <t>Osazení litinových sloupů</t>
  </si>
  <si>
    <t xml:space="preserve">13   "PŘÍSTŘEŠEK"</t>
  </si>
  <si>
    <t>135308R003</t>
  </si>
  <si>
    <t>sloup litinový prefa (pro vlakové nádraží), včetně bočních pásků a U profilu pro osazení vaznice, s povrchovou úpravou - výška dle stávajících</t>
  </si>
  <si>
    <t>Ostatní konstrukce a práce, bourání</t>
  </si>
  <si>
    <t>943211111</t>
  </si>
  <si>
    <t>Montáž lešení prostorového rámového lehkého pracovního s podlahami s provozním zatížením tř. 3 do 200 kg/m2, výšky do 10 m</t>
  </si>
  <si>
    <t>https://podminky.urs.cz/item/CS_URS_2023_01/943211111</t>
  </si>
  <si>
    <t>2,00*2,00*3,00</t>
  </si>
  <si>
    <t>3,00*2,00*4,50</t>
  </si>
  <si>
    <t>2,00*2,00*4,50</t>
  </si>
  <si>
    <t>3,00*2,00*3,00</t>
  </si>
  <si>
    <t>2,00*2,50*4,50</t>
  </si>
  <si>
    <t>5,00*2,00*4,50</t>
  </si>
  <si>
    <t>2,00*2,50*2,00</t>
  </si>
  <si>
    <t>943211211</t>
  </si>
  <si>
    <t>Montáž lešení prostorového rámového lehkého pracovního s podlahami Příplatek za první a každý další den použití lešení k ceně -1111</t>
  </si>
  <si>
    <t>https://podminky.urs.cz/item/CS_URS_2023_01/943211211</t>
  </si>
  <si>
    <t xml:space="preserve">164,50*90   "cca 3 měsíce"</t>
  </si>
  <si>
    <t>943211811</t>
  </si>
  <si>
    <t>Demontáž lešení prostorového rámového lehkého pracovního s podlahami s provozním zatížením tř. 3 do 200 kg/m2, výšky do 10 m</t>
  </si>
  <si>
    <t>https://podminky.urs.cz/item/CS_URS_2023_01/943211811</t>
  </si>
  <si>
    <t xml:space="preserve">1*30   "cca 1 měsíc"</t>
  </si>
  <si>
    <t>Bourání a demontáže konstrukcí</t>
  </si>
  <si>
    <t>962032631</t>
  </si>
  <si>
    <t>Bourání zdiva nadzákladového z cihel nebo tvárnic komínového z cihel pálených, šamotových nebo vápenopískových nad střechou na maltu vápennou nebo vápenocementovou</t>
  </si>
  <si>
    <t>https://podminky.urs.cz/item/CS_URS_2023_01/962032631</t>
  </si>
  <si>
    <t xml:space="preserve">0,30*0,80*4,00   "atika"</t>
  </si>
  <si>
    <t>762331812</t>
  </si>
  <si>
    <t>Demontáž vázaných konstrukcí krovů sklonu do 60° z hranolů, hranolků, fošen, průřezové plochy přes 120 do 224 cm2</t>
  </si>
  <si>
    <t>https://podminky.urs.cz/item/CS_URS_2023_01/762331812</t>
  </si>
  <si>
    <t xml:space="preserve">3,49*4+2,50   "přístavek (vikýř) na střeše - nad koupelnou m.č. 2P12"</t>
  </si>
  <si>
    <t>767851803</t>
  </si>
  <si>
    <t>Demontáž komínových lávek kompletní celé lávky</t>
  </si>
  <si>
    <t>https://podminky.urs.cz/item/CS_URS_2023_01/767851803</t>
  </si>
  <si>
    <t>24,00+3,40+11,30+1,50+4,55+0,60+3,16+2,34+2,20</t>
  </si>
  <si>
    <t>767134802</t>
  </si>
  <si>
    <t>Demontáž stěn a příček z plechů oplechování stěn plechy šroubovanými</t>
  </si>
  <si>
    <t>https://podminky.urs.cz/item/CS_URS_2023_01/767134802</t>
  </si>
  <si>
    <t>1,40*2,10</t>
  </si>
  <si>
    <t>-0,60*0,90</t>
  </si>
  <si>
    <t>(3,49*1,40)/2</t>
  </si>
  <si>
    <t xml:space="preserve">Součet    vikýř na koupelnou m.č. 2P12</t>
  </si>
  <si>
    <t>764002821</t>
  </si>
  <si>
    <t>Demontáž klempířských konstrukcí střešního výlezu do suti</t>
  </si>
  <si>
    <t>https://podminky.urs.cz/item/CS_URS_2023_01/764002821</t>
  </si>
  <si>
    <t>766674810</t>
  </si>
  <si>
    <t>Demontáž střešních oken na krytině hladké a drážkové, sklonu do 30°</t>
  </si>
  <si>
    <t>https://podminky.urs.cz/item/CS_URS_2023_01/766674810</t>
  </si>
  <si>
    <t>764001841</t>
  </si>
  <si>
    <t>Demontáž klempířských konstrukcí krytiny ze šablon do suti</t>
  </si>
  <si>
    <t>https://podminky.urs.cz/item/CS_URS_2023_01/764001841</t>
  </si>
  <si>
    <t>6,70*14,05*2</t>
  </si>
  <si>
    <t xml:space="preserve">Mezisoučet  střecha nad 4.np</t>
  </si>
  <si>
    <t>7,15*32,42*2</t>
  </si>
  <si>
    <t>-6,60*1,30</t>
  </si>
  <si>
    <t>-(6,60*2,00)/2</t>
  </si>
  <si>
    <t>(2,60+6,10)/2*3,80*2</t>
  </si>
  <si>
    <t>7,15*17,15*2</t>
  </si>
  <si>
    <t xml:space="preserve">Mezisoučet   střecha nad 3.np</t>
  </si>
  <si>
    <t>3,80*(5,37+5,37)*2</t>
  </si>
  <si>
    <t>9,20*6,195+8,60*6,195+4,70*0,30</t>
  </si>
  <si>
    <t xml:space="preserve">Mezisoučet   střecha nad 1.np</t>
  </si>
  <si>
    <t>764001851</t>
  </si>
  <si>
    <t>Demontáž klempířských konstrukcí oplechování hřebene s větrací mřížkou nebo podkladním plechem do suti</t>
  </si>
  <si>
    <t>https://podminky.urs.cz/item/CS_URS_2023_01/764001851</t>
  </si>
  <si>
    <t>14,05</t>
  </si>
  <si>
    <t xml:space="preserve">Mezisoučet   střecha nad 4.np</t>
  </si>
  <si>
    <t>32,42+17,15+6,10</t>
  </si>
  <si>
    <t>6,195+5,37*2</t>
  </si>
  <si>
    <t>764001891</t>
  </si>
  <si>
    <t>Demontáž klempířských konstrukcí oplechování úžlabí do suti</t>
  </si>
  <si>
    <t>https://podminky.urs.cz/item/CS_URS_2023_01/764001891</t>
  </si>
  <si>
    <t>3,00*2</t>
  </si>
  <si>
    <t>764002801</t>
  </si>
  <si>
    <t>Demontáž klempířských konstrukcí závětrné lišty do suti</t>
  </si>
  <si>
    <t>https://podminky.urs.cz/item/CS_URS_2023_01/764002801</t>
  </si>
  <si>
    <t>764002811</t>
  </si>
  <si>
    <t>Demontáž klempířských konstrukcí okapového plechu do suti, v krytině povlakové</t>
  </si>
  <si>
    <t>https://podminky.urs.cz/item/CS_URS_2023_01/764002811</t>
  </si>
  <si>
    <t>15,661+74,831</t>
  </si>
  <si>
    <t>764002812</t>
  </si>
  <si>
    <t>Demontáž klempířských konstrukcí okapového plechu do suti, v krytině skládané</t>
  </si>
  <si>
    <t>https://podminky.urs.cz/item/CS_URS_2023_01/764002812</t>
  </si>
  <si>
    <t>14,05*2</t>
  </si>
  <si>
    <t>32,42*2+17,15*2+2,60*2</t>
  </si>
  <si>
    <t>6,195+6,395+5,37*4</t>
  </si>
  <si>
    <t>764002871</t>
  </si>
  <si>
    <t>Demontáž klempířských konstrukcí lemování zdí do suti</t>
  </si>
  <si>
    <t>https://podminky.urs.cz/item/CS_URS_2023_01/764002871</t>
  </si>
  <si>
    <t>2,00*2+7,15*4+8,60+3,90+0,30+5,50+5,37*2+59,17+0,30</t>
  </si>
  <si>
    <t>764002881</t>
  </si>
  <si>
    <t>Demontáž klempířských konstrukcí lemování střešních prostupů do suti</t>
  </si>
  <si>
    <t>https://podminky.urs.cz/item/CS_URS_2023_01/764002881</t>
  </si>
  <si>
    <t>0,50*(0,70*2+2,40*2+0,70*2+0,80*2)</t>
  </si>
  <si>
    <t>0,50*(0,50*2+0,70*2+1,60*2+0,80*2+0,50*2+0,80*2)</t>
  </si>
  <si>
    <t>0,50*(0,50*2+0,70*2+0,50*2+1,50*2)</t>
  </si>
  <si>
    <t>0,50*(0,80*2+0,80*2+0,80*2+2,34*2)</t>
  </si>
  <si>
    <t>0,50*(0,50*2+1,15*2)</t>
  </si>
  <si>
    <t>764003801</t>
  </si>
  <si>
    <t>Demontáž klempířských konstrukcí lemování trub, konzol, držáků, ventilačních nástavců a ostatních kusových prvků do suti</t>
  </si>
  <si>
    <t>https://podminky.urs.cz/item/CS_URS_2023_01/764003801</t>
  </si>
  <si>
    <t>712500845</t>
  </si>
  <si>
    <t>Ostatní práce při odstranění povlakové krytiny střech oblých doplňků ventilační hlavice</t>
  </si>
  <si>
    <t>https://podminky.urs.cz/item/CS_URS_2023_01/712500845</t>
  </si>
  <si>
    <t>764004801</t>
  </si>
  <si>
    <t>Demontáž klempířských konstrukcí žlabu podokapního do suti</t>
  </si>
  <si>
    <t>https://podminky.urs.cz/item/CS_URS_2023_01/764004801</t>
  </si>
  <si>
    <t xml:space="preserve">14,05*2 </t>
  </si>
  <si>
    <t>-6,60</t>
  </si>
  <si>
    <t>764004841</t>
  </si>
  <si>
    <t>Demontáž klempířských konstrukcí háku do suti</t>
  </si>
  <si>
    <t>https://podminky.urs.cz/item/CS_URS_2023_01/764004841</t>
  </si>
  <si>
    <t>764004861</t>
  </si>
  <si>
    <t>Demontáž klempířských konstrukcí svodu do suti</t>
  </si>
  <si>
    <t>https://podminky.urs.cz/item/CS_URS_2023_01/764004861</t>
  </si>
  <si>
    <t>712431801</t>
  </si>
  <si>
    <t>Odstranění povlakové krytiny střech šikmých přes 10° do 30° z pásů uložených na sucho AIP nebo NAIP</t>
  </si>
  <si>
    <t>https://podminky.urs.cz/item/CS_URS_2023_01/712431801</t>
  </si>
  <si>
    <t>765151801</t>
  </si>
  <si>
    <t>Demontáž krytiny bitumenové ze šindelů sklonu do 30° do suti</t>
  </si>
  <si>
    <t>https://podminky.urs.cz/item/CS_URS_2023_01/765151801</t>
  </si>
  <si>
    <t>5,00*59,17</t>
  </si>
  <si>
    <t xml:space="preserve">Mezisoučet   přístřešek - nástupiště</t>
  </si>
  <si>
    <t>5,50*15,661*2</t>
  </si>
  <si>
    <t xml:space="preserve">Mezisoučet   nad 1.np</t>
  </si>
  <si>
    <t>765151815</t>
  </si>
  <si>
    <t>Demontáž krytiny bitumenové ze šindelů Příplatek k cenám za sklon přes 30° demontáže hřebene nebo nároží</t>
  </si>
  <si>
    <t>https://podminky.urs.cz/item/CS_URS_2023_01/765151815</t>
  </si>
  <si>
    <t>15,661</t>
  </si>
  <si>
    <t>765191901</t>
  </si>
  <si>
    <t>Demontáž pojistné hydroizolační fólie kladené ve sklonu do 30°</t>
  </si>
  <si>
    <t>https://podminky.urs.cz/item/CS_URS_2023_01/765191901</t>
  </si>
  <si>
    <t xml:space="preserve">Mezisoučet   přístřešek - nástupiště - šindel</t>
  </si>
  <si>
    <t xml:space="preserve">Mezisoučet  střecha nad 1.np - šindel</t>
  </si>
  <si>
    <t>762341811</t>
  </si>
  <si>
    <t>Demontáž bednění a laťování bednění střech rovných, obloukových, sklonu do 60° se všemi nadstřešními konstrukcemi z prken hrubých, hoblovaných tl. do 32 mm</t>
  </si>
  <si>
    <t>https://podminky.urs.cz/item/CS_URS_2023_01/762341811</t>
  </si>
  <si>
    <t xml:space="preserve">Mezisoučet   střecha nad 4.np - plechová krytina</t>
  </si>
  <si>
    <t xml:space="preserve">Mezisoučet   střecha nad 3.np - plechová krytina</t>
  </si>
  <si>
    <t xml:space="preserve">Mezisoučet  střecha nad 1.np - plechová krytina</t>
  </si>
  <si>
    <t xml:space="preserve">Mezisoučet   střecha nad 1.np - šindel</t>
  </si>
  <si>
    <t>961043111</t>
  </si>
  <si>
    <t>Bourání základů z betonu proloženého kamenem</t>
  </si>
  <si>
    <t>https://podminky.urs.cz/item/CS_URS_2023_01/961043111</t>
  </si>
  <si>
    <t>0,50*0,50*0,80 *11</t>
  </si>
  <si>
    <t>0,32*0,50*0,80 *2</t>
  </si>
  <si>
    <t xml:space="preserve">Součet   PŘÍSTŘEŠEK</t>
  </si>
  <si>
    <t>964061321</t>
  </si>
  <si>
    <t>Uvolnění zhlaví trámu pro jakoukoliv délku uložení, ze zdiva cihelného, o průřezu zhlaví do 0,03 m2</t>
  </si>
  <si>
    <t>https://podminky.urs.cz/item/CS_URS_2023_01/964061321</t>
  </si>
  <si>
    <t xml:space="preserve">49   "krokve - PŘÍSTŘEŠEK"</t>
  </si>
  <si>
    <t>762331822</t>
  </si>
  <si>
    <t>Demontáž vázaných konstrukcí krovů k dalšímu použití sklonu do 60° z hranolů, hranolků, fošen, průřezové plochy přes 120 do 224 cm2</t>
  </si>
  <si>
    <t>https://podminky.urs.cz/item/CS_URS_2023_01/762331822</t>
  </si>
  <si>
    <t xml:space="preserve">5,30*49   "krokve - PŘÍSTŘEŠEK"</t>
  </si>
  <si>
    <t xml:space="preserve">1,00*24   "pásky - PŘÍSTŘEŠEK"</t>
  </si>
  <si>
    <t>762331823</t>
  </si>
  <si>
    <t>Demontáž vázaných konstrukcí krovů k dalšímu použití sklonu do 60° z hranolů, hranolků, fošen, průřezové plochy přes 224 do 288 cm2</t>
  </si>
  <si>
    <t>https://podminky.urs.cz/item/CS_URS_2023_01/762331823</t>
  </si>
  <si>
    <t xml:space="preserve">4,20*13   "sloupky - PŘÍSTŘEŠEK"</t>
  </si>
  <si>
    <t>762331826</t>
  </si>
  <si>
    <t>Demontáž vázaných konstrukcí krovů k dalšímu použití sklonu do 60° z hranolů, hranolků, fošen, průřezové plochy přes 600 cm2</t>
  </si>
  <si>
    <t>https://podminky.urs.cz/item/CS_URS_2023_01/762331826</t>
  </si>
  <si>
    <t xml:space="preserve">58,67   "vazní trám - PŘÍSTŘEŠEK"</t>
  </si>
  <si>
    <t>72,93*14</t>
  </si>
  <si>
    <t>72,93</t>
  </si>
  <si>
    <t>-(31,583+5,239)</t>
  </si>
  <si>
    <t xml:space="preserve">-10,583   "odpočet kovového odpadu"</t>
  </si>
  <si>
    <t>-322183730</t>
  </si>
  <si>
    <t>Povlakové krytiny</t>
  </si>
  <si>
    <t>712311101</t>
  </si>
  <si>
    <t>Provedení povlakové krytiny střech plochých do 10° natěradly a tmely za studena nátěrem lakem penetračním nebo asfaltovým</t>
  </si>
  <si>
    <t>https://podminky.urs.cz/item/CS_URS_2023_01/712311101</t>
  </si>
  <si>
    <t>3,80*5,37*4</t>
  </si>
  <si>
    <t>5,50*15,66*2</t>
  </si>
  <si>
    <t xml:space="preserve">Mezisoučet   nástupiště</t>
  </si>
  <si>
    <t>11163150</t>
  </si>
  <si>
    <t>lak penetrační asfaltový</t>
  </si>
  <si>
    <t>549,734*0,00032</t>
  </si>
  <si>
    <t>712331111</t>
  </si>
  <si>
    <t>Provedení povlakové krytiny střech plochých do 10° pásy na sucho podkladní samolepící asfaltový pás</t>
  </si>
  <si>
    <t>https://podminky.urs.cz/item/CS_URS_2023_01/712331111</t>
  </si>
  <si>
    <t>62866281</t>
  </si>
  <si>
    <t>pás asfaltový samolepicí modifikovaný SBS tl 3,0mm s vložkou ze skleněné tkaniny se spalitelnou fólií nebo jemnozrnným minerálním posypem nebo textilií na horním povrchu</t>
  </si>
  <si>
    <t>549,734*1,1655</t>
  </si>
  <si>
    <t>712341559</t>
  </si>
  <si>
    <t>Provedení povlakové krytiny střech plochých do 10° pásy přitavením NAIP v plné ploše</t>
  </si>
  <si>
    <t>https://podminky.urs.cz/item/CS_URS_2023_01/712341559</t>
  </si>
  <si>
    <t>62855001</t>
  </si>
  <si>
    <t>pás asfaltový natavitelný modifikovaný SBS tl 4,0mm s vložkou z polyesterové rohože a spalitelnou PE fólií nebo jemnozrnným minerálním posypem na horním povrchu</t>
  </si>
  <si>
    <t>712811101</t>
  </si>
  <si>
    <t>Provedení povlakové krytiny střech samostatným vytažením izolačního povlaku za studena na konstrukce převyšující úroveň střechy, nátěrem penetračním</t>
  </si>
  <si>
    <t>https://podminky.urs.cz/item/CS_URS_2023_01/712811101</t>
  </si>
  <si>
    <t>(5,50+5,37*2+59,17+0,30)*0,30</t>
  </si>
  <si>
    <t>22,713*0,00035</t>
  </si>
  <si>
    <t>712841559</t>
  </si>
  <si>
    <t>Provedení povlakové krytiny střech samostatným vytažením izolačního povlaku pásy přitavením na konstrukce převyšující úroveň střechy, NAIP</t>
  </si>
  <si>
    <t>https://podminky.urs.cz/item/CS_URS_2023_01/712841559</t>
  </si>
  <si>
    <t>22,713*1,2</t>
  </si>
  <si>
    <t>998712102</t>
  </si>
  <si>
    <t>Přesun hmot pro povlakové krytiny stanovený z hmotnosti přesunovaného materiálu vodorovná dopravní vzdálenost do 50 m v objektech výšky přes 6 do 12 m</t>
  </si>
  <si>
    <t>https://podminky.urs.cz/item/CS_URS_2023_01/998712102</t>
  </si>
  <si>
    <t>28329033</t>
  </si>
  <si>
    <t>fólie kontaktní difuzně propustná pro doplňkovou hydroizolační vrstvu, třívrstvá mikroporézní PP 95g/m2 s integrovanou samolepící páskou</t>
  </si>
  <si>
    <t>1026,682*1,1655</t>
  </si>
  <si>
    <t>762331941</t>
  </si>
  <si>
    <t>Vyřezání části střešní vazby vázané konstrukce krovů průřezové plochy řeziva přes 288 do 450 cm2, délky vyřezané části krovového prvku do 3 m</t>
  </si>
  <si>
    <t>https://podminky.urs.cz/item/CS_URS_2023_01/762331941</t>
  </si>
  <si>
    <t xml:space="preserve">2,30   "3.np - podkladní trám 200x240"</t>
  </si>
  <si>
    <t>762331942</t>
  </si>
  <si>
    <t>Vyřezání části střešní vazby vázané konstrukce krovů průřezové plochy řeziva přes 288 do 450 cm2, délky vyřezané části krovového prvku přes 3 do 5 m</t>
  </si>
  <si>
    <t>https://podminky.urs.cz/item/CS_URS_2023_01/762331942</t>
  </si>
  <si>
    <t xml:space="preserve">4,10   "3.np - vaznice 150x200"</t>
  </si>
  <si>
    <t>762331943</t>
  </si>
  <si>
    <t>Vyřezání části střešní vazby vázané konstrukce krovů průřezové plochy řeziva přes 288 do 450 cm2, délky vyřezané části krovového prvku přes 5 do 8 m</t>
  </si>
  <si>
    <t>https://podminky.urs.cz/item/CS_URS_2023_01/762331943</t>
  </si>
  <si>
    <t xml:space="preserve">6,00   "3.np - podkladní trám 200x240"</t>
  </si>
  <si>
    <t xml:space="preserve">7,50    "3.np - nárožní krokev 220x180"</t>
  </si>
  <si>
    <t>762332934</t>
  </si>
  <si>
    <t>Doplnění střešní vazby řezivem - montáž (materiál ve specifikaci) nehoblovaným, průřezové plochy přes 288 do 450 cm2</t>
  </si>
  <si>
    <t>https://podminky.urs.cz/item/CS_URS_2023_01/762332934</t>
  </si>
  <si>
    <t xml:space="preserve">2,30+6,00    "3.np - podkladní trám 200x240"</t>
  </si>
  <si>
    <t xml:space="preserve">4,10               "3.np - vaznice 150x200"</t>
  </si>
  <si>
    <t xml:space="preserve">7,50               "3.np - nárožní krokev 220x180"</t>
  </si>
  <si>
    <t>60512140</t>
  </si>
  <si>
    <t>hranol stavební řezivo průřezu do 450cm2 do dl 6m</t>
  </si>
  <si>
    <t xml:space="preserve">(2,30+6,00)*0,20*0,24*1,1    "3.np - podkladní trám 200x240"</t>
  </si>
  <si>
    <t xml:space="preserve">4,10*0,15*0,20*1,1                  "3.np - vaznice 150x200"</t>
  </si>
  <si>
    <t xml:space="preserve">7,50*0,22*0,18*1,1                  "3.np - nárožní krokev 220x180"</t>
  </si>
  <si>
    <t>762331931</t>
  </si>
  <si>
    <t>Vyřezání části střešní vazby vázané konstrukce krovů průřezové plochy řeziva přes 224 do 288 cm2, délky vyřezané části krovového prvku do 3 m</t>
  </si>
  <si>
    <t>https://podminky.urs.cz/item/CS_URS_2023_01/762331931</t>
  </si>
  <si>
    <t xml:space="preserve">1,35+1,50   "4.np - pozednice 160x160"</t>
  </si>
  <si>
    <t xml:space="preserve">2,80              "3.np - pozednice 160x160"</t>
  </si>
  <si>
    <t xml:space="preserve">1,80*3          "3.np - sloupky 150x150"</t>
  </si>
  <si>
    <t>762331932</t>
  </si>
  <si>
    <t>Vyřezání části střešní vazby vázané konstrukce krovů průřezové plochy řeziva přes 224 do 288 cm2, délky vyřezané části krovového prvku přes 3 do 5 m</t>
  </si>
  <si>
    <t>https://podminky.urs.cz/item/CS_URS_2023_01/762331932</t>
  </si>
  <si>
    <t xml:space="preserve">3,10   "4.np - pozednice 160x160"</t>
  </si>
  <si>
    <t>762331933</t>
  </si>
  <si>
    <t>Vyřezání části střešní vazby vázané konstrukce krovů průřezové plochy řeziva přes 224 do 288 cm2, délky vyřezané části krovového prvku přes 5 do 8 m</t>
  </si>
  <si>
    <t>https://podminky.urs.cz/item/CS_URS_2023_01/762331933</t>
  </si>
  <si>
    <t xml:space="preserve">5,20   "4.np - pozednice 160x160"</t>
  </si>
  <si>
    <t>762332933</t>
  </si>
  <si>
    <t>Doplnění střešní vazby řezivem - montáž (materiál ve specifikaci) nehoblovaným, průřezové plochy přes 224 do 288 cm2</t>
  </si>
  <si>
    <t>https://podminky.urs.cz/item/CS_URS_2023_01/762332933</t>
  </si>
  <si>
    <t xml:space="preserve">2,80   "3.np - pozednice 160x160"</t>
  </si>
  <si>
    <t xml:space="preserve">2,10              "3.np pozednice 160x160 - doplnění po vybouraném vikýři nad m.č. 2P12"</t>
  </si>
  <si>
    <t>60512135</t>
  </si>
  <si>
    <t>hranol stavební řezivo průřezu do 288cm2 do dl 6m</t>
  </si>
  <si>
    <t xml:space="preserve">(1,35+1,50)*0,16*0,16*1,1   </t>
  </si>
  <si>
    <t xml:space="preserve">3,10*0,16*0,16*1,1 </t>
  </si>
  <si>
    <t xml:space="preserve">5,20*0,16*0,16*1,1   </t>
  </si>
  <si>
    <t xml:space="preserve">Mezisoučet   4.np - pozednice 160x160</t>
  </si>
  <si>
    <t>2,80*0,16*0,16*1,1</t>
  </si>
  <si>
    <t xml:space="preserve">2,10*0,16*0,16*1,1  "pozednice 160x160 - doplnění po vybouraném vikýři nad m.č. 2P12"</t>
  </si>
  <si>
    <t xml:space="preserve">Mezisoučet   3.np - pozednice 160x160</t>
  </si>
  <si>
    <t>1,80*3*0,15*0,15*1,1</t>
  </si>
  <si>
    <t xml:space="preserve">Mezisoučet   3.np - sloupky 150x150</t>
  </si>
  <si>
    <t>762711922</t>
  </si>
  <si>
    <t>Vyřezání prostorových vázaných konstrukcí z řeziva hraněného nebo polohraněného průřezové plochy řeziva přes 120 do 224 cm2, délky vyřezané části prostorového prvku přes 3 do 5 m</t>
  </si>
  <si>
    <t>https://podminky.urs.cz/item/CS_URS_2023_01/762711922</t>
  </si>
  <si>
    <t xml:space="preserve">4,00*4                 "4.np - krokve 130x160"</t>
  </si>
  <si>
    <t xml:space="preserve">50,00                   "odhad po odkrytí - krokve 130x160"</t>
  </si>
  <si>
    <t>762711921</t>
  </si>
  <si>
    <t>Vyřezání prostorových vázaných konstrukcí z řeziva hraněného nebo polohraněného průřezové plochy řeziva přes 120 do 224 cm2, délky vyřezané části prostorového prvku do 3 m</t>
  </si>
  <si>
    <t>https://podminky.urs.cz/item/CS_URS_2023_01/762711921</t>
  </si>
  <si>
    <t xml:space="preserve">1,40         "3.np - kleština 80x180"</t>
  </si>
  <si>
    <t xml:space="preserve">1,00*6    "3.np - pásky 120x140"</t>
  </si>
  <si>
    <t xml:space="preserve">2,50*2     "3.np - krokev 130x160"</t>
  </si>
  <si>
    <t xml:space="preserve">2,90*3     "4.np - krokve 130x160+jejich doplnění po ubouraném komínu"</t>
  </si>
  <si>
    <t>762711923</t>
  </si>
  <si>
    <t>Vyřezání prostorových vázaných konstrukcí z řeziva hraněného nebo polohraněného průřezové plochy řeziva přes 120 do 224 cm2, délky vyřezané části prostorového prvku přes 5 do 8 m</t>
  </si>
  <si>
    <t>https://podminky.urs.cz/item/CS_URS_2023_01/762711923</t>
  </si>
  <si>
    <t xml:space="preserve">7,00*3   "3.np - krokev 130x160"</t>
  </si>
  <si>
    <t>762712932</t>
  </si>
  <si>
    <t>Doplnění prostorových vázaných konstrukcí řezivem hraněným nebo polohraněným - montáž (materiál ve specifikaci) nehoblovaným, průřezové plochy přes 120 do 224 cm2</t>
  </si>
  <si>
    <t>https://podminky.urs.cz/item/CS_URS_2023_01/762712932</t>
  </si>
  <si>
    <t xml:space="preserve">4,00*4+2,90*3   "4.np - krokve 130x160"</t>
  </si>
  <si>
    <t xml:space="preserve">4,10*3    "3.np - doplnění krokví 130x160 - po ubouraném vikýři nad m.č. 2P12"</t>
  </si>
  <si>
    <t>60512130</t>
  </si>
  <si>
    <t>hranol stavební řezivo průřezu do 224cm2 do dl 6m</t>
  </si>
  <si>
    <t xml:space="preserve">( 4,00*4+2,90*3)*0,13*0,16*1,1   "4.np - krokve 130x160"</t>
  </si>
  <si>
    <t xml:space="preserve">50,00*0,13*0,16*1,1                   "odhad po odkrytí - krokve 130x160"</t>
  </si>
  <si>
    <t xml:space="preserve">1,40*0,08*0,18*1,1               "3.np - kleština 80x180"</t>
  </si>
  <si>
    <t xml:space="preserve">1,00*6*0,12*0,14*1,1          "3.np - pásky 120x140"</t>
  </si>
  <si>
    <t xml:space="preserve">2,50*2*0,13*0,16*1,1        "3.np - krokev 130x160"</t>
  </si>
  <si>
    <t xml:space="preserve">4,10*3*0,13*0,16*1,1    "3.np - doplnění krokví 130x160 - po ubouraném vikýři nad m.č. 2P12"</t>
  </si>
  <si>
    <t>60512131</t>
  </si>
  <si>
    <t>hranol stavební řezivo průřezu do 224cm2 dl 6-8m</t>
  </si>
  <si>
    <t xml:space="preserve">7,00*3*0,13*0,16*1,1       "3.np - krokev 130x160"</t>
  </si>
  <si>
    <t>762083122</t>
  </si>
  <si>
    <t>Impregnace řeziva máčením proti dřevokaznému hmyzu, houbám a plísním, třída ohrožení 3 a 4 (dřevo v exteriéru)</t>
  </si>
  <si>
    <t>https://podminky.urs.cz/item/CS_URS_2023_01/762083122</t>
  </si>
  <si>
    <t>"DOPLNĚNÉ PRVKY KROVU"</t>
  </si>
  <si>
    <t>0,900+0,585+2,237+0,480</t>
  </si>
  <si>
    <t>762085103</t>
  </si>
  <si>
    <t>Montáž ocelových spojovacích prostředků (materiál ve specifikaci) kotevních želez příložek, patek, táhel</t>
  </si>
  <si>
    <t>https://podminky.urs.cz/item/CS_URS_2023_01/762085103</t>
  </si>
  <si>
    <t xml:space="preserve">2+2+4   "4.np - pozednice 160x160"</t>
  </si>
  <si>
    <t xml:space="preserve">3            "3.np - pozednice 160x160"</t>
  </si>
  <si>
    <t xml:space="preserve">2*3       "3.np - sloupky 150x150"</t>
  </si>
  <si>
    <t xml:space="preserve">2            "3.np pozednice 160x160 - doplnění po vybouraném vikýři nad m.č. 2P12"</t>
  </si>
  <si>
    <t>548250R01</t>
  </si>
  <si>
    <t>kotvení pozednice</t>
  </si>
  <si>
    <t>548250R001</t>
  </si>
  <si>
    <t>úhelník 90° Typ1 120x80x80x2,5</t>
  </si>
  <si>
    <t>762381012</t>
  </si>
  <si>
    <t>Heverování a podepření tesařských konstrukcí krovů plná vazba, rozpětí přes 9 do 12,5 m</t>
  </si>
  <si>
    <t>https://podminky.urs.cz/item/CS_URS_2023_01/762381012</t>
  </si>
  <si>
    <t xml:space="preserve">4   "4.np"</t>
  </si>
  <si>
    <t xml:space="preserve">4   "3.np"</t>
  </si>
  <si>
    <t>762382012</t>
  </si>
  <si>
    <t>Heverování a podepření tesařských konstrukcí krovů prázdná vazba, rozpětí přes 9 do 12,5 m</t>
  </si>
  <si>
    <t>https://podminky.urs.cz/item/CS_URS_2023_01/762382012</t>
  </si>
  <si>
    <t xml:space="preserve">3   "3.np"</t>
  </si>
  <si>
    <t>762332534</t>
  </si>
  <si>
    <t>Montáž vázaných konstrukcí krovů střech pultových, sedlových, valbových, stanových čtvercového nebo obdélníkového půdorysu z řeziva hoblovaného průřezové plochy přes 288 do 450 cm2</t>
  </si>
  <si>
    <t>https://podminky.urs.cz/item/CS_URS_2023_01/762332534</t>
  </si>
  <si>
    <t xml:space="preserve">58,67   "vaznice 160x240 - PŘÍSTŘEŠEK"</t>
  </si>
  <si>
    <t>60512142</t>
  </si>
  <si>
    <t>hranol stavební řezivo průřezu do 450cm2 přes dl 8m</t>
  </si>
  <si>
    <t xml:space="preserve">58,67*0,16*0,24*1,1    "vaznice 160x240 - PŘÍSTŘEŠEK"</t>
  </si>
  <si>
    <t>762332532</t>
  </si>
  <si>
    <t>Montáž vázaných konstrukcí krovů střech pultových, sedlových, valbových, stanových čtvercového nebo obdélníkového půdorysu z řeziva hoblovaného průřezové plochy přes 120 do 224 cm2</t>
  </si>
  <si>
    <t>https://podminky.urs.cz/item/CS_URS_2023_01/762332532</t>
  </si>
  <si>
    <t xml:space="preserve">5,30*49    "krokve 120x160 - PŘÍSTŘEŠEK"</t>
  </si>
  <si>
    <t xml:space="preserve">5,30*49*0,12*0,16*1,1   "krokve 120x160 - PŘÍSTŘEŠEK"</t>
  </si>
  <si>
    <t>762395000</t>
  </si>
  <si>
    <t>Spojovací prostředky krovů, bednění a laťování, nadstřešních konstrukcí svory, prkna, hřebíky, pásová ocel, vruty</t>
  </si>
  <si>
    <t>https://podminky.urs.cz/item/CS_URS_2023_01/762395000</t>
  </si>
  <si>
    <t xml:space="preserve">58,67*0,16*0,24        "vaznice 160x240 - PŘÍSTŘEŠEK"</t>
  </si>
  <si>
    <t xml:space="preserve">5,30*49*0,12*0,16   "krokve 120x160 - PŘÍSTŘEŠEK"</t>
  </si>
  <si>
    <t>762082230</t>
  </si>
  <si>
    <t>Profilování zhlaví trámů a ozdobných konců jednoduché seříznutí dvěma řezy, plochy přes 160 do 320 cm2</t>
  </si>
  <si>
    <t>https://podminky.urs.cz/item/CS_URS_2023_01/762082230</t>
  </si>
  <si>
    <t xml:space="preserve">49    "krokve 120x160 - PŘÍSTŘEŠEK"</t>
  </si>
  <si>
    <t>762081150</t>
  </si>
  <si>
    <t>Hoblování hraněného řeziva přímo na staveništi ve staveništní dílně</t>
  </si>
  <si>
    <t>https://podminky.urs.cz/item/CS_URS_2023_01/762081150</t>
  </si>
  <si>
    <t xml:space="preserve">58,67*0,16*0,24*1,1        "vaznice 160x240 - PŘÍSTŘEŠEK"</t>
  </si>
  <si>
    <t>762341210</t>
  </si>
  <si>
    <t>Montáž bednění střech rovných a šikmých sklonu do 60° s vyřezáním otvorů z prken hrubých na sraz tl. do 32 mm</t>
  </si>
  <si>
    <t>https://podminky.urs.cz/item/CS_URS_2023_01/762341210</t>
  </si>
  <si>
    <t>1576,416*0,025</t>
  </si>
  <si>
    <t>60511120</t>
  </si>
  <si>
    <t>řezivo stavební prkna prismovaná středová tl 25(32)mm dl 2-5m</t>
  </si>
  <si>
    <t>1576,416*0,025*1,1</t>
  </si>
  <si>
    <t xml:space="preserve">Mezisoučet   bednění</t>
  </si>
  <si>
    <t xml:space="preserve">Mezisoučet   PŘÍSTŘEŠEK</t>
  </si>
  <si>
    <t>Konstrukce klempířské</t>
  </si>
  <si>
    <t>764203152</t>
  </si>
  <si>
    <t>Montáž oplechování střešních prvků střešního výlezu střechy s krytinou skládanou nebo plechovou</t>
  </si>
  <si>
    <t>https://podminky.urs.cz/item/CS_URS_2023_01/764203152</t>
  </si>
  <si>
    <t>61140606</t>
  </si>
  <si>
    <t>výlez střešní pro sklon střechy 20-65° 46x61cm - ozn. O3</t>
  </si>
  <si>
    <t>764101161</t>
  </si>
  <si>
    <t>Montáž krytiny z plechu s úpravou u okapů, prostupů a výčnělků střechy rovné ze šablon, počet kusů přes 4 do 10 ks/m2 do 30°</t>
  </si>
  <si>
    <t>https://podminky.urs.cz/item/CS_URS_2023_01/764101161</t>
  </si>
  <si>
    <t>55351082</t>
  </si>
  <si>
    <t>šablony falcované Al s barevným povrchem včetně spojovacího materiálu přes 10ks/m2</t>
  </si>
  <si>
    <t>1576,416*1,15</t>
  </si>
  <si>
    <t>764201106</t>
  </si>
  <si>
    <t>Montáž oplechování střešních prvků hřebene větraného včetně větrací mřížky</t>
  </si>
  <si>
    <t>https://podminky.urs.cz/item/CS_URS_2023_01/764201106</t>
  </si>
  <si>
    <t>14,05+32,42+6,10+17,15+6,195+15,66+5,37*2</t>
  </si>
  <si>
    <t>55351092</t>
  </si>
  <si>
    <t>hřebenáč z Al plechu s barevným povrchem pro odvětrávané střechy dl 3000mm</t>
  </si>
  <si>
    <t>55351093</t>
  </si>
  <si>
    <t>hřebenáč ukončovací malý Al s barevným povrchem pro skládané krytiny</t>
  </si>
  <si>
    <t>764201167</t>
  </si>
  <si>
    <t>Montáž oplechování střešních prvků úžlabí, šířky do 700 mm</t>
  </si>
  <si>
    <t>https://podminky.urs.cz/item/CS_URS_2023_01/764201167</t>
  </si>
  <si>
    <t>764201176</t>
  </si>
  <si>
    <t>Montáž oplechování střešních prvků Příplatek k cenám za provedení úžlabí v plechové krytině</t>
  </si>
  <si>
    <t>https://podminky.urs.cz/item/CS_URS_2023_01/764201176</t>
  </si>
  <si>
    <t>55351094</t>
  </si>
  <si>
    <t>úžlabí bezpečnostní Al s barevným povrchem pro skládané krytiny dl 3000mm</t>
  </si>
  <si>
    <t>764202134</t>
  </si>
  <si>
    <t>Montáž oplechování střešních prvků okapu okapovým plechem rovným</t>
  </si>
  <si>
    <t>https://podminky.urs.cz/item/CS_URS_2023_01/764202134</t>
  </si>
  <si>
    <t>14,05*2+32,42*2+2,60*2+17,15*2+6,195+6,395</t>
  </si>
  <si>
    <t>5,37*4+15,66+74,83</t>
  </si>
  <si>
    <t>553510R001</t>
  </si>
  <si>
    <t>okapový plech povrch hladký Al s barevným povrchem pro skládané krytiny 230x2000x0,70mm</t>
  </si>
  <si>
    <t>764001114</t>
  </si>
  <si>
    <t>Montáž podkladního plechu rozvinuté šířky do 400 mm</t>
  </si>
  <si>
    <t>https://podminky.urs.cz/item/CS_URS_2023_01/764001114</t>
  </si>
  <si>
    <t xml:space="preserve">100,00   "u závětnné lišty"</t>
  </si>
  <si>
    <t>55351086</t>
  </si>
  <si>
    <t>pás podkladní pro falcované šablony a šindele Al s barevným povrchem</t>
  </si>
  <si>
    <t>100,00*1,15</t>
  </si>
  <si>
    <t>7640011R01</t>
  </si>
  <si>
    <t>Montáž větrací mřížky</t>
  </si>
  <si>
    <t>5,37*4+15,66</t>
  </si>
  <si>
    <t>55351102</t>
  </si>
  <si>
    <t>mříž ochranná proti ptákům Al s barevným povrchem š 125mm dl 2000mm</t>
  </si>
  <si>
    <t>765135021</t>
  </si>
  <si>
    <t>Montáž střešních doplňků vláknocementové krytiny skládané stoupací plošiny, délky do 1 m</t>
  </si>
  <si>
    <t>https://podminky.urs.cz/item/CS_URS_2023_01/765135021</t>
  </si>
  <si>
    <t>55351097</t>
  </si>
  <si>
    <t>plošina stoupací pro falcované i skládané Al střechy 250x800mm</t>
  </si>
  <si>
    <t>55351072</t>
  </si>
  <si>
    <t>držák stoupací plošiny pro falcované i skládané hliníkové střechy</t>
  </si>
  <si>
    <t>22*2</t>
  </si>
  <si>
    <t>765135001</t>
  </si>
  <si>
    <t>Montáž střešních doplňků vláknocementové krytiny skládané speciálních desek větracích hlavic, ventilačních prostupů, anténních prostupů, prostupových hlavic, kovových univerzálních apod., plochy jednotlivě do 0,2 m2</t>
  </si>
  <si>
    <t>https://podminky.urs.cz/item/CS_URS_2023_01/765135001</t>
  </si>
  <si>
    <t>9*3</t>
  </si>
  <si>
    <t>55351070</t>
  </si>
  <si>
    <t>prostup nalepovací 80-125mm pro falcované Al střechy</t>
  </si>
  <si>
    <t>55351089</t>
  </si>
  <si>
    <t>nástavec odvětrání Al s barevným povrchem D 100mm</t>
  </si>
  <si>
    <t>55351088</t>
  </si>
  <si>
    <t>taška prostupová hliníková s barevným povrchem pro falcované tašky</t>
  </si>
  <si>
    <t>764223455</t>
  </si>
  <si>
    <t>Oplechování střešních prvků z hliníkového plechu sněhový zachytávač průbežný jednotrubkový</t>
  </si>
  <si>
    <t>https://podminky.urs.cz/item/CS_URS_2023_01/764223455</t>
  </si>
  <si>
    <t>14,00*2+32,40*2+2,80*2+17,10*2+6,10+6,30+5,30*2</t>
  </si>
  <si>
    <t>764212633</t>
  </si>
  <si>
    <t>Oplechování střešních prvků z pozinkovaného plechu s povrchovou úpravou štítu závětrnou lištou rš 250 mm - ozn. K/3</t>
  </si>
  <si>
    <t>https://podminky.urs.cz/item/CS_URS_2023_01/764212633</t>
  </si>
  <si>
    <t>764311615</t>
  </si>
  <si>
    <t>Lemování zdí z pozinkovaného plechu s povrchovou úpravou boční nebo horní rovné, střech s krytinou skládanou mimo prejzovou rš 400 mm</t>
  </si>
  <si>
    <t>https://podminky.urs.cz/item/CS_URS_2023_01/764311615</t>
  </si>
  <si>
    <t>764011622</t>
  </si>
  <si>
    <t>Dilatační lišta z pozinkovaného plechu s povrchovou úpravou připojovací, včetně tmelení rš 120 mm</t>
  </si>
  <si>
    <t>https://podminky.urs.cz/item/CS_URS_2023_01/764011622</t>
  </si>
  <si>
    <t>764314612</t>
  </si>
  <si>
    <t>Lemování prostupů z pozinkovaného plechu s povrchovou úpravou bez lišty, střech s krytinou skládanou nebo z plechu</t>
  </si>
  <si>
    <t>https://podminky.urs.cz/item/CS_URS_2023_01/764314612</t>
  </si>
  <si>
    <t xml:space="preserve">Součet   komíny</t>
  </si>
  <si>
    <t>764314654</t>
  </si>
  <si>
    <t>Lemování sloupků komínových lávek z pozinkovaného plechu s povrchovou úpravou s podložkou, střech s krytinou skládanou mimo prejzovou nebo z plechu rš 330 x 500 mm</t>
  </si>
  <si>
    <t>https://podminky.urs.cz/item/CS_URS_2023_01/764314654</t>
  </si>
  <si>
    <t>764511602</t>
  </si>
  <si>
    <t>Žlab podokapní z pozinkovaného plechu s povrchovou úpravou včetně háků a čel půlkruhový rš 330 mm - ozn.K/1</t>
  </si>
  <si>
    <t>https://podminky.urs.cz/item/CS_URS_2023_01/764511602</t>
  </si>
  <si>
    <t>764511643</t>
  </si>
  <si>
    <t>Žlab podokapní z pozinkovaného plechu s povrchovou úpravou včetně háků a čel kotlík oválný (trychtýřový), rš žlabu/průměr svodu 330/120 mm</t>
  </si>
  <si>
    <t>https://podminky.urs.cz/item/CS_URS_2023_01/764511643</t>
  </si>
  <si>
    <t>764518623</t>
  </si>
  <si>
    <t>Svod z pozinkovaného plechu s upraveným povrchem včetně objímek, kolen a odskoků kruhový, průměru 120 mm - ozn. K/2</t>
  </si>
  <si>
    <t>https://podminky.urs.cz/item/CS_URS_2023_01/764518623</t>
  </si>
  <si>
    <t>998764102</t>
  </si>
  <si>
    <t>Přesun hmot pro konstrukce klempířské stanovený z hmotnosti přesunovaného materiálu vodorovná dopravní vzdálenost do 50 m v objektech výšky přes 6 do 12 m</t>
  </si>
  <si>
    <t>https://podminky.urs.cz/item/CS_URS_2023_01/998764102</t>
  </si>
  <si>
    <t>765</t>
  </si>
  <si>
    <t>Krytina skládaná</t>
  </si>
  <si>
    <t>765191023</t>
  </si>
  <si>
    <t>Montáž pojistné hydroizolační nebo parotěsné fólie kladené ve sklonu přes 20° s lepenými přesahy na bednění nebo tepelnou izolaci</t>
  </si>
  <si>
    <t>https://podminky.urs.cz/item/CS_URS_2023_01/765191023</t>
  </si>
  <si>
    <t>28329043</t>
  </si>
  <si>
    <t>fólie difuzně propustné s nakašírovanou strukturovanou rohoží pod hladkou plechovou krytinu se samolepící páskou v podélném přesahu</t>
  </si>
  <si>
    <t>1026,682*1,1</t>
  </si>
  <si>
    <t>765135043</t>
  </si>
  <si>
    <t>Montáž střešních doplňků vláknocementové krytiny skládané háků bezpečnostních</t>
  </si>
  <si>
    <t>https://podminky.urs.cz/item/CS_URS_2023_01/765135043</t>
  </si>
  <si>
    <t xml:space="preserve">10   "komíny"</t>
  </si>
  <si>
    <t>314522R001</t>
  </si>
  <si>
    <t>pozinkované oko DN 30mm s metrickým závitem M12/180</t>
  </si>
  <si>
    <t>998765102</t>
  </si>
  <si>
    <t>Přesun hmot pro krytiny skládané stanovený z hmotnosti přesunovaného materiálu vodorovná dopravní vzdálenost do 50 m na objektech výšky přes 6 do 12 m</t>
  </si>
  <si>
    <t>https://podminky.urs.cz/item/CS_URS_2023_01/998765102</t>
  </si>
  <si>
    <t>7666710R01</t>
  </si>
  <si>
    <t>Montáž střešních oken dřevěných nebo plastových kyvných, výklopných/kyvných s okenním rámem a lemováním, s plisovaným límcem, s napojením na krytinu do krytiny ploché, rozměru 66 x 140 cm</t>
  </si>
  <si>
    <t>61124810</t>
  </si>
  <si>
    <t>okno střešní dřevěné (čirý lak) výklopně-kyvné, izolační trojsklo 66x140cm, Uw=1,0W/m2K Al oplechování - okno ozn. O1</t>
  </si>
  <si>
    <t>611241R001</t>
  </si>
  <si>
    <t>lemování střešních oken Al 66x140cm do střešní krytiny s výškou profilu do 16mm včetně zateplovací sady a manžety z hydroizolační fólie</t>
  </si>
  <si>
    <t>611242R01</t>
  </si>
  <si>
    <t>manžeta z parotěsné fólie pro střešní okno 66x140cm</t>
  </si>
  <si>
    <t>766671001</t>
  </si>
  <si>
    <t>Montáž střešních oken dřevěných nebo plastových kyvných, výklopných/kyvných s okenním rámem a lemováním, s plisovaným límcem, s napojením na krytinu do krytiny ploché, rozměru 55 x 78 cm</t>
  </si>
  <si>
    <t>https://podminky.urs.cz/item/CS_URS_2023_01/766671001</t>
  </si>
  <si>
    <t>611248R001</t>
  </si>
  <si>
    <t>okno střešní dřevěné (čirý lak) výklopně-kyvné, izolační trojsklo 55x78cm, Uw=1,0W/m2K Al oplechování - okno ozn. O2</t>
  </si>
  <si>
    <t>61124160</t>
  </si>
  <si>
    <t>lemování střešních oken 55x78cm</t>
  </si>
  <si>
    <t>61124046</t>
  </si>
  <si>
    <t>zateplovací sada střešních oken rám 55x78cm</t>
  </si>
  <si>
    <t>61124085</t>
  </si>
  <si>
    <t>zateplovací sada střešních oken manžeta z hydroizolační fólie 55x78cm</t>
  </si>
  <si>
    <t>61124230</t>
  </si>
  <si>
    <t>manžeta z parotěsné fólie pro střešní okno 55x78cm</t>
  </si>
  <si>
    <t>767851104</t>
  </si>
  <si>
    <t>Montáž komínových lávek kompletní celé lávky</t>
  </si>
  <si>
    <t>https://podminky.urs.cz/item/CS_URS_2023_01/767851104</t>
  </si>
  <si>
    <t>16,00+2,00+6,00+10,00</t>
  </si>
  <si>
    <t>55344684</t>
  </si>
  <si>
    <t>lávka komínová 250x2000mm</t>
  </si>
  <si>
    <t>55344690</t>
  </si>
  <si>
    <t>spojka lávky komínové sada 2 kusy</t>
  </si>
  <si>
    <t>55344688</t>
  </si>
  <si>
    <t>šroub k lávce komínová sada 4 kusy</t>
  </si>
  <si>
    <t>767161123</t>
  </si>
  <si>
    <t>Montáž zábradlí rovného z trubek nebo tenkostěnných profilů na ocelovou konstrukci, hmotnosti 1 m zábradlí do 20 kg</t>
  </si>
  <si>
    <t>https://podminky.urs.cz/item/CS_URS_2023_01/767161123</t>
  </si>
  <si>
    <t>553446R001</t>
  </si>
  <si>
    <t>zábradlí ke komínové lávce</t>
  </si>
  <si>
    <t>783201403</t>
  </si>
  <si>
    <t>Příprava podkladu tesařských konstrukcí před provedením nátěru oprášení</t>
  </si>
  <si>
    <t>https://podminky.urs.cz/item/CS_URS_2023_01/783201403</t>
  </si>
  <si>
    <t xml:space="preserve">"stávající krov - cca"   500,00</t>
  </si>
  <si>
    <t>783213111</t>
  </si>
  <si>
    <t>Preventivní napouštěcí nátěr tesařských prvků proti dřevokazným houbám, hmyzu a plísním zabudovaných do konstrukce jednonásobný syntetický</t>
  </si>
  <si>
    <t>https://podminky.urs.cz/item/CS_URS_2023_01/783213111</t>
  </si>
  <si>
    <t>783206801</t>
  </si>
  <si>
    <t>Odstranění nátěrů z tesařských konstrukcí obroušením</t>
  </si>
  <si>
    <t>https://podminky.urs.cz/item/CS_URS_2023_01/783206801</t>
  </si>
  <si>
    <t>1,00*14,05*2 *0,35</t>
  </si>
  <si>
    <t>1,10*6,70*4 *0,35</t>
  </si>
  <si>
    <t xml:space="preserve">20,00    "ostatní"</t>
  </si>
  <si>
    <t xml:space="preserve">Mezisoučet    přesah střechy nad 4.np</t>
  </si>
  <si>
    <t>1,20*(32,42*2+17,15*2) *0,35</t>
  </si>
  <si>
    <t>-1,20*5,65 *0,35</t>
  </si>
  <si>
    <t>0,70*2,60*2 *0,35</t>
  </si>
  <si>
    <t>1,20*(3,80*2+7,15*4) *0,35</t>
  </si>
  <si>
    <t xml:space="preserve">Mezisoučet   přesah střechy nad 3.np</t>
  </si>
  <si>
    <t>1,20*(6,195+6,395+8,60+9,20) *0,35</t>
  </si>
  <si>
    <t>1,20*(15,66*2+1,50) *0,35</t>
  </si>
  <si>
    <t>1,20*(5,37*2+3,80*4) *0,35</t>
  </si>
  <si>
    <t xml:space="preserve">Mezisoučet   přesah střechy nad 1.np</t>
  </si>
  <si>
    <t xml:space="preserve">Součet   stávající prvky kovu</t>
  </si>
  <si>
    <t>783222111</t>
  </si>
  <si>
    <t>Tmelení tesařských konstrukcí lokální, včetně přebroušení tmelených míst rozsahu přes 10 do 30% plochy, tmelem disperzním akrylátovým nebo latexovým</t>
  </si>
  <si>
    <t>https://podminky.urs.cz/item/CS_URS_2023_01/783222111</t>
  </si>
  <si>
    <t>1,00*14,05*2 *1,35</t>
  </si>
  <si>
    <t>1,10*6,70*4 *1,35</t>
  </si>
  <si>
    <t xml:space="preserve">Mezisoučet    přesah střechy nad 4.np (stávající prvky krovu a nové bednění)</t>
  </si>
  <si>
    <t>1,20*(32,42*2+17,15*2) *1,35</t>
  </si>
  <si>
    <t>-1,20*5,65 *1,35</t>
  </si>
  <si>
    <t>0,70*2,60*2 *1,35</t>
  </si>
  <si>
    <t>1,20*(3,80*2+7,15*4) *1,35</t>
  </si>
  <si>
    <t xml:space="preserve">Mezisoučet   přesah střechy nad 3.np (stávající prvky krovu a nové bednění)</t>
  </si>
  <si>
    <t>1,20*(6,195+6,395+8,60+9,20) *1,35</t>
  </si>
  <si>
    <t>1,20*(15,66*2+1,50) *1,35</t>
  </si>
  <si>
    <t>1,20*(5,37*2+3,80*4) *1,35</t>
  </si>
  <si>
    <t xml:space="preserve">Mezisoučet   přesah střechy nad 1.np (stávající prvky krovu a nové bednění)</t>
  </si>
  <si>
    <t xml:space="preserve">58,67*0,24*2         </t>
  </si>
  <si>
    <t>5,00*49*0,16*2</t>
  </si>
  <si>
    <t xml:space="preserve">Mezisoučet    PŘÍSTŘEŠEK NOVÝ</t>
  </si>
  <si>
    <t>783201401</t>
  </si>
  <si>
    <t>Příprava podkladu tesařských konstrukcí před provedením nátěru ometení</t>
  </si>
  <si>
    <t>https://podminky.urs.cz/item/CS_URS_2023_01/783201401</t>
  </si>
  <si>
    <t>783214101</t>
  </si>
  <si>
    <t>Základní nátěr tesařských konstrukcí jednonásobný syntetický</t>
  </si>
  <si>
    <t>https://podminky.urs.cz/item/CS_URS_2023_01/783214101</t>
  </si>
  <si>
    <t>783217101</t>
  </si>
  <si>
    <t>Krycí nátěr tesařských konstrukcí jednonásobný syntetický</t>
  </si>
  <si>
    <t>https://podminky.urs.cz/item/CS_URS_2023_01/783217101</t>
  </si>
  <si>
    <t>"DVOJNÁSOBNÝ"</t>
  </si>
  <si>
    <t>859,58*2</t>
  </si>
  <si>
    <t>786</t>
  </si>
  <si>
    <t>Dokončovací práce - žaluzie</t>
  </si>
  <si>
    <t>786625211</t>
  </si>
  <si>
    <t>Montáž zastiňujících žaluzií lamelových do oken zdvojených kyvných nebo otočných dřevěných</t>
  </si>
  <si>
    <t>https://podminky.urs.cz/item/CS_URS_2023_01/786625211</t>
  </si>
  <si>
    <t xml:space="preserve">0,55*0,78*3   "3.np - koupelny"</t>
  </si>
  <si>
    <t xml:space="preserve">0,66*1,40*2  "3.np - byt"</t>
  </si>
  <si>
    <t xml:space="preserve">0,66*1,40*1   "3.np - sklad m.č. 2P22"</t>
  </si>
  <si>
    <t>611400R003</t>
  </si>
  <si>
    <t>žaluzie vnitřní lamelová manuálně ovládaná střešních oken rozměru do 55x78cm, ovládání bez lanek posuvným jezdcem, včetně bočních lišt, odolné proti vlhkosti</t>
  </si>
  <si>
    <t xml:space="preserve">3   "3.np - koupelny"</t>
  </si>
  <si>
    <t>611409R01</t>
  </si>
  <si>
    <t>žaluzie vnitřní lamelová manuálně ovládaná střešních oken rozměru do 66x140cm, ovládání bez lanek posuvným jezdcem, včetně bočních lišt, odolné proti vlhkosti</t>
  </si>
  <si>
    <t xml:space="preserve">2  "3.np - byt"</t>
  </si>
  <si>
    <t xml:space="preserve">1   "3.np - sklad m.č. 2P22"</t>
  </si>
  <si>
    <t>998786202</t>
  </si>
  <si>
    <t>Přesun hmot pro stínění a čalounické úpravy stanovený procentní sazbou (%) z ceny vodorovná dopravní vzdálenost do 50 m v objektech výšky přes 6 do 12 m</t>
  </si>
  <si>
    <t>https://podminky.urs.cz/item/CS_URS_2023_01/998786202</t>
  </si>
  <si>
    <t>HZS2231</t>
  </si>
  <si>
    <t>Hodinové zúčtovací sazby profesí PSV provádění stavebních instalací elektrikář</t>
  </si>
  <si>
    <t>https://podminky.urs.cz/item/CS_URS_2023_01/HZS2231</t>
  </si>
  <si>
    <t xml:space="preserve">"DEMONTÁŽE A ZPĚTNÉ MONTÁŽE SATELITU, ANTÉNY"     20</t>
  </si>
  <si>
    <t>03 - OPRAVA FASÁDY, DLAŽBA PŘÍSTŘEŠKU, MOBILÁŘ, ORIENTAČNÍ SYSTÉM</t>
  </si>
  <si>
    <t xml:space="preserve">    461 - Zpevněné plochy pochůzí - krytá čekací plocha</t>
  </si>
  <si>
    <t xml:space="preserve">    62 - Úprava povrchů vnějších</t>
  </si>
  <si>
    <t xml:space="preserve">    623 - Úprava povrchů vnějších - oprava bosáží</t>
  </si>
  <si>
    <t xml:space="preserve">    624 - Úprava povrchů vnějších - sokl</t>
  </si>
  <si>
    <t xml:space="preserve">    978 - Otlučení omítek</t>
  </si>
  <si>
    <t xml:space="preserve">    751 - Klimatizační jednotky (stávající)</t>
  </si>
  <si>
    <t xml:space="preserve">    787 - Dokončovací práce - zasklívání</t>
  </si>
  <si>
    <t>M - Práce a dodávky M</t>
  </si>
  <si>
    <t xml:space="preserve">    22-M - Montáže technologických zařízení pro dopravní stavby</t>
  </si>
  <si>
    <t>461</t>
  </si>
  <si>
    <t>Zpevněné plochy pochůzí - krytá čekací plocha</t>
  </si>
  <si>
    <t>171152501</t>
  </si>
  <si>
    <t>Zhutnění podloží pod násypy z rostlé horniny třídy těžitelnosti I a II, skupiny 1 až 4 z hornin soudružných a nesoudržných</t>
  </si>
  <si>
    <t>https://podminky.urs.cz/item/CS_URS_2023_01/171152501</t>
  </si>
  <si>
    <t xml:space="preserve">58,67*3,70   "nástupiště - k obrubníku"</t>
  </si>
  <si>
    <t>564851111</t>
  </si>
  <si>
    <t>Podklad ze štěrkodrti ŠD s rozprostřením a zhutněním plochy přes 100 m2, po zhutnění tl. 150 mm</t>
  </si>
  <si>
    <t>https://podminky.urs.cz/item/CS_URS_2023_01/564851111</t>
  </si>
  <si>
    <t>451577777</t>
  </si>
  <si>
    <t>Podklad nebo lože pod dlažbu (přídlažbu) v ploše vodorovné nebo ve sklonu do 1:5, tloušťky od 30 do 100 mm z kameniva těženého</t>
  </si>
  <si>
    <t>https://podminky.urs.cz/item/CS_URS_2023_01/451577777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</si>
  <si>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</si>
  <si>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</si>
  <si>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https://podminky.urs.cz/item/CS_URS_2023_01/596811222</t>
  </si>
  <si>
    <t>592456R001</t>
  </si>
  <si>
    <t xml:space="preserve">dlažba betonová chodníková 400x400x50mm standard  přírodní</t>
  </si>
  <si>
    <t>217,079*1,02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</si>
  <si>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</si>
  <si>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</si>
  <si>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https://podminky.urs.cz/item/CS_URS_2023_01/915491211</t>
  </si>
  <si>
    <t xml:space="preserve">3,00   "nástupiště"</t>
  </si>
  <si>
    <t>592450R001</t>
  </si>
  <si>
    <t>dlažba betonová pro bezpečný pohyb nevidomých a slabozrakých 200x200x60mm s podélnými drážkami</t>
  </si>
  <si>
    <t>3,00*0,20*1,1</t>
  </si>
  <si>
    <t>Úprava povrchů vnějších</t>
  </si>
  <si>
    <t>629995101</t>
  </si>
  <si>
    <t>Očištění vnějších ploch tlakovou vodou omytím</t>
  </si>
  <si>
    <t>https://podminky.urs.cz/item/CS_URS_2023_01/629995101</t>
  </si>
  <si>
    <t>622325303</t>
  </si>
  <si>
    <t>Oprava vápenné omítky vnějších ploch stupně členitosti 2 štukové, v rozsahu opravované plochy přes 20 do 30%</t>
  </si>
  <si>
    <t>https://podminky.urs.cz/item/CS_URS_2023_01/622325303</t>
  </si>
  <si>
    <t>5,00*5,98</t>
  </si>
  <si>
    <t xml:space="preserve">(5,37*1,00)/2   "nad střechou"</t>
  </si>
  <si>
    <t>-(1,50*2,17+1,65*3,28+0,50*1,00*2)</t>
  </si>
  <si>
    <t>(1,50+2,17*2)*0,25*1</t>
  </si>
  <si>
    <t>(1,65+3,28*2)*0,25</t>
  </si>
  <si>
    <t>(0,50+1,00*2)*0,15*2</t>
  </si>
  <si>
    <t>4,00*(15,66)</t>
  </si>
  <si>
    <t>-(1,20*2,19*4+1,50*2,19)</t>
  </si>
  <si>
    <t>(1,20+2,19*2)*0,25*4</t>
  </si>
  <si>
    <t>(1,50+2,19*2)*0,25*1</t>
  </si>
  <si>
    <t>(4,00+4,70)/2*3,95</t>
  </si>
  <si>
    <t>-1,40*3,28</t>
  </si>
  <si>
    <t>8,80*16,35</t>
  </si>
  <si>
    <t>-(1,20*2,18*5+1,65*3,17+1,20*3,17+1,15*1,75*6)</t>
  </si>
  <si>
    <t>(1,20*2+2,18*2)*0,25</t>
  </si>
  <si>
    <t>(1,20+2,18*2)*0,25*2</t>
  </si>
  <si>
    <t>(1,65+3,17*2)*0,35</t>
  </si>
  <si>
    <t>(1,20+3,17*2)*0,35</t>
  </si>
  <si>
    <t>(1,15+1,75*2)*0,20*6</t>
  </si>
  <si>
    <t>12,40*(0,15+11,10+0,15)</t>
  </si>
  <si>
    <t>(11,10*2,50)/2</t>
  </si>
  <si>
    <t>-(1,60*2,60*3+1,15*1,75*3+1,00*1,75*3+0,50*1,00*2)</t>
  </si>
  <si>
    <t>(1,60+3,30*2)*0,60*3</t>
  </si>
  <si>
    <t>(1,15+1,75*2)*0,20*3</t>
  </si>
  <si>
    <t>8,80*31,39</t>
  </si>
  <si>
    <t>-(1,20*2,18*6+1,50*2,19*3+1,65*3,17+1,60*2,10+1,15*1,75*11)</t>
  </si>
  <si>
    <t>(1,20+2,18*2)*0,15*6</t>
  </si>
  <si>
    <t>(1,50+2,19*2)*0,15*3</t>
  </si>
  <si>
    <t>(1,60+2,10*2)*0,35</t>
  </si>
  <si>
    <t>(1,15+1,75*2)*0,20*11</t>
  </si>
  <si>
    <t>5,60*4,00</t>
  </si>
  <si>
    <t>-1,10*1,97*2</t>
  </si>
  <si>
    <t>(1,30+2,00*2)*0,25*2</t>
  </si>
  <si>
    <t>4,40*6,33</t>
  </si>
  <si>
    <t>-0,80*1,15*2</t>
  </si>
  <si>
    <t>(0,80+1,15*2)*0,15*2</t>
  </si>
  <si>
    <t xml:space="preserve">Mezisoučet    fasáda k nástupišti</t>
  </si>
  <si>
    <t>5,40*8,94</t>
  </si>
  <si>
    <t>-(1,20*1,45+0,60*0,80)</t>
  </si>
  <si>
    <t>(1,20+1,45*2)*0,25</t>
  </si>
  <si>
    <t>12,40*12,20</t>
  </si>
  <si>
    <t>-4,00*4,15</t>
  </si>
  <si>
    <t>-(0,50*1,00*3+1,00*2,13)</t>
  </si>
  <si>
    <t>(0,50+1,00*2)*0,20*3</t>
  </si>
  <si>
    <t>(1,00+2,13*2)*0,20</t>
  </si>
  <si>
    <t xml:space="preserve">Mezisoučet   fasáda - pravý bok a štít</t>
  </si>
  <si>
    <t>4,80*(5,98+0,90)</t>
  </si>
  <si>
    <t>-0,50*1,00*2</t>
  </si>
  <si>
    <t>4,00*15,66</t>
  </si>
  <si>
    <t>-(1,20*2,19*4+0,65*1,54*2+1,25*2,47)</t>
  </si>
  <si>
    <t>(0,65+1,54*2)*0,10*2</t>
  </si>
  <si>
    <t>-(1,30*2,13*5+1,15*1,75*6+1,20*2,80)</t>
  </si>
  <si>
    <t>(1,30+2,13*2)*0,20*5</t>
  </si>
  <si>
    <t>(1,18+1,75*2)*0,20*6</t>
  </si>
  <si>
    <t>(1,20+2,80*2)*0,25</t>
  </si>
  <si>
    <t>12,40*11,10</t>
  </si>
  <si>
    <t>-(1,60*2,60*3+1,15*1,75*3+1,00*1,75*3+0,50*1,10*2)</t>
  </si>
  <si>
    <t>(1,60+3,30*2)*0,50*3</t>
  </si>
  <si>
    <t>(1,00+1,75*2)*0,20*3</t>
  </si>
  <si>
    <t>(0,50+1,10*2)*0,15*2</t>
  </si>
  <si>
    <t>8,80*25,57</t>
  </si>
  <si>
    <t>-(1,20*2,18*7+1,30*3,20+1,10*3,20+1,15*1,75*9)</t>
  </si>
  <si>
    <t>(1,20+2,18*2)*0,15*7</t>
  </si>
  <si>
    <t>(1,30+3,20*2)*0,20</t>
  </si>
  <si>
    <t>(1,10+3,20*2)*0,20</t>
  </si>
  <si>
    <t>(1,15+1,75*2)*0,20*9</t>
  </si>
  <si>
    <t>9,40*(0,50+5,65+0,50)</t>
  </si>
  <si>
    <t>(5,65*1,60)/2*2</t>
  </si>
  <si>
    <t xml:space="preserve">(1,30*0,90)/2*2   "nad střechou"</t>
  </si>
  <si>
    <t>-(1,20*2,18+1,15*1,75+0,40*0,80*2)</t>
  </si>
  <si>
    <t>(1,20+2,18*2)*0,20</t>
  </si>
  <si>
    <t>(1,15+1,75*2)*0,20</t>
  </si>
  <si>
    <t>(0,40+0,80*2)*0,20*2</t>
  </si>
  <si>
    <t>5,40*6,50</t>
  </si>
  <si>
    <t>-1,05*1,75</t>
  </si>
  <si>
    <t>(1,05+1,75*2)*0,20</t>
  </si>
  <si>
    <t xml:space="preserve">Mezisoučet   fasáda do ulice</t>
  </si>
  <si>
    <t>5,40*15,10</t>
  </si>
  <si>
    <t>-(0,70*1,00*3+1,30*2,30+1,10*2,30)</t>
  </si>
  <si>
    <t>(0,70+1,00*2)*0,15*3</t>
  </si>
  <si>
    <t>(1,30+2,30*2)*0,20</t>
  </si>
  <si>
    <t>(1,10+2,30*2)*0,15</t>
  </si>
  <si>
    <t xml:space="preserve">(6,10*3,60)/2*2   "nad střechou"</t>
  </si>
  <si>
    <t>(12,00*3,40)/2</t>
  </si>
  <si>
    <t>0,40*12,00</t>
  </si>
  <si>
    <t>8,00*0,50</t>
  </si>
  <si>
    <t>(7,20*2,40)/2</t>
  </si>
  <si>
    <t>(4,30*1,40)/2</t>
  </si>
  <si>
    <t xml:space="preserve">Mezisoučet   fasáda - levý bok a štít</t>
  </si>
  <si>
    <t>0,15*(15,66*2+11,10*2+31,39*2)*2</t>
  </si>
  <si>
    <t>0,15*(6,33+11,10*2+12,20*2+1,00+0,50*4+5,65*2+6,50+15,10)</t>
  </si>
  <si>
    <t>0,15*(1,80*12)</t>
  </si>
  <si>
    <t xml:space="preserve">Mezisoučet   římsy</t>
  </si>
  <si>
    <t xml:space="preserve">-37,47  </t>
  </si>
  <si>
    <t xml:space="preserve">Mezisoučet   odpočet bosáží (vstup do ulice)</t>
  </si>
  <si>
    <t>622135011</t>
  </si>
  <si>
    <t>Vyrovnání nerovností podkladu vnějších omítaných ploch tmelem, tloušťky do 2 mm stěn</t>
  </si>
  <si>
    <t>https://podminky.urs.cz/item/CS_URS_2023_01/622135011</t>
  </si>
  <si>
    <t>622135095</t>
  </si>
  <si>
    <t>Vyrovnání nerovností podkladu vnějších omítaných ploch tmelem, tloušťky do 2 mm Příplatek k ceně za každý další 1 mm tloušťky podkladní vrstvy přes 2 mm tmelem stěn</t>
  </si>
  <si>
    <t>https://podminky.urs.cz/item/CS_URS_2023_01/622135095</t>
  </si>
  <si>
    <t>1660,747*2</t>
  </si>
  <si>
    <t>622131121</t>
  </si>
  <si>
    <t>Podkladní a spojovací vrstva vnějších omítaných ploch penetrace nanášená ručně stěn</t>
  </si>
  <si>
    <t>https://podminky.urs.cz/item/CS_URS_2023_01/622131121</t>
  </si>
  <si>
    <t xml:space="preserve">1,20*2,20    "zazdívka okna - 1.np"</t>
  </si>
  <si>
    <t>622142001</t>
  </si>
  <si>
    <t>Potažení vnějších ploch pletivem v ploše nebo pruzích, na plném podkladu sklovláknitým vtlačením do tmelu stěn</t>
  </si>
  <si>
    <t>https://podminky.urs.cz/item/CS_URS_2023_01/622142001</t>
  </si>
  <si>
    <t>783809205</t>
  </si>
  <si>
    <t>Montáž ozdobných prvků na fasádní plochy (materiál ve specifikaci ) plošných, tvaru pravidelného, průměru nebo výšky (šířky) lepené plochy přes 200 do 500 mm</t>
  </si>
  <si>
    <t>https://podminky.urs.cz/item/CS_URS_2023_01/783809205</t>
  </si>
  <si>
    <t>22+18+10+6+18+24+8+4</t>
  </si>
  <si>
    <t>783809207</t>
  </si>
  <si>
    <t>Montáž ozdobných prvků na fasádní plochy (materiál ve specifikaci ) plošných, tvaru pravidelného, průměru nebo výšky (šířky) lepené plochy přes 500 do 800 mm</t>
  </si>
  <si>
    <t>https://podminky.urs.cz/item/CS_URS_2023_01/783809207</t>
  </si>
  <si>
    <t>26+20+12+7+17+11+15+7+1+3</t>
  </si>
  <si>
    <t>28375930</t>
  </si>
  <si>
    <t>deska EPS 70 fasádní λ=0,039 tl 20mm</t>
  </si>
  <si>
    <t>119*(0,60*0,343)*1,1</t>
  </si>
  <si>
    <t>110*(0,45*0,343)*1,1</t>
  </si>
  <si>
    <t>10*(0,70*0,40)*1,1</t>
  </si>
  <si>
    <t>4*(0,40*0,40)*1,1</t>
  </si>
  <si>
    <t>783809223</t>
  </si>
  <si>
    <t>Montáž ozdobných prvků na fasádní plochy (materiál ve specifikaci ) s převažujícím délkovým rozměrem hladkých, výšky (šířky) lepené plochy přes 60 do 120 mm</t>
  </si>
  <si>
    <t>https://podminky.urs.cz/item/CS_URS_2023_01/783809223</t>
  </si>
  <si>
    <t>12,40*2+11,50*2+11,10+1,00*2</t>
  </si>
  <si>
    <t>28374118</t>
  </si>
  <si>
    <t>dekorační prvek fasádní šambrána š do 120mm</t>
  </si>
  <si>
    <t>60,90*1,1</t>
  </si>
  <si>
    <t>622151031</t>
  </si>
  <si>
    <t>Penetrační nátěr vnějších pastovitých tenkovrstvých omítek silikonový stěn</t>
  </si>
  <si>
    <t>https://podminky.urs.cz/item/CS_URS_2023_01/622151031</t>
  </si>
  <si>
    <t>-(1,30*2,13*4+1,15*1,75*6+1,20*2,80)</t>
  </si>
  <si>
    <t>(1,30+2,13*2)*0,20*4</t>
  </si>
  <si>
    <t>-267,342</t>
  </si>
  <si>
    <t xml:space="preserve">Mezisoučet   odpočet části fasády obložené pásky</t>
  </si>
  <si>
    <t>6225310R01</t>
  </si>
  <si>
    <t>Omítka tenkovrstvá silikonová s uhlíkovým vláknem vnějších ploch probarvená bez penetrace zatíraná (škrábaná), zrnitost 1,5 mm stěn</t>
  </si>
  <si>
    <t>629999042</t>
  </si>
  <si>
    <t>Příplatky k cenám úprav vnějších povrchů za ztížené pracovní podmínky práce v nadstřešní části objektu</t>
  </si>
  <si>
    <t>https://podminky.urs.cz/item/CS_URS_2023_01/629999042</t>
  </si>
  <si>
    <t>(5,37*1,00)/2 *3</t>
  </si>
  <si>
    <t xml:space="preserve">(1,30*0,90)/2*2    </t>
  </si>
  <si>
    <t xml:space="preserve">(6,10*3,60)/2*4    </t>
  </si>
  <si>
    <t>783823165</t>
  </si>
  <si>
    <t>Penetrační nátěr omítek hladkých omítek hladkých, zrnitých tenkovrstvých nebo štukových stupně členitosti 3 silikonový</t>
  </si>
  <si>
    <t>https://podminky.urs.cz/item/CS_URS_2023_01/783823165</t>
  </si>
  <si>
    <t xml:space="preserve">1,30*6,33   "zaklopení stávající dřevěné kce - pohled k nástupišti"</t>
  </si>
  <si>
    <t>7838274R01</t>
  </si>
  <si>
    <t>Krycí dvojnásobný silikonový nátěr vyztužený uhlíkovými vlákny omítek stupně členitosti 3</t>
  </si>
  <si>
    <t>629991011</t>
  </si>
  <si>
    <t>Zakrytí vnějších ploch před znečištěním včetně pozdějšího odkrytí výplní otvorů a svislých ploch fólií přilepenou lepící páskou</t>
  </si>
  <si>
    <t>https://podminky.urs.cz/item/CS_URS_2023_01/629991011</t>
  </si>
  <si>
    <t>1,50*2,50*5</t>
  </si>
  <si>
    <t>0,50*1,30*(2+2+3+2+2+2+2)</t>
  </si>
  <si>
    <t>1,20*2,50*(14+20+1+8+10+6+15)</t>
  </si>
  <si>
    <t>1,70*3,30*1</t>
  </si>
  <si>
    <t>1,20*3,30*1</t>
  </si>
  <si>
    <t>1,60*3,60*(3+3)</t>
  </si>
  <si>
    <t>1,60*2,10*1</t>
  </si>
  <si>
    <t>0,80*1,30*(2+3)</t>
  </si>
  <si>
    <t>1,00*2,00*3</t>
  </si>
  <si>
    <t>1,20*1,80*1</t>
  </si>
  <si>
    <t>1,30*2,20*1</t>
  </si>
  <si>
    <t>1,10*2,30*(1+1)</t>
  </si>
  <si>
    <t>0,70*2,00*2</t>
  </si>
  <si>
    <t>1,10*3,20*1</t>
  </si>
  <si>
    <t>1,30*3,20*1</t>
  </si>
  <si>
    <t>1,20*2,80*1</t>
  </si>
  <si>
    <t>1,30*2,50*1</t>
  </si>
  <si>
    <t>623</t>
  </si>
  <si>
    <t>Úprava povrchů vnějších - oprava bosáží</t>
  </si>
  <si>
    <t>629995201</t>
  </si>
  <si>
    <t>Očištění vnějších ploch tryskáním křemičitým pískem sušeným</t>
  </si>
  <si>
    <t>https://podminky.urs.cz/item/CS_URS_2023_01/629995201</t>
  </si>
  <si>
    <t>4,50*11,10</t>
  </si>
  <si>
    <t>-1,60*2,60*3</t>
  </si>
  <si>
    <t xml:space="preserve">Součet   vstup (strana do ulice)</t>
  </si>
  <si>
    <t>6223253R01</t>
  </si>
  <si>
    <t>Oprava bosáží-oprava jádrovou omítkou,celoplošné přetmelení povrchu v tl. 4mm (fasádní renovační tmel), na opravu bude použita průběžná bosážní tkanina ve tvaru V (rozměr drážky 30x17mm), finální vzhled do hladka, tmel bude strukturován do podoby "štuk"</t>
  </si>
  <si>
    <t>Úprava povrchů vnějších - sokl</t>
  </si>
  <si>
    <t>629995215</t>
  </si>
  <si>
    <t>Očištění vnějších ploch tryskáním křemičitým pískem nesušeným ( metodou torbo tryskání), povrchu kamenného přírodního měkkého</t>
  </si>
  <si>
    <t>https://podminky.urs.cz/item/CS_URS_2023_01/629995215</t>
  </si>
  <si>
    <t>0,35*(6,33+4,00+31,39+11,10+0,15*2+16,35+3,95+15,66+5,98)</t>
  </si>
  <si>
    <t>0,35*(8,94+6,12+0,96+5,98+0,90+15,66+16,35+11,10+1,00*2)</t>
  </si>
  <si>
    <t>0,35*(25,57+5,65+0,50*2+6,50+0,45+0,50+15,10)</t>
  </si>
  <si>
    <t>985142111</t>
  </si>
  <si>
    <t>Vysekání spojovací hmoty ze spár zdiva včetně vyčištění hloubky spáry do 40 mm délky spáry na 1 m2 upravované plochy do 6 m</t>
  </si>
  <si>
    <t>https://podminky.urs.cz/item/CS_URS_2023_01/985142111</t>
  </si>
  <si>
    <t>9852321R01</t>
  </si>
  <si>
    <t>Oprava pískovcového soklu-doplnění kamene a spár aplikací restaurační maltou minerální mrazuvzdornou</t>
  </si>
  <si>
    <t>7838364R01</t>
  </si>
  <si>
    <t>Nátěr kamenného soklu probarvenou silikátovou antickou lazurou</t>
  </si>
  <si>
    <t>7838275R01</t>
  </si>
  <si>
    <t>Krycí dvojnásobný nátěr transparentní ochrannou vodní mikroemulzí silanů a oligomerních siloxanů, vysoce odolný povětrnostním vlivům (aqua stop)</t>
  </si>
  <si>
    <t>644941111</t>
  </si>
  <si>
    <t>Montáž průvětrníků nebo mřížek odvětrávacích velikosti do 150 x 200 mm</t>
  </si>
  <si>
    <t>https://podminky.urs.cz/item/CS_URS_2023_01/644941111</t>
  </si>
  <si>
    <t>56245611</t>
  </si>
  <si>
    <t>mřížka větrací hranatá plast se síťovinou 150x150mm</t>
  </si>
  <si>
    <t>56245603</t>
  </si>
  <si>
    <t>mřížka větrací hranatá plast se síťovinou 200x200mm</t>
  </si>
  <si>
    <t>641941111</t>
  </si>
  <si>
    <t>Osazování rámů kovových okenních na cementovou maltu, o ploše do 1 m2</t>
  </si>
  <si>
    <t>https://podminky.urs.cz/item/CS_URS_2023_01/641941111</t>
  </si>
  <si>
    <t xml:space="preserve">5   "dekorativní poklop + rám - pohled k nástupišti"</t>
  </si>
  <si>
    <t xml:space="preserve"> 7   "kovové výplně sklepních oken - pohled do ulice"</t>
  </si>
  <si>
    <t>553410R001</t>
  </si>
  <si>
    <t>ocelový dekorativní poklop 800x480mm s rámem, včetně povrchové úpravy</t>
  </si>
  <si>
    <t>553410R002</t>
  </si>
  <si>
    <t xml:space="preserve">ocelová ventilační mříž  800x400mm s rámem, žárový pozink (kovové výplně sklepních oken)</t>
  </si>
  <si>
    <t>941311111</t>
  </si>
  <si>
    <t>Montáž lešení řadového modulového lehkého pracovního s podlahami s provozním zatížením tř. 3 do 200 kg/m2 šířky tř. SW06 od 0,6 do 0,9 m, výšky do 10 m</t>
  </si>
  <si>
    <t>https://podminky.urs.cz/item/CS_URS_2023_01/941311111</t>
  </si>
  <si>
    <t>6,00*(8,00+5,00+7,00+11,00+8,00+2,00+7,50+5,50)</t>
  </si>
  <si>
    <t>9,50*(31,50+16,50+15,40+25,60)</t>
  </si>
  <si>
    <t>4,00*(5,00+16,70+15,60)</t>
  </si>
  <si>
    <t>941311112</t>
  </si>
  <si>
    <t>Montáž lešení řadového modulového lehkého pracovního s podlahami s provozním zatížením tř. 3 do 200 kg/m2 šířky tř. SW06 od 0,6 do 0,9 m, výšky přes 10 do 25 m</t>
  </si>
  <si>
    <t>https://podminky.urs.cz/item/CS_URS_2023_01/941311112</t>
  </si>
  <si>
    <t>15,00*(13,00+1,00+13,00+1,00)</t>
  </si>
  <si>
    <t>13,00*(14,20+14,20)</t>
  </si>
  <si>
    <t>11,00*(1,00+7,60+1,00)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</si>
  <si>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</si>
  <si>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</si>
  <si>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https://podminky.urs.cz/item/CS_URS_2023_01/941311211</t>
  </si>
  <si>
    <t xml:space="preserve">(1318,70+894,80)*240   "cca 8 měsíců"</t>
  </si>
  <si>
    <t>941311811</t>
  </si>
  <si>
    <t>Demontáž lešení řadového modulového lehkého pracovního s podlahami s provozním zatížením tř. 3 do 200 kg/m2 šířky SW06 od 0,6 do 0,9 m, výšky do 10 m</t>
  </si>
  <si>
    <t>https://podminky.urs.cz/item/CS_URS_2023_01/941311811</t>
  </si>
  <si>
    <t>941311812</t>
  </si>
  <si>
    <t>Demontáž lešení řadového modulového lehkého pracovního s podlahami s provozním zatížením tř. 3 do 200 kg/m2 šířky SW06 od 0,6 do 0,9 m, výšky přes 10 do 25 m</t>
  </si>
  <si>
    <t>https://podminky.urs.cz/item/CS_URS_2023_01/941311812</t>
  </si>
  <si>
    <t>949101112</t>
  </si>
  <si>
    <t>Lešení pomocné pracovní pro objekty pozemních staveb pro zatížení do 150 kg/m2, o výšce lešeňové podlahy přes 1,9 do 3,5 m</t>
  </si>
  <si>
    <t>https://podminky.urs.cz/item/CS_URS_2023_01/949101112</t>
  </si>
  <si>
    <t xml:space="preserve">5,00*58,00   "nástupiště"</t>
  </si>
  <si>
    <t>944511111</t>
  </si>
  <si>
    <t>Montáž ochranné sítě zavěšené na konstrukci lešení z textilie z umělých vláken</t>
  </si>
  <si>
    <t>https://podminky.urs.cz/item/CS_URS_2023_01/944511111</t>
  </si>
  <si>
    <t>1318,7+894,80</t>
  </si>
  <si>
    <t>944511211</t>
  </si>
  <si>
    <t>Montáž ochranné sítě Příplatek za první a každý další den použití sítě k ceně -1111</t>
  </si>
  <si>
    <t>https://podminky.urs.cz/item/CS_URS_2023_01/944511211</t>
  </si>
  <si>
    <t xml:space="preserve">2213,50*240   "cca 8 měsíců"</t>
  </si>
  <si>
    <t>944511811</t>
  </si>
  <si>
    <t>Demontáž ochranné sítě zavěšené na konstrukci lešení z textilie z umělých vláken</t>
  </si>
  <si>
    <t>https://podminky.urs.cz/item/CS_URS_2023_01/944511811</t>
  </si>
  <si>
    <t>944711112</t>
  </si>
  <si>
    <t>Montáž záchytné stříšky zřizované současně s lehkým nebo těžkým lešením, šířky přes 1,5 do 2,0 m</t>
  </si>
  <si>
    <t>https://podminky.urs.cz/item/CS_URS_2023_01/944711112</t>
  </si>
  <si>
    <t>12,00*2+2,50*11</t>
  </si>
  <si>
    <t>944711212</t>
  </si>
  <si>
    <t>Montáž záchytné stříšky Příplatek za první a každý další den použití záchytné stříšky k ceně -1112</t>
  </si>
  <si>
    <t>https://podminky.urs.cz/item/CS_URS_2023_01/944711212</t>
  </si>
  <si>
    <t xml:space="preserve">51,50*240   "cca 8měsíců"</t>
  </si>
  <si>
    <t>944711812</t>
  </si>
  <si>
    <t>Demontáž záchytné stříšky zřizované současně s lehkým nebo těžkým lešením, šířky přes 1,5 do 2,0 m</t>
  </si>
  <si>
    <t>https://podminky.urs.cz/item/CS_URS_2023_01/944711812</t>
  </si>
  <si>
    <t>942321112</t>
  </si>
  <si>
    <t>Montáž konzol šířky přes 0,5 do 1,1 m u dílcového pracovního lešení výšky přes 10 do 25 m</t>
  </si>
  <si>
    <t>https://podminky.urs.cz/item/CS_URS_2023_01/942321112</t>
  </si>
  <si>
    <t xml:space="preserve">(14,2+6,00)*0,90 </t>
  </si>
  <si>
    <t>942321211</t>
  </si>
  <si>
    <t>Montáž konzol šířky přes 0,5 do 1,1 m Příplatek za první a každý další den použití lešení k ceně -1111 nebo -1112</t>
  </si>
  <si>
    <t>https://podminky.urs.cz/item/CS_URS_2023_01/942321211</t>
  </si>
  <si>
    <t xml:space="preserve">18,18*120   "cca 4 měsíce"</t>
  </si>
  <si>
    <t>942321812</t>
  </si>
  <si>
    <t>Demontáž konzol šířky přes 0,5 do 1,1 m u dílcového pracovního lešení výšky přes 10 do 25 m</t>
  </si>
  <si>
    <t>https://podminky.urs.cz/item/CS_URS_2023_01/942321812</t>
  </si>
  <si>
    <t>993111111</t>
  </si>
  <si>
    <t>Dovoz a odvoz lešení včetně naložení a složení řadového, na vzdálenost do 10 km</t>
  </si>
  <si>
    <t>https://podminky.urs.cz/item/CS_URS_2023_01/993111111</t>
  </si>
  <si>
    <t>941311332</t>
  </si>
  <si>
    <t>Odborná prohlídka lešení řadového modulového lehkého pracovního s podlahami s provozním zatížením tř. 3 do 200 kg/m2 šířky tř. SW06 přes 0,6 do 0,9 m výšky do 25 m, celkové plochy přes 2 000 do 4 000 m2 zakrytého sítěmi</t>
  </si>
  <si>
    <t>https://podminky.urs.cz/item/CS_URS_2023_01/941311332</t>
  </si>
  <si>
    <t>8991031R01</t>
  </si>
  <si>
    <t>Osazení poklopů kompozitních včetně rámů pro třídu zatížení B125, C250</t>
  </si>
  <si>
    <t xml:space="preserve">3   "nástupiště"</t>
  </si>
  <si>
    <t>631260R002</t>
  </si>
  <si>
    <t>poklop kompozitní zátěžový hranatý včetně rámů a příslušenství 880/800mm C250</t>
  </si>
  <si>
    <t>631260R01</t>
  </si>
  <si>
    <t>poklop kompozitní zátěžový hranatý včetně rámů a příslušenství 800/520mm C250</t>
  </si>
  <si>
    <t>9660013R01</t>
  </si>
  <si>
    <t>Demontáž odpadkového koše s betonovou patkou ke zpětnému osazení</t>
  </si>
  <si>
    <t xml:space="preserve">3   "kryté nástupiště"</t>
  </si>
  <si>
    <t>936104211</t>
  </si>
  <si>
    <t>Montáž odpadkového koše do betonové patky</t>
  </si>
  <si>
    <t>https://podminky.urs.cz/item/CS_URS_2023_01/936104211</t>
  </si>
  <si>
    <t>"ZPĚTNÉ OSAZENÍ"</t>
  </si>
  <si>
    <t>966001312</t>
  </si>
  <si>
    <t>Odstranění odpadkového koše přichyceného páskováním nebo šrouby</t>
  </si>
  <si>
    <t>https://podminky.urs.cz/item/CS_URS_2023_01/966001312</t>
  </si>
  <si>
    <t>"KE ZPĚTNÉMU OSAZENÍ"</t>
  </si>
  <si>
    <t xml:space="preserve">2   "kryté nástupiště"</t>
  </si>
  <si>
    <t>936104213</t>
  </si>
  <si>
    <t>Montáž odpadkového koše přichycením kotevními šrouby</t>
  </si>
  <si>
    <t>https://podminky.urs.cz/item/CS_URS_2023_01/936104213</t>
  </si>
  <si>
    <t>966001411</t>
  </si>
  <si>
    <t>Odstranění stojanu na kola přichyceného kotevními šrouby</t>
  </si>
  <si>
    <t>https://podminky.urs.cz/item/CS_URS_2023_01/966001411</t>
  </si>
  <si>
    <t xml:space="preserve">1   "kryté nástupiště"</t>
  </si>
  <si>
    <t>936174311</t>
  </si>
  <si>
    <t>Montáž stojanu na kola přichyceného kotevními šrouby 5 kol</t>
  </si>
  <si>
    <t>https://podminky.urs.cz/item/CS_URS_2023_01/936174311</t>
  </si>
  <si>
    <t>966001212</t>
  </si>
  <si>
    <t>Odstranění lavičky parkové stabilní přichycené kotevními šrouby</t>
  </si>
  <si>
    <t>https://podminky.urs.cz/item/CS_URS_2023_01/966001212</t>
  </si>
  <si>
    <t xml:space="preserve">5   "kryté nástupiště"</t>
  </si>
  <si>
    <t>936124113</t>
  </si>
  <si>
    <t>Montáž lavičky parkové stabilní přichycené kotevními šrouby</t>
  </si>
  <si>
    <t>https://podminky.urs.cz/item/CS_URS_2023_01/936124113</t>
  </si>
  <si>
    <t>"ZPĚTNÁ MONTÁŽ"</t>
  </si>
  <si>
    <t>9197944R01</t>
  </si>
  <si>
    <t>Demontáž a zpětná montáž nádob na krytém nástupišti</t>
  </si>
  <si>
    <t xml:space="preserve">"lavičky,odpadkové koše,nádoby,stojan na kola "    50,00</t>
  </si>
  <si>
    <t>9529014R07</t>
  </si>
  <si>
    <t>Demontáž a zpětná montáž tabulky</t>
  </si>
  <si>
    <t>1+4+3</t>
  </si>
  <si>
    <t>9529014R05</t>
  </si>
  <si>
    <t>Demontáž a zpětná montáž označení (cedule)</t>
  </si>
  <si>
    <t>2+2</t>
  </si>
  <si>
    <t>9529014R08</t>
  </si>
  <si>
    <t>Demontáž a zpětná montáž cedulí v rámu</t>
  </si>
  <si>
    <t>9529014R09</t>
  </si>
  <si>
    <t>Demontáž hodin</t>
  </si>
  <si>
    <t>9529014R10</t>
  </si>
  <si>
    <t>Demontáž a zpětná montáž poštovní schránky</t>
  </si>
  <si>
    <t xml:space="preserve">1   "pohled do ulice"</t>
  </si>
  <si>
    <t xml:space="preserve">1,15*1,75*(4+5+2)       "2.np"</t>
  </si>
  <si>
    <t xml:space="preserve">1,20*2,18+1,20*3,17   "1.np"</t>
  </si>
  <si>
    <t>751398821</t>
  </si>
  <si>
    <t>Demontáž ostatních zařízení větrací mřížky stěnové, průřezu do 0,040 m2</t>
  </si>
  <si>
    <t>https://podminky.urs.cz/item/CS_URS_2023_01/751398821</t>
  </si>
  <si>
    <t>968072244</t>
  </si>
  <si>
    <t>Vybourání kovových rámů oken s křídly, dveřních zárubní, vrat, stěn, ostění nebo obkladů okenních rámů s křídly jednoduchých, plochy do 1 m2</t>
  </si>
  <si>
    <t>https://podminky.urs.cz/item/CS_URS_2023_01/968072244</t>
  </si>
  <si>
    <t xml:space="preserve">0,80*0,48*5   "pohled k nástupišti"</t>
  </si>
  <si>
    <t xml:space="preserve">0,80*0,40* 7   "pohled do ulice"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</si>
  <si>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</si>
  <si>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</si>
  <si>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https://podminky.urs.cz/item/CS_URS_2023_01/113106121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</si>
  <si>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</si>
  <si>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</si>
  <si>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https://podminky.urs.cz/item/CS_URS_2023_01/113107231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</si>
  <si>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</si>
  <si>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</si>
  <si>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https://podminky.urs.cz/item/CS_URS_2023_01/113107221</t>
  </si>
  <si>
    <t>976085411</t>
  </si>
  <si>
    <t>Vybourání drobných zámečnických a jiných konstrukcí kanalizačních rámů litinových, z rýhovaného plechu nebo betonových včetně poklopů nebo mříží, plochy přes 0,60 m2</t>
  </si>
  <si>
    <t>https://podminky.urs.cz/item/CS_URS_2023_01/976085411</t>
  </si>
  <si>
    <t>741372801</t>
  </si>
  <si>
    <t>Demontáž svítidel bez zachování funkčnosti (do suti) průmyslových výbojkových přisazených 1 zdroj</t>
  </si>
  <si>
    <t>https://podminky.urs.cz/item/CS_URS_2023_01/741372801</t>
  </si>
  <si>
    <t>741372821</t>
  </si>
  <si>
    <t>Demontáž svítidel bez zachování funkčnosti (do suti) průmyslových výbojkových venkovních na výložníku do 3 m</t>
  </si>
  <si>
    <t>https://podminky.urs.cz/item/CS_URS_2023_01/741372821</t>
  </si>
  <si>
    <t>742420811</t>
  </si>
  <si>
    <t>Demontáž společné televizní antény venkovní televizní antény nebo FM antény</t>
  </si>
  <si>
    <t>https://podminky.urs.cz/item/CS_URS_2023_01/742420811</t>
  </si>
  <si>
    <t>978</t>
  </si>
  <si>
    <t>Otlučení omítek</t>
  </si>
  <si>
    <t>978015341</t>
  </si>
  <si>
    <t>Otlučení vápenných nebo vápenocementových omítek vnějších ploch s vyškrabáním spar a s očištěním zdiva stupně členitosti 1 a 2, v rozsahu přes 10 do 30 %</t>
  </si>
  <si>
    <t>https://podminky.urs.cz/item/CS_URS_2023_01/978015341</t>
  </si>
  <si>
    <t>966031313</t>
  </si>
  <si>
    <t>Vybourání částí říms z cihel vyložených do 250 mm tl. do 300 mm</t>
  </si>
  <si>
    <t>https://podminky.urs.cz/item/CS_URS_2023_01/966031313</t>
  </si>
  <si>
    <t xml:space="preserve">31,39+16,35   "pohled z nástupiště - stěny s novým obkladem"</t>
  </si>
  <si>
    <t xml:space="preserve">16,35+25,57   "pohled z ulice - stěny s novým obkladem"</t>
  </si>
  <si>
    <t xml:space="preserve">6,50                  "pohled z ulice"</t>
  </si>
  <si>
    <t xml:space="preserve">15,20                "boční pohled"</t>
  </si>
  <si>
    <t xml:space="preserve">6,33                  "pohled z nástupiště"</t>
  </si>
  <si>
    <t>966032911</t>
  </si>
  <si>
    <t>Odsekání říms podokenních nebo nadokenních předsazených přes líc zdiva do 80 mm</t>
  </si>
  <si>
    <t>https://podminky.urs.cz/item/CS_URS_2023_01/966032911</t>
  </si>
  <si>
    <t xml:space="preserve">4,35*2+1,75*2    "pohled z ulice"</t>
  </si>
  <si>
    <t xml:space="preserve">15,66+4,60+3,60+1,50+0,80*2   "pohled z nástupiště"</t>
  </si>
  <si>
    <t xml:space="preserve">4,90+10,30+3,00+4,80   "pohled z nástupiště"</t>
  </si>
  <si>
    <t>967032974</t>
  </si>
  <si>
    <t>Odsekání plošných fasádních prvků předsazených před líc zdiva do 80 mm</t>
  </si>
  <si>
    <t>https://podminky.urs.cz/item/CS_URS_2023_01/967032974</t>
  </si>
  <si>
    <t>0,40*(4,80+3,40*2+5,58+11,00+7,80+6,70*2)</t>
  </si>
  <si>
    <t>0,40*(8,80*3+5,40+8,30+4,00+5,30+2,40+12,40+7,40+3,60)</t>
  </si>
  <si>
    <t>0,30*(1,00+5,28+5,00+4,00+1,60+2,40*2+12,40+1,40)</t>
  </si>
  <si>
    <t>0,20*(5,40+0,80*4+1,20*2+2,20*4)</t>
  </si>
  <si>
    <t>0,15*(2,30*10+1,50+1,20*4+4,00+2,20*2+1,00)</t>
  </si>
  <si>
    <t>0,10*(0,90*4+3,40*8+3,70*6+1,20*2+1,60+0,60)</t>
  </si>
  <si>
    <t>0,10*(3,40+2,40*2+1,00*4)</t>
  </si>
  <si>
    <t>1,00*4,00</t>
  </si>
  <si>
    <t>0,60*1,80</t>
  </si>
  <si>
    <t>212,770*14</t>
  </si>
  <si>
    <t>997013873</t>
  </si>
  <si>
    <t>Poplatek za uložení stavebního odpadu na recyklační skládce (skládkovné) zeminy a kamení zatříděného do Katalogu odpadů pod kódem 17 05 04</t>
  </si>
  <si>
    <t>https://podminky.urs.cz/item/CS_URS_2023_01/997013873</t>
  </si>
  <si>
    <t>997013861</t>
  </si>
  <si>
    <t>Poplatek za uložení stavebního odpadu na recyklační skládce (skládkovné) z prostého betonu zatříděného do Katalogu odpadů pod kódem 17 01 01</t>
  </si>
  <si>
    <t>https://podminky.urs.cz/item/CS_URS_2023_01/997013861</t>
  </si>
  <si>
    <t xml:space="preserve">0,100   "zakrývací geotextilie"</t>
  </si>
  <si>
    <t>997013871</t>
  </si>
  <si>
    <t>Poplatek za uložení stavebního odpadu na recyklační skládce (skládkovné) směsného stavebního a demoličního zatříděného do Katalogu odpadů pod kódem 17 09 04</t>
  </si>
  <si>
    <t>-1818289396</t>
  </si>
  <si>
    <t>https://podminky.urs.cz/item/CS_URS_2023_01/997013871</t>
  </si>
  <si>
    <t>212,770</t>
  </si>
  <si>
    <t>-(36,903+70,551+0,100)</t>
  </si>
  <si>
    <t xml:space="preserve">-1,004   "odpočet kovového odpadu"</t>
  </si>
  <si>
    <t>1785222091</t>
  </si>
  <si>
    <t>114,778</t>
  </si>
  <si>
    <t>-45,838</t>
  </si>
  <si>
    <t>998229112</t>
  </si>
  <si>
    <t>Přesun hmot ruční pro pozemní komunikace s naložením a složením na vzdálenost do 50 m, s krytem dlážděným</t>
  </si>
  <si>
    <t>https://podminky.urs.cz/item/CS_URS_2023_01/998229112</t>
  </si>
  <si>
    <t>Klimatizační jednotky (stávající)</t>
  </si>
  <si>
    <t>7517218R01</t>
  </si>
  <si>
    <t>Demontáž klimatizační jednotky venkovní pro zpětné osazení, s uložením a zakrytím</t>
  </si>
  <si>
    <t>751721101</t>
  </si>
  <si>
    <t>Zpětná montáž klimatizační jednotky venkovní</t>
  </si>
  <si>
    <t>7621311R01</t>
  </si>
  <si>
    <t>Montáž bednění stěn z hoblovaných prken (imitace hrázděného zdiva) lepením</t>
  </si>
  <si>
    <t>5,98*4+4,20*6+3,20*4</t>
  </si>
  <si>
    <t>15,66*4+4,80*13+2,80*12</t>
  </si>
  <si>
    <t>6,33*5+3,80*5+2,80*2</t>
  </si>
  <si>
    <t>8,94*5+5,40*6+3,70*4</t>
  </si>
  <si>
    <t>5,98*4+4,80*6+2,80*4</t>
  </si>
  <si>
    <t>11,20*4+4,00*9+2,80*6</t>
  </si>
  <si>
    <t>6,50*3+4,00*6+2,80*4</t>
  </si>
  <si>
    <t>15,10*4+4,10*10+2,80*2</t>
  </si>
  <si>
    <t>605151R001</t>
  </si>
  <si>
    <t>prkno hoblované š. 100 mm tl. 10 mm včetně impregnace</t>
  </si>
  <si>
    <t>691,93*1,1</t>
  </si>
  <si>
    <t>998762202</t>
  </si>
  <si>
    <t>Přesun hmot pro konstrukce tesařské stanovený procentní sazbou (%) z ceny vodorovná dopravní vzdálenost do 50 m v objektech výšky přes 6 do 12 m</t>
  </si>
  <si>
    <t>https://podminky.urs.cz/item/CS_URS_2023_01/998762202</t>
  </si>
  <si>
    <t>763221673</t>
  </si>
  <si>
    <t>Stěna předsazená ze sádrovláknitých desek montáž desek na nosnou konstrukci tl. 15 mm</t>
  </si>
  <si>
    <t>https://podminky.urs.cz/item/CS_URS_2023_01/763221673</t>
  </si>
  <si>
    <t>59030922</t>
  </si>
  <si>
    <t>deska sádrovláknitá univerzální tl 15mm</t>
  </si>
  <si>
    <t>8,229*1,05</t>
  </si>
  <si>
    <t>767161813</t>
  </si>
  <si>
    <t>Demontáž zábradlí do suti rovného nerozebíratelný spoj hmotnosti 1 m zábradlí do 20 kg</t>
  </si>
  <si>
    <t>https://podminky.urs.cz/item/CS_URS_2023_01/767161813</t>
  </si>
  <si>
    <t xml:space="preserve">3,50+1,50   "ke zpětné montáži - nástupiště"</t>
  </si>
  <si>
    <t>767161211</t>
  </si>
  <si>
    <t>Montáž zábradlí rovného z profilové oceli do zdiva, hmotnosti 1 m zábradlí do 20 kg</t>
  </si>
  <si>
    <t>https://podminky.urs.cz/item/CS_URS_2023_01/767161211</t>
  </si>
  <si>
    <t xml:space="preserve">3,50+1,50   "zpětná montáž - nástupiště"</t>
  </si>
  <si>
    <t>3,70*(31,39+16,35+25,57+16,35)</t>
  </si>
  <si>
    <t>-1,15*1,75*32</t>
  </si>
  <si>
    <t xml:space="preserve">Součet   2.np</t>
  </si>
  <si>
    <t>781734112</t>
  </si>
  <si>
    <t>Montáž obkladů vnějších stěn z obkladaček nebo obkladových pásků cihelných lepených flexibilním lepidlem přes 50 do 85 ks/m2</t>
  </si>
  <si>
    <t>https://podminky.urs.cz/item/CS_URS_2023_01/781734112</t>
  </si>
  <si>
    <t>59623116</t>
  </si>
  <si>
    <t>pásek obkladový cihlový reliéf pískovaný 240x71x14mm červený</t>
  </si>
  <si>
    <t>267,342*51*1,1</t>
  </si>
  <si>
    <t>998781202</t>
  </si>
  <si>
    <t>Přesun hmot pro obklady keramické stanovený procentní sazbou (%) z ceny vodorovná dopravní vzdálenost do 50 m v objektech výšky přes 6 do 12 m</t>
  </si>
  <si>
    <t>https://podminky.urs.cz/item/CS_URS_2023_01/998781202</t>
  </si>
  <si>
    <t>(6,00*1,00)/2*2</t>
  </si>
  <si>
    <t>(15,10*2,50)/2</t>
  </si>
  <si>
    <t>(15,10*2+0,90*13+4,50*3+4,00*5+6,50*2+0,90*5)*0,10</t>
  </si>
  <si>
    <t>6,33*0,90</t>
  </si>
  <si>
    <t>(4,00*1,30)/2</t>
  </si>
  <si>
    <t xml:space="preserve">Mezisoučet   stávající prvky (prkna)</t>
  </si>
  <si>
    <t>691,93*0,10</t>
  </si>
  <si>
    <t xml:space="preserve">Mezisoučet   nové prvky (prkna)</t>
  </si>
  <si>
    <t>783218111</t>
  </si>
  <si>
    <t>Lazurovací nátěr tesařských konstrukcí dvojnásobný syntetický</t>
  </si>
  <si>
    <t>https://podminky.urs.cz/item/CS_URS_2023_01/783218111</t>
  </si>
  <si>
    <t>783306809</t>
  </si>
  <si>
    <t>Odstranění nátěrů ze zámečnických konstrukcí okartáčováním</t>
  </si>
  <si>
    <t>https://podminky.urs.cz/item/CS_URS_2023_01/783306809</t>
  </si>
  <si>
    <t xml:space="preserve">1,30*2,30+1,10*2,30   "plechové dveře"</t>
  </si>
  <si>
    <t xml:space="preserve">15,00    "ostatní"</t>
  </si>
  <si>
    <t xml:space="preserve">1,10*(3,50+1,50)    "zábradlí - nástupiště"</t>
  </si>
  <si>
    <t xml:space="preserve">4,00   "konzole VUT jednotek"</t>
  </si>
  <si>
    <t>783314201</t>
  </si>
  <si>
    <t>Základní antikorozní nátěr zámečnických konstrukcí jednonásobný syntetický standardní</t>
  </si>
  <si>
    <t>https://podminky.urs.cz/item/CS_URS_2023_01/783314201</t>
  </si>
  <si>
    <t>787</t>
  </si>
  <si>
    <t>Dokončovací práce - zasklívání</t>
  </si>
  <si>
    <t>7870000R01</t>
  </si>
  <si>
    <t>Nalepení dělících rámů na sklo okna (okno rozměry 1000x1750mm)</t>
  </si>
  <si>
    <t>7870000R02</t>
  </si>
  <si>
    <t>Síť proti hymzu do okna v DK (okno rozměry 1000x1750mm)</t>
  </si>
  <si>
    <t>134842922</t>
  </si>
  <si>
    <t>998787202</t>
  </si>
  <si>
    <t>Přesun hmot pro zasklívání stanovený procentní sazbou (%) z ceny vodorovná dopravní vzdálenost do 50 m v objektech výšky přes 6 do 12 m</t>
  </si>
  <si>
    <t>https://podminky.urs.cz/item/CS_URS_2023_01/998787202</t>
  </si>
  <si>
    <t>Práce a dodávky M</t>
  </si>
  <si>
    <t>22-M</t>
  </si>
  <si>
    <t>Montáže technologických zařízení pro dopravní stavby</t>
  </si>
  <si>
    <t>22032039R</t>
  </si>
  <si>
    <t>Montáž tabule včetně vyvrtání otvorů a připevnění tabule, nosné konstrukce, zatažení kabelů do tabule informační na nosnou konstrukci do hmotnosti tabule 50 kg</t>
  </si>
  <si>
    <t>1991548150</t>
  </si>
  <si>
    <t>40413701-1R</t>
  </si>
  <si>
    <t>tabule označení stanice s pigtogramem a nápisem "Ústí nad Labem - Střekov", nástěnná, prosvětlená LED včetně kotvení dle TNŽ 736390 (strana do ulice)</t>
  </si>
  <si>
    <t>-2068167240</t>
  </si>
  <si>
    <t>40413701-2R</t>
  </si>
  <si>
    <t xml:space="preserve">tabule označení stanice s  nápisem "Ústí nad Labem - Střekov", nástěnná, prosvětlená LED včetně kotvení dle TNŽ 736390 (strana od kolejí)</t>
  </si>
  <si>
    <t>-2120397480</t>
  </si>
  <si>
    <t>40413701-3R</t>
  </si>
  <si>
    <t>tabule označení stanice s nápisem "Ústí nad Labem - Střekov", nástěnná, neprosvětlená včetně kotvení dle TNŽ 736390 (boční)</t>
  </si>
  <si>
    <t>1688832340</t>
  </si>
  <si>
    <t>22032040R</t>
  </si>
  <si>
    <t>-897627900</t>
  </si>
  <si>
    <t>40413701-4R</t>
  </si>
  <si>
    <t>tabule piktogramová plastová</t>
  </si>
  <si>
    <t>-1152491286</t>
  </si>
  <si>
    <t>40413701-5R</t>
  </si>
  <si>
    <t>tabule piktogramová - polepová folie</t>
  </si>
  <si>
    <t>-1743940425</t>
  </si>
  <si>
    <t>DODÁVKA VČ. MONTÁŽE - LEPENÍ NA SKLO NEBO DVEŘE</t>
  </si>
  <si>
    <t>22032057R</t>
  </si>
  <si>
    <t>Dodávka a montáž systému OHM vč. kabeláže a nastavení hlasových frází</t>
  </si>
  <si>
    <t>kpl</t>
  </si>
  <si>
    <t>-1743886782</t>
  </si>
  <si>
    <t>22032067R</t>
  </si>
  <si>
    <t>Dodávka a montáž hmatných štítků s Braillovým písmem pro nevidomé</t>
  </si>
  <si>
    <t>-1782445162</t>
  </si>
  <si>
    <t>HZS2492</t>
  </si>
  <si>
    <t>Hodinové zúčtovací sazby profesí PSV zednické výpomoci a pomocné práce PSV pomocný dělník PSV</t>
  </si>
  <si>
    <t>https://podminky.urs.cz/item/CS_URS_2023_01/HZS2492</t>
  </si>
  <si>
    <t xml:space="preserve">"DEMONTÁŽ STÁVAJÍCÍHO ORIENTAČNÍHO SYSTÉMU VČETNĚ LIKVIDACCE "  40</t>
  </si>
  <si>
    <t>04 - KOMUNIKACE</t>
  </si>
  <si>
    <t xml:space="preserve">    1 - Zemní práce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</si>
  <si>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</si>
  <si>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</si>
  <si>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</si>
  <si>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16 - Zemní práce - přemístění výkopku</t>
  </si>
  <si>
    <t xml:space="preserve">    5 - Komunikace pozemní</t>
  </si>
  <si>
    <t xml:space="preserve">    591 - Nástupiště a chodník z pravé strany </t>
  </si>
  <si>
    <t xml:space="preserve">    592 - Chodník do ulice a chodník vedle parkoviště</t>
  </si>
  <si>
    <t xml:space="preserve">    593 - Parkovací plochy - vegetační dlažba</t>
  </si>
  <si>
    <t xml:space="preserve">    595 - Obrubníky</t>
  </si>
  <si>
    <t xml:space="preserve">    96 - Bourání konstrukcí</t>
  </si>
  <si>
    <t>Zemní práce</t>
  </si>
  <si>
    <t>Zemní práce - přípravné a přidružené práce</t>
  </si>
  <si>
    <t>111211101</t>
  </si>
  <si>
    <t>Odstranění křovin a stromů s odstraněním kořenů ručně průměru kmene do 100 mm jakékoliv plochy v rovině nebo ve svahu o sklonu do 1:5</t>
  </si>
  <si>
    <t>https://podminky.urs.cz/item/CS_URS_2023_01/111211101</t>
  </si>
  <si>
    <t>4,00*2,00</t>
  </si>
  <si>
    <t>162301501</t>
  </si>
  <si>
    <t>Vodorovné přemístění smýcených křovin do průměru kmene 100 mm na vzdálenost do 5 000 m</t>
  </si>
  <si>
    <t>https://podminky.urs.cz/item/CS_URS_2023_01/162301501</t>
  </si>
  <si>
    <t>162301981</t>
  </si>
  <si>
    <t>Vodorovné přemístění smýcených křovin Příplatek k ceně za každých dalších i započatých 1 000 m</t>
  </si>
  <si>
    <t>https://podminky.urs.cz/item/CS_URS_2023_01/162301981</t>
  </si>
  <si>
    <t>8*10</t>
  </si>
  <si>
    <t>184818231</t>
  </si>
  <si>
    <t>Ochrana kmene bedněním před poškozením stavebním provozem zřízení včetně odstranění výšky bednění do 2 m průměru kmene do 300 mm</t>
  </si>
  <si>
    <t>https://podminky.urs.cz/item/CS_URS_2023_01/184818231</t>
  </si>
  <si>
    <t>Zemní práce - odkopávky a prokopávky</t>
  </si>
  <si>
    <t>122251104</t>
  </si>
  <si>
    <t>Odkopávky a prokopávky nezapažené strojně v hornině třídy těžitelnosti I skupiny 3 přes 100 do 500 m3</t>
  </si>
  <si>
    <t>https://podminky.urs.cz/item/CS_URS_2023_01/122251104</t>
  </si>
  <si>
    <t>11,33*7,452 *0,30</t>
  </si>
  <si>
    <t>(11,248+22,35)/2*20,30 *0,30</t>
  </si>
  <si>
    <t>26,92*17,378 *0,30</t>
  </si>
  <si>
    <t>6,40*17,81 *0,30</t>
  </si>
  <si>
    <t>-6,18*0,89 *0,30</t>
  </si>
  <si>
    <t xml:space="preserve">Součet   parkovaví plochy(původně štěrk)</t>
  </si>
  <si>
    <t>Zemní práce - hloubené vykopávky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</si>
  <si>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</si>
  <si>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</si>
  <si>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https://podminky.urs.cz/item/CS_URS_2023_01/132251102</t>
  </si>
  <si>
    <t>(17,378*2+0,30*2+2,66+5,51+27,00+3,20+10,56+0,08)*0,20*0,20</t>
  </si>
  <si>
    <t>(7,01+3,78+1,15+65,02+2,08+22,35+0,75+5,11)*0,20*0,20</t>
  </si>
  <si>
    <t>(25,475+3,716+0,08+11,33+7,452)*0,20*0,20</t>
  </si>
  <si>
    <t xml:space="preserve">Mezisoučet    obrubník T 80/250</t>
  </si>
  <si>
    <t>(2,73*2+0,15+15,731)*0,20*0,10</t>
  </si>
  <si>
    <t xml:space="preserve">Mezisoučet    obrubník T 60/200 (nástupiště)</t>
  </si>
  <si>
    <t>(26,92+17,81+31,63)*0,40*0,20</t>
  </si>
  <si>
    <t xml:space="preserve">Mezisoučet   silniční obrubník</t>
  </si>
  <si>
    <t>Zemní práce - přemístění výkopku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</si>
  <si>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</si>
  <si>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</si>
  <si>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</si>
  <si>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300,525+16,123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</si>
  <si>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</si>
  <si>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</si>
  <si>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</si>
  <si>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316,648*5</t>
  </si>
  <si>
    <t>171201231</t>
  </si>
  <si>
    <t>https://podminky.urs.cz/item/CS_URS_2023_01/171201231</t>
  </si>
  <si>
    <t>316,648*1,7</t>
  </si>
  <si>
    <t>Komunikace pozemní</t>
  </si>
  <si>
    <t>591</t>
  </si>
  <si>
    <t xml:space="preserve">Nástupiště a chodník z pravé strany </t>
  </si>
  <si>
    <t>6,39*58,67</t>
  </si>
  <si>
    <t>5,05*0,90</t>
  </si>
  <si>
    <t>5,30*5,11</t>
  </si>
  <si>
    <t>3,139*15,851</t>
  </si>
  <si>
    <t>5,929*5,80</t>
  </si>
  <si>
    <t>(2,579+2,66)/2*(0,30+17,378+0,08+3,20)</t>
  </si>
  <si>
    <t>596811223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</si>
  <si>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</si>
  <si>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https://podminky.urs.cz/item/CS_URS_2023_01/596811223</t>
  </si>
  <si>
    <t>545,572*1,02</t>
  </si>
  <si>
    <t xml:space="preserve">6,39   "nástupiště"</t>
  </si>
  <si>
    <t>6,39*0,20*1,1</t>
  </si>
  <si>
    <t>8993311R01</t>
  </si>
  <si>
    <t>Výšková úprava uličního vstupu nebo vpusti do 200 mm zvýšením nebo snížením poklopu</t>
  </si>
  <si>
    <t>Chodník do ulice a chodník vedle parkoviště</t>
  </si>
  <si>
    <t>2,95*65,02</t>
  </si>
  <si>
    <t>-(6,00*0,50+2,10*0,70+11,10*0,95+8,60*0,80)</t>
  </si>
  <si>
    <t>1,15*9,96</t>
  </si>
  <si>
    <t>(9,96+7,01)/2*2,17</t>
  </si>
  <si>
    <t>-(1,15*4,61+1,85+0,60)</t>
  </si>
  <si>
    <t>(23,35+22,35)/2*2,00</t>
  </si>
  <si>
    <t>237,728*1,02</t>
  </si>
  <si>
    <t>593</t>
  </si>
  <si>
    <t>Parkovací plochy - vegetační dlažba</t>
  </si>
  <si>
    <t>11,33*7,452</t>
  </si>
  <si>
    <t>(11,248+22,35)/2*20,30</t>
  </si>
  <si>
    <t>26,92*17,378</t>
  </si>
  <si>
    <t>6,40*17,81</t>
  </si>
  <si>
    <t>-6,18*0,89</t>
  </si>
  <si>
    <t>564861111</t>
  </si>
  <si>
    <t>Podklad ze štěrkodrti ŠD s rozprostřením a zhutněním plochy přes 100 m2, po zhutnění tl. 200 mm</t>
  </si>
  <si>
    <t>https://podminky.urs.cz/item/CS_URS_2023_01/564861111</t>
  </si>
  <si>
    <t>451577877</t>
  </si>
  <si>
    <t>Podklad nebo lože pod dlažbu (přídlažbu) v ploše vodorovné nebo ve sklonu do 1:5, tloušťky od 30 do 100 mm ze štěrkopísku</t>
  </si>
  <si>
    <t>https://podminky.urs.cz/item/CS_URS_2023_01/451577877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</si>
  <si>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</si>
  <si>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</si>
  <si>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https://podminky.urs.cz/item/CS_URS_2023_01/596212213</t>
  </si>
  <si>
    <t>59245034</t>
  </si>
  <si>
    <t>dlažba plošná betonová vegetační 200x200x60mm barevná (COLORMIX BRILIANT)</t>
  </si>
  <si>
    <t>1001,751*1,01</t>
  </si>
  <si>
    <t>595</t>
  </si>
  <si>
    <t>Obrubníky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</si>
  <si>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</si>
  <si>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</si>
  <si>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https://podminky.urs.cz/item/CS_URS_2023_01/916131113</t>
  </si>
  <si>
    <t xml:space="preserve">26,92+17,81+31,63   "parkovací plochy - v místě napojení na stáv.komunikaci"</t>
  </si>
  <si>
    <t>59217057</t>
  </si>
  <si>
    <t>obrubník betonový pro kruhový objezd přímý 200x600x300mm</t>
  </si>
  <si>
    <t>76,36*1,02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</si>
  <si>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</si>
  <si>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</si>
  <si>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</si>
  <si>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17,378*2+0,30*2+2,66+5,51+27,00+3,20+10,56+0,08</t>
  </si>
  <si>
    <t>7,01+3,78+1,15+65,02+2,08+22,35+0,75+5,11</t>
  </si>
  <si>
    <t>25,475+3,716+0,08+11,33+7,452</t>
  </si>
  <si>
    <t>2,73*2+0,15+15,731</t>
  </si>
  <si>
    <t>592170R002</t>
  </si>
  <si>
    <t>obrubník betonový silniční T 1000x80x250mm</t>
  </si>
  <si>
    <t>592170R001</t>
  </si>
  <si>
    <t>obrubník betonový silniční T 1000x60x200mm</t>
  </si>
  <si>
    <t>916991121</t>
  </si>
  <si>
    <t>Lože pod obrubníky, krajníky nebo obruby z dlažebních kostek z betonu prostého</t>
  </si>
  <si>
    <t>https://podminky.urs.cz/item/CS_URS_2023_01/916991121</t>
  </si>
  <si>
    <t>76,39*0,40*0,25</t>
  </si>
  <si>
    <t>261,01*0,20*0,20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</si>
  <si>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</si>
  <si>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</si>
  <si>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https://podminky.urs.cz/item/CS_URS_2023_01/411121232</t>
  </si>
  <si>
    <t xml:space="preserve">5   "šachta v chodníku do ulice"</t>
  </si>
  <si>
    <t>59341220</t>
  </si>
  <si>
    <t>deska stropní plná PZD 1800x300x90mm</t>
  </si>
  <si>
    <t>9660062R01</t>
  </si>
  <si>
    <t>Odstranění zábrany parkovací zabetonovaného sloupku ke zpětnému osazení</t>
  </si>
  <si>
    <t>912111112</t>
  </si>
  <si>
    <t>Montáž zábrany parkovací tvaru sloupku do výšky 800 mm se zabetonovanou patkou</t>
  </si>
  <si>
    <t>https://podminky.urs.cz/item/CS_URS_2023_01/912111112</t>
  </si>
  <si>
    <t xml:space="preserve">"ZPĚTNÉ OSAZENÍ"   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</si>
  <si>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</si>
  <si>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</si>
  <si>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</si>
  <si>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 xml:space="preserve">2   "KE ZPĚTNÉMU OSAZENÍ - parkovací plocha"</t>
  </si>
  <si>
    <t xml:space="preserve">2   "KE ZPĚTNÉMU OSAZENÍ - chodník do ulice"</t>
  </si>
  <si>
    <t>914511111</t>
  </si>
  <si>
    <t>Montáž sloupku dopravních značek délky do 3,5 m do betonového základu</t>
  </si>
  <si>
    <t>https://podminky.urs.cz/item/CS_URS_2023_01/914511111</t>
  </si>
  <si>
    <t xml:space="preserve">2   "ZPĚTNÉ OSAZENÍ - parkovací plocha"</t>
  </si>
  <si>
    <t xml:space="preserve">2   "ZPĚTNÉ OSAZENÍ - chodník do ulice"</t>
  </si>
  <si>
    <t>919791063</t>
  </si>
  <si>
    <t>Montáž ochrany stromů v komunikaci bez vnitřní výplně (mříže) s volným položením ocelového rámu, plochy přes 1 m2</t>
  </si>
  <si>
    <t>https://podminky.urs.cz/item/CS_URS_2023_01/919791063</t>
  </si>
  <si>
    <t>74910199</t>
  </si>
  <si>
    <t>rám ochranný ke stromům 4 díly tvárná litina /1400x1400/x200x30mm</t>
  </si>
  <si>
    <t>451317777</t>
  </si>
  <si>
    <t>Podklad nebo lože pod dlažbu (přídlažbu) v ploše vodorovné nebo ve sklonu do 1:5, tloušťky od 50 do 100 mm z betonu prostého</t>
  </si>
  <si>
    <t>https://podminky.urs.cz/item/CS_URS_2023_01/451317777</t>
  </si>
  <si>
    <t xml:space="preserve">1,40*4*0,20*0,20   "pod ochranný rám"</t>
  </si>
  <si>
    <t>Bourání konstrukcí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</si>
  <si>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</si>
  <si>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</si>
  <si>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https://podminky.urs.cz/item/CS_URS_2023_01/113106171</t>
  </si>
  <si>
    <t>6,05*(58,67+0,90)</t>
  </si>
  <si>
    <t>5,30*5,10</t>
  </si>
  <si>
    <t>3,24*15,79</t>
  </si>
  <si>
    <t>5,98*5,85</t>
  </si>
  <si>
    <t>3,05*15,12</t>
  </si>
  <si>
    <t>-0,90*0,85*3</t>
  </si>
  <si>
    <t xml:space="preserve">Mezisoučet    nástupiště a chodník z pravé strany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</si>
  <si>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</si>
  <si>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</si>
  <si>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https://podminky.urs.cz/item/CS_URS_2023_01/113107181</t>
  </si>
  <si>
    <t>2,82*65,02</t>
  </si>
  <si>
    <t>-(1,15*4,61+1,85*0,60)</t>
  </si>
  <si>
    <t xml:space="preserve">Součet   chodník do ulice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</si>
  <si>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</si>
  <si>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</si>
  <si>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https://podminky.urs.cz/item/CS_URS_2023_01/113106571</t>
  </si>
  <si>
    <t>(23,35+11,248)/2*22,38</t>
  </si>
  <si>
    <t xml:space="preserve">-5,50*18,00   "vegetační dlažba"</t>
  </si>
  <si>
    <t xml:space="preserve">Mezisoučet   parkoviště</t>
  </si>
  <si>
    <t>113106593</t>
  </si>
  <si>
    <t>Rozebrání dlažeb vozovek a ploch s přemístěním hmot na skládku na vzdálenost do 3 m nebo s naložením na dopravní prostředek, s jakoukoliv výplní spár strojně plochy jednotlivě přes 200 m2 z vegetační dlažby s ložem z kameniva betonové</t>
  </si>
  <si>
    <t>https://podminky.urs.cz/item/CS_URS_2023_01/113106593</t>
  </si>
  <si>
    <t>"parkoviště - cca" 5,50*18,00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</si>
  <si>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</si>
  <si>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</si>
  <si>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</si>
  <si>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</si>
  <si>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</si>
  <si>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</si>
  <si>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 xml:space="preserve">Součet   chodník do ulice   (původně asfalt)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</si>
  <si>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</si>
  <si>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</si>
  <si>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https://podminky.urs.cz/item/CS_URS_2023_01/113107224</t>
  </si>
  <si>
    <t>17,81*6,40</t>
  </si>
  <si>
    <t xml:space="preserve">Součet   parkovací plochy se štěrkem</t>
  </si>
  <si>
    <t>113201112</t>
  </si>
  <si>
    <t>Vytrhání obrub s vybouráním lože, s přemístěním hmot na skládku na vzdálenost do 3 m nebo s naložením na dopravní prostředek silničních ležatých</t>
  </si>
  <si>
    <t>https://podminky.urs.cz/item/CS_URS_2023_01/113201112</t>
  </si>
  <si>
    <t xml:space="preserve">58,67              "nástupiště"</t>
  </si>
  <si>
    <t xml:space="preserve">2,08+31,63   "parkoviště"</t>
  </si>
  <si>
    <t>113201111</t>
  </si>
  <si>
    <t>Vytrhání obrub s vybouráním lože, s přemístěním hmot na skládku na vzdálenost do 3 m nebo s naložením na dopravní prostředek chodníkových ležatých</t>
  </si>
  <si>
    <t>https://podminky.urs.cz/item/CS_URS_2023_01/113201111</t>
  </si>
  <si>
    <t xml:space="preserve">7,01+4,64+65,02   "u chodníku do ulice"</t>
  </si>
  <si>
    <t>113204111</t>
  </si>
  <si>
    <t>Vytrhání obrub s vybouráním lože, s přemístěním hmot na skládku na vzdálenost do 3 m nebo s naložením na dopravní prostředek záhonových</t>
  </si>
  <si>
    <t>https://podminky.urs.cz/item/CS_URS_2023_01/113204111</t>
  </si>
  <si>
    <t>5,10+0,75+15,79+2,74*2+0,15</t>
  </si>
  <si>
    <t>11,03+15,12+3,05</t>
  </si>
  <si>
    <t xml:space="preserve">(0,90+0,85*2)*3   "kolem poklopů"</t>
  </si>
  <si>
    <t>25,475+3,763</t>
  </si>
  <si>
    <t>113202111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</si>
  <si>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</si>
  <si>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</si>
  <si>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11,33+7,452*2</t>
  </si>
  <si>
    <t>-1,50</t>
  </si>
  <si>
    <t xml:space="preserve">Součet   parkoviště</t>
  </si>
  <si>
    <t>899203211</t>
  </si>
  <si>
    <t>Demontáž mříží litinových včetně rámů, hmotnosti jednotlivě přes 100 do 150 Kg</t>
  </si>
  <si>
    <t>https://podminky.urs.cz/item/CS_URS_2023_01/899203211</t>
  </si>
  <si>
    <t>8991022R01</t>
  </si>
  <si>
    <t>Demontáž litinových uičních vpustí</t>
  </si>
  <si>
    <t>899104211</t>
  </si>
  <si>
    <t>Demontáž poklopů litinových a ocelových včetně rámů, hmotnosti jednotlivě přes 150 Kg</t>
  </si>
  <si>
    <t>CS ÚRS 2022 02</t>
  </si>
  <si>
    <t>https://podminky.urs.cz/item/CS_URS_2022_02/899104211</t>
  </si>
  <si>
    <t xml:space="preserve">1   "v chodníku do ulice"</t>
  </si>
  <si>
    <t>976044311</t>
  </si>
  <si>
    <t>Vybourání betonových nebo železobetonových dvířek, ventilací, obrub, krycích desek obrub zdiva šachet, průřezu přes 0,03 m2</t>
  </si>
  <si>
    <t>https://podminky.urs.cz/item/CS_URS_2023_01/976044311</t>
  </si>
  <si>
    <t xml:space="preserve">1,41*2+1,53*2   "cihelná šachta - v chodníku do ulice"</t>
  </si>
  <si>
    <t>963023612</t>
  </si>
  <si>
    <t>Vybourání schodišťových stupňů oblých, rovných nebo kosých ze zdi kamenné oboustranně</t>
  </si>
  <si>
    <t>https://podminky.urs.cz/item/CS_URS_2022_02/963023612</t>
  </si>
  <si>
    <t xml:space="preserve">"jalový stupeň"    2,70+0,70*2   "v chodníku do ulice"</t>
  </si>
  <si>
    <t>997221551</t>
  </si>
  <si>
    <t>Vodorovná doprava suti bez naložení, ale se složením a s hrubým urovnáním ze sypkých materiálů, na vzdálenost do 1 km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</si>
  <si>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</si>
  <si>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</si>
  <si>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</si>
  <si>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</si>
  <si>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593,988*14</t>
  </si>
  <si>
    <t>997221561</t>
  </si>
  <si>
    <t>Vodorovná doprava suti bez naložení, ale se složením a s hrubým urovnáním z kusových materiálů, na vzdálenost do 1 km</t>
  </si>
  <si>
    <t>https://podminky.urs.cz/item/CS_URS_2023_01/997221561</t>
  </si>
  <si>
    <t>997221569</t>
  </si>
  <si>
    <t>https://podminky.urs.cz/item/CS_URS_2023_01/997221569</t>
  </si>
  <si>
    <t>343,985*14</t>
  </si>
  <si>
    <t>997221611</t>
  </si>
  <si>
    <t>Nakládání na dopravní prostředky pro vodorovnou dopravu suti</t>
  </si>
  <si>
    <t>https://podminky.urs.cz/item/CS_URS_2023_01/997221611</t>
  </si>
  <si>
    <t>997221873</t>
  </si>
  <si>
    <t>https://podminky.urs.cz/item/CS_URS_2023_01/997221873</t>
  </si>
  <si>
    <t>997221861</t>
  </si>
  <si>
    <t>https://podminky.urs.cz/item/CS_URS_2023_01/997221861</t>
  </si>
  <si>
    <t>997221875</t>
  </si>
  <si>
    <t>Poplatek za uložení stavebního odpadu na recyklační skládce (skládkovné) asfaltového bez obsahu dehtu zatříděného do Katalogu odpadů pod kódem 17 03 02</t>
  </si>
  <si>
    <t>https://podminky.urs.cz/item/CS_URS_2023_01/997221875</t>
  </si>
  <si>
    <t>937,973</t>
  </si>
  <si>
    <t>-(575,158+297,094+18,122)</t>
  </si>
  <si>
    <t xml:space="preserve">-0,950   "odpočet kovového odpadu"</t>
  </si>
  <si>
    <t>998223011</t>
  </si>
  <si>
    <t>Přesun hmot pro pozemní komunikace s krytem dlážděným dopravní vzdálenost do 200 m jakékoliv délky objektu</t>
  </si>
  <si>
    <t>https://podminky.urs.cz/item/CS_URS_2023_01/998223011</t>
  </si>
  <si>
    <t>711111001</t>
  </si>
  <si>
    <t>Provedení izolace proti zemní vlhkosti natěradly a tmely za studena na ploše vodorovné V nátěrem penetračním</t>
  </si>
  <si>
    <t>https://podminky.urs.cz/item/CS_URS_2023_01/711111001</t>
  </si>
  <si>
    <t xml:space="preserve">1,53*1,41   "šachta v chodníku do ulice"</t>
  </si>
  <si>
    <t>2,157*0,0003</t>
  </si>
  <si>
    <t>711141559</t>
  </si>
  <si>
    <t>Provedení izolace proti zemní vlhkosti pásy přitavením NAIP na ploše vodorovné V</t>
  </si>
  <si>
    <t>https://podminky.urs.cz/item/CS_URS_2023_01/711141559</t>
  </si>
  <si>
    <t>62855002</t>
  </si>
  <si>
    <t>pás asfaltový natavitelný modifikovaný SBS tl 5,0mm s vložkou z polyesterové rohože a spalitelnou PE fólií nebo jemnozrnným minerálním posypem na horním povrchu</t>
  </si>
  <si>
    <t>2,157*1,1655</t>
  </si>
  <si>
    <t>998711101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</si>
  <si>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</si>
  <si>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</si>
  <si>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E-03 - Zapojení okruhů elektro</t>
  </si>
  <si>
    <t xml:space="preserve">    R-DK - Rozvaděč R-DK</t>
  </si>
  <si>
    <t xml:space="preserve">      RH - Rozvaděč RH</t>
  </si>
  <si>
    <t xml:space="preserve">    R-T2 - Rozvaděč R-T2</t>
  </si>
  <si>
    <t xml:space="preserve">      R1 - Rozvaděč R1</t>
  </si>
  <si>
    <t xml:space="preserve">        R-T1 - Rozvaděč R-T1</t>
  </si>
  <si>
    <t xml:space="preserve">          R-BYT - Rozvaděč R-BYT</t>
  </si>
  <si>
    <t xml:space="preserve">            R-SPOL - Rozvaděč R-SPOL</t>
  </si>
  <si>
    <t xml:space="preserve">              R-PŮDA - Rozvaděč R-PŮDA</t>
  </si>
  <si>
    <t xml:space="preserve">                RE6 - Rozvaděč RE6</t>
  </si>
  <si>
    <t>R-DK</t>
  </si>
  <si>
    <t>Rozvaděč R-DK</t>
  </si>
  <si>
    <t>01MR</t>
  </si>
  <si>
    <t>Montáž stávajících prvků</t>
  </si>
  <si>
    <t>665191564</t>
  </si>
  <si>
    <t>741136321</t>
  </si>
  <si>
    <t>Napojení souboru žil do skříně průřezu jedné žíly do 16 mm2</t>
  </si>
  <si>
    <t>-1082820300</t>
  </si>
  <si>
    <t>https://podminky.urs.cz/item/CS_URS_2023_01/741136321</t>
  </si>
  <si>
    <t>1000156833</t>
  </si>
  <si>
    <t>Hřebenová přípojnice 3P, 16mm2/12mod. k propojení 4</t>
  </si>
  <si>
    <t>-870351180</t>
  </si>
  <si>
    <t>741810002</t>
  </si>
  <si>
    <t>Zkoušky a prohlídky elektrických rozvodů a zařízení celková prohlídka a vyhotovení revizní zprávy pro objem montážních prací přes 100 do 500 tis. Kč</t>
  </si>
  <si>
    <t>486470711</t>
  </si>
  <si>
    <t>https://podminky.urs.cz/item/CS_URS_2023_01/741810002</t>
  </si>
  <si>
    <t>001R</t>
  </si>
  <si>
    <t>Pomocný materiál</t>
  </si>
  <si>
    <t>ks</t>
  </si>
  <si>
    <t>-1042959367</t>
  </si>
  <si>
    <t>741331032</t>
  </si>
  <si>
    <t>Montáž měřicích přístrojů bez zapojení vodičů elektroměru třífázového</t>
  </si>
  <si>
    <t>-613696276</t>
  </si>
  <si>
    <t>https://podminky.urs.cz/item/CS_URS_2023_01/741331032</t>
  </si>
  <si>
    <t>1301338</t>
  </si>
  <si>
    <t>Třífázový elektroměr ED310.DR.14E30X-00</t>
  </si>
  <si>
    <t>1876322284</t>
  </si>
  <si>
    <t>1215837</t>
  </si>
  <si>
    <t>Instalační stykač 25A, 2x zapínací kontakt 230V\25-20</t>
  </si>
  <si>
    <t>719895796</t>
  </si>
  <si>
    <t>741330651</t>
  </si>
  <si>
    <t>Montáž relé pomocných se zapojením vodičů vestavných střídavých</t>
  </si>
  <si>
    <t>133721996</t>
  </si>
  <si>
    <t>https://podminky.urs.cz/item/CS_URS_2023_01/741330651</t>
  </si>
  <si>
    <t>1181319</t>
  </si>
  <si>
    <t>Impulzní relé 230V, 1x rozpínací kontakt, 1x spínací kontakt, 16A, umístěno na DIN lištu</t>
  </si>
  <si>
    <t>-1898554085</t>
  </si>
  <si>
    <t>741320105</t>
  </si>
  <si>
    <t>Montáž jističů se zapojením vodičů jednopólových nn do 25 A ve skříni</t>
  </si>
  <si>
    <t>-498080379</t>
  </si>
  <si>
    <t>https://podminky.urs.cz/item/CS_URS_2023_01/741320105</t>
  </si>
  <si>
    <t>1183651</t>
  </si>
  <si>
    <t>jistič 1pólový-charakteristika B 6A, zkratový proud 10kA</t>
  </si>
  <si>
    <t>948209364</t>
  </si>
  <si>
    <t>741330032</t>
  </si>
  <si>
    <t>Montáž stykačů nn se zapojením vodičů střídavých vestavných jednopólových do 25 A</t>
  </si>
  <si>
    <t>-1126915279</t>
  </si>
  <si>
    <t>https://podminky.urs.cz/item/CS_URS_2023_01/741330032</t>
  </si>
  <si>
    <t>1183648</t>
  </si>
  <si>
    <t>jistič 1pólový-charakteristika B 16A, zkratový proud 10kA</t>
  </si>
  <si>
    <t>1221711009</t>
  </si>
  <si>
    <t>1183632</t>
  </si>
  <si>
    <t>jistič 1pólový-charakteristika C 10A, zkratový proud 10kA</t>
  </si>
  <si>
    <t>-1861060640</t>
  </si>
  <si>
    <t>741320165</t>
  </si>
  <si>
    <t>Montáž jističů se zapojením vodičů třípólových nn do 25 A ve skříni</t>
  </si>
  <si>
    <t>-2055976895</t>
  </si>
  <si>
    <t>https://podminky.urs.cz/item/CS_URS_2023_01/741320165</t>
  </si>
  <si>
    <t>1156304</t>
  </si>
  <si>
    <t>Jistič 3pólový-charakteristika C 2A, zkratový proud 10kA</t>
  </si>
  <si>
    <t>1960912615</t>
  </si>
  <si>
    <t>1183607</t>
  </si>
  <si>
    <t>jistič 3pólový-charakteristika B 20A, zkratový proud 10kA</t>
  </si>
  <si>
    <t>548083260</t>
  </si>
  <si>
    <t>741320175</t>
  </si>
  <si>
    <t>Montáž jističů se zapojením vodičů třípólových nn do 63 A ve skříni</t>
  </si>
  <si>
    <t>-563531109</t>
  </si>
  <si>
    <t>https://podminky.urs.cz/item/CS_URS_2023_01/741320175</t>
  </si>
  <si>
    <t>1183593</t>
  </si>
  <si>
    <t>jistič 3pólový-charakteristika C 32A, zkratový proud 10kA</t>
  </si>
  <si>
    <t>-148664963</t>
  </si>
  <si>
    <t>1183589</t>
  </si>
  <si>
    <t>jistič 3pólový-charakteristika C 50A, zkratový proud 10kA</t>
  </si>
  <si>
    <t>265867671</t>
  </si>
  <si>
    <t>1183590</t>
  </si>
  <si>
    <t>jistič 3pólový-charakteristika C 63A, zkratový proud 10kA</t>
  </si>
  <si>
    <t>-1289378577</t>
  </si>
  <si>
    <t>741320201</t>
  </si>
  <si>
    <t>Montáž jističů se zapojením vodičů čtyřpólových nn deionových vestavných do 100 A</t>
  </si>
  <si>
    <t>782733568</t>
  </si>
  <si>
    <t>https://podminky.urs.cz/item/CS_URS_2023_01/741320201</t>
  </si>
  <si>
    <t>1249839</t>
  </si>
  <si>
    <t>Hlavní vypínač do rozvaděče na DIN lištu 3pólový 63A</t>
  </si>
  <si>
    <t>-1205055191</t>
  </si>
  <si>
    <t>741321003</t>
  </si>
  <si>
    <t>Montáž proudových chráničů se zapojením vodičů dvoupólových nn do 25 A ve skříni</t>
  </si>
  <si>
    <t>-373606632</t>
  </si>
  <si>
    <t>https://podminky.urs.cz/item/CS_URS_2023_01/741321003</t>
  </si>
  <si>
    <t>1187843</t>
  </si>
  <si>
    <t>Kombinovaný chránič proudový 16A pracovního proudu 0,03A, zkratový proud 10kA, charakteristika C</t>
  </si>
  <si>
    <t>-1586977766</t>
  </si>
  <si>
    <t>741322011</t>
  </si>
  <si>
    <t>Montáž přepěťových ochran nn se zapojením vodičů svodiče bleskových proudů – typ 1 třípólových, pro impulsní proud do 35 kA</t>
  </si>
  <si>
    <t>1797872222</t>
  </si>
  <si>
    <t>https://podminky.urs.cz/item/CS_URS_2023_01/741322011</t>
  </si>
  <si>
    <t>1147066</t>
  </si>
  <si>
    <t>Svodič přepětí 3pólový 350V\20kA, typ 1+typ 2</t>
  </si>
  <si>
    <t>927515658</t>
  </si>
  <si>
    <t>741210002</t>
  </si>
  <si>
    <t>Montáž rozvodnic oceloplechových nebo plastových bez zapojení vodičů běžných, hmotnosti do 50 kg</t>
  </si>
  <si>
    <t>-1476725144</t>
  </si>
  <si>
    <t>https://podminky.urs.cz/item/CS_URS_2023_01/741210002</t>
  </si>
  <si>
    <t>1000117399</t>
  </si>
  <si>
    <t>Rozvaděč nástěnný FW, IP44, tř. ochr.II, 216 mod.,</t>
  </si>
  <si>
    <t>922109375</t>
  </si>
  <si>
    <t>1145423R</t>
  </si>
  <si>
    <t>Montáž přepínače sítí</t>
  </si>
  <si>
    <t>-1570011901</t>
  </si>
  <si>
    <t>1154175</t>
  </si>
  <si>
    <t>Přepínač sítí (I-0-II) 4P/40A</t>
  </si>
  <si>
    <t>186560795</t>
  </si>
  <si>
    <t>RH</t>
  </si>
  <si>
    <t>Rozvaděč RH</t>
  </si>
  <si>
    <t>-97495066</t>
  </si>
  <si>
    <t>1618720916</t>
  </si>
  <si>
    <t>-1109006748</t>
  </si>
  <si>
    <t>1183603</t>
  </si>
  <si>
    <t>jistič 3pólový-charakteristika B 32A, zkratový proud 10kA</t>
  </si>
  <si>
    <t>874269477</t>
  </si>
  <si>
    <t>1975626843</t>
  </si>
  <si>
    <t>-1762965141</t>
  </si>
  <si>
    <t>741210001</t>
  </si>
  <si>
    <t>Montáž rozvodnic oceloplechových nebo plastových bez zapojení vodičů běžných, hmotnosti do 20 kg</t>
  </si>
  <si>
    <t>465971555</t>
  </si>
  <si>
    <t>https://podminky.urs.cz/item/CS_URS_2023_01/741210001</t>
  </si>
  <si>
    <t>1000117404</t>
  </si>
  <si>
    <t xml:space="preserve"> Rozvaděč nástěnný FW, IP44, tř. ochr.II, 48 mod., 6</t>
  </si>
  <si>
    <t>-593032524</t>
  </si>
  <si>
    <t>923847925</t>
  </si>
  <si>
    <t>1172166893</t>
  </si>
  <si>
    <t>R-T2</t>
  </si>
  <si>
    <t>Rozvaděč R-T2</t>
  </si>
  <si>
    <t>-48069531</t>
  </si>
  <si>
    <t>850042165</t>
  </si>
  <si>
    <t>001R.1</t>
  </si>
  <si>
    <t>-1324584012</t>
  </si>
  <si>
    <t>741810001</t>
  </si>
  <si>
    <t>Zkoušky a prohlídky elektrických rozvodů a zařízení celková prohlídka a vyhotovení revizní zprávy pro objem montážních prací do 100 tis. Kč</t>
  </si>
  <si>
    <t>1546316134</t>
  </si>
  <si>
    <t>https://podminky.urs.cz/item/CS_URS_2023_01/741810001</t>
  </si>
  <si>
    <t>909972884</t>
  </si>
  <si>
    <t>-1960721589</t>
  </si>
  <si>
    <t>-1308351751</t>
  </si>
  <si>
    <t>1665746444</t>
  </si>
  <si>
    <t>1802818407</t>
  </si>
  <si>
    <t>1249837</t>
  </si>
  <si>
    <t>Hlavní vypínač do rozvaděče na DIN lištu 3pólový 32A</t>
  </si>
  <si>
    <t>-1776815468</t>
  </si>
  <si>
    <t>-2022253057</t>
  </si>
  <si>
    <t>2098450165</t>
  </si>
  <si>
    <t>741322061</t>
  </si>
  <si>
    <t>Montáž přepěťových ochran nn se zapojením vodičů svodiče přepětí – typ 2 třípólových jednodílných</t>
  </si>
  <si>
    <t>-506643242</t>
  </si>
  <si>
    <t>https://podminky.urs.cz/item/CS_URS_2023_01/741322061</t>
  </si>
  <si>
    <t>1146902</t>
  </si>
  <si>
    <t>Svodič přepětí 3pólový 350V\20kA, typ 2</t>
  </si>
  <si>
    <t>360446181</t>
  </si>
  <si>
    <t>523570593</t>
  </si>
  <si>
    <t>1000117400</t>
  </si>
  <si>
    <t>Rozvaděč nástěnný FW, IP44, tř. ochr.II, 36 mod., 5</t>
  </si>
  <si>
    <t>-1340924953</t>
  </si>
  <si>
    <t>189220163</t>
  </si>
  <si>
    <t>-1712503885</t>
  </si>
  <si>
    <t>R1</t>
  </si>
  <si>
    <t>Rozvaděč R1</t>
  </si>
  <si>
    <t>1510389527</t>
  </si>
  <si>
    <t>1792853843</t>
  </si>
  <si>
    <t>1729608320</t>
  </si>
  <si>
    <t>1955690573</t>
  </si>
  <si>
    <t>942423035</t>
  </si>
  <si>
    <t>480079984</t>
  </si>
  <si>
    <t>1183628</t>
  </si>
  <si>
    <t>jistič 1pólový-charakteristika C 16A, zkratový proud 10kA</t>
  </si>
  <si>
    <t>1080386406</t>
  </si>
  <si>
    <t>659770803</t>
  </si>
  <si>
    <t>-1498469492</t>
  </si>
  <si>
    <t>588390721</t>
  </si>
  <si>
    <t>1147308464</t>
  </si>
  <si>
    <t>-1060666836</t>
  </si>
  <si>
    <t>-1902148308</t>
  </si>
  <si>
    <t>-978081992</t>
  </si>
  <si>
    <t>1892270703</t>
  </si>
  <si>
    <t>001R.2</t>
  </si>
  <si>
    <t>-1393229945</t>
  </si>
  <si>
    <t>59755784</t>
  </si>
  <si>
    <t>R-T1</t>
  </si>
  <si>
    <t>Rozvaděč R-T1</t>
  </si>
  <si>
    <t>1143345951</t>
  </si>
  <si>
    <t>271308415</t>
  </si>
  <si>
    <t>-957639954</t>
  </si>
  <si>
    <t>313030974</t>
  </si>
  <si>
    <t>-578395922</t>
  </si>
  <si>
    <t>-93993750</t>
  </si>
  <si>
    <t>1145423R.1</t>
  </si>
  <si>
    <t>1449046831</t>
  </si>
  <si>
    <t>-733630421</t>
  </si>
  <si>
    <t>1183608</t>
  </si>
  <si>
    <t>jistič 3pólový-charakteristika B 25A, zkratový proud 10kA</t>
  </si>
  <si>
    <t>-92682811</t>
  </si>
  <si>
    <t>-1302317372</t>
  </si>
  <si>
    <t>-67091144</t>
  </si>
  <si>
    <t>1424576388</t>
  </si>
  <si>
    <t>-770606146</t>
  </si>
  <si>
    <t>977862808</t>
  </si>
  <si>
    <t>-215552787</t>
  </si>
  <si>
    <t>-475201770</t>
  </si>
  <si>
    <t>1000117405</t>
  </si>
  <si>
    <t xml:space="preserve"> Rozvaděč nástěnný FW, IP44, tř. ochr.II, 96 mod., 6</t>
  </si>
  <si>
    <t>788655153</t>
  </si>
  <si>
    <t>001R.3</t>
  </si>
  <si>
    <t>-1841582340</t>
  </si>
  <si>
    <t>-1267633631</t>
  </si>
  <si>
    <t>R-BYT</t>
  </si>
  <si>
    <t>Rozvaděč R-BYT</t>
  </si>
  <si>
    <t>1268278154</t>
  </si>
  <si>
    <t>-251501554</t>
  </si>
  <si>
    <t>188236709</t>
  </si>
  <si>
    <t>-1867661149</t>
  </si>
  <si>
    <t>1731008773</t>
  </si>
  <si>
    <t>1183596</t>
  </si>
  <si>
    <t>jistič 3pólový-charakteristika C 16A, zkratový proud 10kA</t>
  </si>
  <si>
    <t>757424533</t>
  </si>
  <si>
    <t>1511030170</t>
  </si>
  <si>
    <t>1883601501</t>
  </si>
  <si>
    <t>678873663</t>
  </si>
  <si>
    <t>1187841</t>
  </si>
  <si>
    <t>Kombinovaný chránič proudový 10A pracovního proudu 0,03A, zkratový proud 10kA, charakteristika C</t>
  </si>
  <si>
    <t>1833054961</t>
  </si>
  <si>
    <t>-1640591617</t>
  </si>
  <si>
    <t>-679457602</t>
  </si>
  <si>
    <t>-89935003</t>
  </si>
  <si>
    <t>847729938</t>
  </si>
  <si>
    <t>594239481</t>
  </si>
  <si>
    <t>001R.4</t>
  </si>
  <si>
    <t>-1539450514</t>
  </si>
  <si>
    <t>243535362</t>
  </si>
  <si>
    <t>R-SPOL</t>
  </si>
  <si>
    <t>Rozvaděč R-SPOL</t>
  </si>
  <si>
    <t>1569964011</t>
  </si>
  <si>
    <t>1944679776</t>
  </si>
  <si>
    <t>564854577</t>
  </si>
  <si>
    <t>-602493486</t>
  </si>
  <si>
    <t>-1236650809</t>
  </si>
  <si>
    <t>345851959</t>
  </si>
  <si>
    <t>215281076</t>
  </si>
  <si>
    <t>950647891</t>
  </si>
  <si>
    <t>-918997943</t>
  </si>
  <si>
    <t>2133994281</t>
  </si>
  <si>
    <t>1768836368</t>
  </si>
  <si>
    <t>1536705058</t>
  </si>
  <si>
    <t>001R.5</t>
  </si>
  <si>
    <t>-548094615</t>
  </si>
  <si>
    <t>198931940</t>
  </si>
  <si>
    <t>R-PŮDA</t>
  </si>
  <si>
    <t>Rozvaděč R-PŮDA</t>
  </si>
  <si>
    <t>-4594643</t>
  </si>
  <si>
    <t>1570664119</t>
  </si>
  <si>
    <t>706433136</t>
  </si>
  <si>
    <t>-685332673</t>
  </si>
  <si>
    <t>1780118651</t>
  </si>
  <si>
    <t>587888061</t>
  </si>
  <si>
    <t>1315402342</t>
  </si>
  <si>
    <t>1585196642</t>
  </si>
  <si>
    <t>-513218358</t>
  </si>
  <si>
    <t>-1876961392</t>
  </si>
  <si>
    <t>748402179</t>
  </si>
  <si>
    <t>1032613435</t>
  </si>
  <si>
    <t>750936478</t>
  </si>
  <si>
    <t>385710628</t>
  </si>
  <si>
    <t>-577994311</t>
  </si>
  <si>
    <t>2060040406</t>
  </si>
  <si>
    <t>RE6</t>
  </si>
  <si>
    <t>Rozvaděč RE6</t>
  </si>
  <si>
    <t>1138604376</t>
  </si>
  <si>
    <t>-2077045054</t>
  </si>
  <si>
    <t>-1567596859</t>
  </si>
  <si>
    <t>-70839603</t>
  </si>
  <si>
    <t>-1649111886</t>
  </si>
  <si>
    <t>-1598911534</t>
  </si>
  <si>
    <t>-339979372</t>
  </si>
  <si>
    <t>-5005996</t>
  </si>
  <si>
    <t>-45368025</t>
  </si>
  <si>
    <t>-964255313</t>
  </si>
  <si>
    <t>E-04 - Elektroinstalace NN</t>
  </si>
  <si>
    <t>HSV - HSV</t>
  </si>
  <si>
    <t xml:space="preserve">    1 - Zemní a ostatní práce  </t>
  </si>
  <si>
    <t xml:space="preserve">    61 - Úprava povrchů vnitřních</t>
  </si>
  <si>
    <t xml:space="preserve">    97 - Prorážení otvorů a ostatní bourací práce</t>
  </si>
  <si>
    <t xml:space="preserve">    741 - Elektroinstalace - silnoproud</t>
  </si>
  <si>
    <t xml:space="preserve">    Hromosvod - Hromosvod</t>
  </si>
  <si>
    <t xml:space="preserve">Zemní a ostatní práce  </t>
  </si>
  <si>
    <t>132112132</t>
  </si>
  <si>
    <t>Hloubení nezapažených rýh šířky do 800 mm ručně s urovnáním dna do předepsaného profilu a spádu v hornině třídy těžitelnosti I skupiny 1 a 2 nesoudržných</t>
  </si>
  <si>
    <t>565950849</t>
  </si>
  <si>
    <t>https://podminky.urs.cz/item/CS_URS_2023_01/132112132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</si>
  <si>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</si>
  <si>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</si>
  <si>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</si>
  <si>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</si>
  <si>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</si>
  <si>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https://podminky.urs.cz/item/CS_URS_2023_01/175111201</t>
  </si>
  <si>
    <t>58337302</t>
  </si>
  <si>
    <t>štěrkopísek frakce 0/16</t>
  </si>
  <si>
    <t>12*1,8 "Přepočtené koeficientem množství</t>
  </si>
  <si>
    <t>181951114</t>
  </si>
  <si>
    <t>Úprava pláně vyrovnáním výškových rozdílů strojně v hornině třídy těžitelnosti II, skupiny 4 a 5 se zhutněním</t>
  </si>
  <si>
    <t>https://podminky.urs.cz/item/CS_URS_2023_01/181951114</t>
  </si>
  <si>
    <t>R0000000302</t>
  </si>
  <si>
    <t>Montáž výstražné fólie</t>
  </si>
  <si>
    <t>8500038762</t>
  </si>
  <si>
    <t>Fólie výstražná rudá s bleskem š. 220 mm 20 m</t>
  </si>
  <si>
    <t>P</t>
  </si>
  <si>
    <t>Poznámka k položce:_x000d_
Poznámka k položce: šířka: 220 mm , délka: 20 m , barva: červená , tloušťka: 0,07 mm pro umístění do výkopu, šířka 220 mm, délka 20 m, rudá, s bleskem</t>
  </si>
  <si>
    <t>R0000000303</t>
  </si>
  <si>
    <t>Montáž kabelového krytu</t>
  </si>
  <si>
    <t>8500025422</t>
  </si>
  <si>
    <t>Kryt kabelový plast 250/2</t>
  </si>
  <si>
    <t>Poznámka k položce:_x000d_
Poznámka k položce: pro krytí elektrických vedení, materiál PVC, barva červená, délka 1 m, šířka 250 mm</t>
  </si>
  <si>
    <t>Úprava povrchů vnitřních</t>
  </si>
  <si>
    <t>612135101</t>
  </si>
  <si>
    <t>Hrubá výplň rýh maltou jakékoli šířky rýhy ve stěnách</t>
  </si>
  <si>
    <t>https://podminky.urs.cz/item/CS_URS_2023_01/612135101</t>
  </si>
  <si>
    <t>350,00*0,03*0,03</t>
  </si>
  <si>
    <t>612315111</t>
  </si>
  <si>
    <t>Vápenná omítka rýh hladká ve stěnách, šířky rýhy do 150 mm</t>
  </si>
  <si>
    <t>https://podminky.urs.cz/item/CS_URS_2023_01/612315111</t>
  </si>
  <si>
    <t>Prorážení otvorů a ostatní bourací práce</t>
  </si>
  <si>
    <t>977332211</t>
  </si>
  <si>
    <t>Frézování drážek pro vodiče ve stěnách z dutých cihel nebo tvárnic, rozměru do 30x30 mm</t>
  </si>
  <si>
    <t>https://podminky.urs.cz/item/CS_URS_2023_01/977332211</t>
  </si>
  <si>
    <t>741421811</t>
  </si>
  <si>
    <t>Demontáž hromosvodného vedení bez zachování funkčnosti svodových drátů nebo lan kolmého svodu, průměru do 8 mm</t>
  </si>
  <si>
    <t>https://podminky.urs.cz/item/CS_URS_2023_01/741421811</t>
  </si>
  <si>
    <t xml:space="preserve">"cca"   50,00</t>
  </si>
  <si>
    <t>741421831</t>
  </si>
  <si>
    <t>Demontáž hromosvodného vedení bez zachování funkčnosti svodových drátů nebo lan na šikmé střeše, průměru do 8 mm</t>
  </si>
  <si>
    <t>https://podminky.urs.cz/item/CS_URS_2023_01/741421831</t>
  </si>
  <si>
    <t xml:space="preserve">"cca"   200,00</t>
  </si>
  <si>
    <t>1,711*14</t>
  </si>
  <si>
    <t>1,711</t>
  </si>
  <si>
    <t xml:space="preserve">-0,301   "odpočet kovového odpadu"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</si>
  <si>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</si>
  <si>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</si>
  <si>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https://podminky.urs.cz/item/CS_URS_2023_01/998018002</t>
  </si>
  <si>
    <t>741</t>
  </si>
  <si>
    <t>Elektroinstalace - silnoproud</t>
  </si>
  <si>
    <t>741110052</t>
  </si>
  <si>
    <t>Montáž trubek elektroinstalačních s nasunutím nebo našroubováním do krabic plastových ohebných, uložených volně, vnější Ø přes 23 do 35 mm</t>
  </si>
  <si>
    <t>https://podminky.urs.cz/item/CS_URS_2023_01/741110052</t>
  </si>
  <si>
    <t>34571360</t>
  </si>
  <si>
    <t>trubka elektroinstalační HDPE tuhá dvouplášťová korugovaná D 32/40mm</t>
  </si>
  <si>
    <t>741110053</t>
  </si>
  <si>
    <t>Montáž trubek elektroinstalačních s nasunutím nebo našroubováním do krabic plastových ohebných, uložených volně, vnější Ø přes 35 mm</t>
  </si>
  <si>
    <t>https://podminky.urs.cz/item/CS_URS_2023_01/741110053</t>
  </si>
  <si>
    <t>34571367</t>
  </si>
  <si>
    <t>trubka elektroinstalační HDPE tuhá dvouplášťová korugovaná D 108/125mm</t>
  </si>
  <si>
    <t>741112001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</si>
  <si>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</si>
  <si>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https://podminky.urs.cz/item/CS_URS_2023_01/741112001</t>
  </si>
  <si>
    <t>34571521</t>
  </si>
  <si>
    <t>krabice pod omítku PVC odbočná kruhová D 70mm s víčkem a svorkovnicí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</si>
  <si>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</si>
  <si>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</si>
  <si>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https://podminky.urs.cz/item/CS_URS_2023_01/741120301</t>
  </si>
  <si>
    <t>34111102</t>
  </si>
  <si>
    <t>kabel silový oheň retardující bezhalogenový bez funkční schopnosti při požáru třída reakce na oheň B2cas1d1a1 jádro Cu 0,6/1kV (1-CXKH-R B2) 1x10mm2</t>
  </si>
  <si>
    <t>34111103</t>
  </si>
  <si>
    <t>kabel silový oheň retardující bezhalogenový bez funkční schopnosti při požáru třída reakce na oheň B2cas1d1a1 jádro Cu 0,6/1kV (1-CXKH-R B2) 1x16mm2</t>
  </si>
  <si>
    <t>34111101</t>
  </si>
  <si>
    <t>kabel silový oheň retardující bezhalogenový bez funkční schopnosti při požáru třída reakce na oheň B2cas1d1a1 jádro Cu 0,6/1kV (1-CXKH-R B2) 1x6mm2</t>
  </si>
  <si>
    <t>34141103</t>
  </si>
  <si>
    <t>vodič propojovací flexibilní se zvýšenou odolnosti proti teplotám jádro Cu izolace silikon 300/500V (SiF) 1x2,50mm2</t>
  </si>
  <si>
    <t>34141104</t>
  </si>
  <si>
    <t>vodič propojovací flexibilní se zvýšenou odolnosti proti teplotám jádro Cu izolace silikon 300/500V (SiF) 1x4mm2</t>
  </si>
  <si>
    <t>741122601</t>
  </si>
  <si>
    <t>Montáž kabelů měděných bez ukončení uložených pevně plných kulatých nebo bezhalogenových (např. CYKY) počtu a průřezu žil 2x1,5 až 6 mm2</t>
  </si>
  <si>
    <t>https://podminky.urs.cz/item/CS_URS_2023_01/741122601</t>
  </si>
  <si>
    <t>34111117</t>
  </si>
  <si>
    <t>kabel silový oheň retardující bezhalogenový bez funkční schopnosti při požáru třída reakce na oheň B2cas1d1a1 jádro Cu 0,6/1kV (1-CXKH-R B2) 2x2,5mm2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</si>
  <si>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</si>
  <si>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</si>
  <si>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https://podminky.urs.cz/item/CS_URS_2023_01/741122611</t>
  </si>
  <si>
    <t>34111124</t>
  </si>
  <si>
    <t>kabel silový oheň retardující bezhalogenový bez funkční schopnosti při požáru třída reakce na oheň B2cas1d1a1 jádro Cu 0,6/1kV (1-CXKH-R B2) 3x2,5mm2</t>
  </si>
  <si>
    <t>34111123</t>
  </si>
  <si>
    <t>kabel silový oheň retardující bezhalogenový bez funkční schopnosti při požáru třída reakce na oheň B2cas1d1a1 jádro Cu 0,6/1kV (1-CXKH-R B2) 3x1,5mm2</t>
  </si>
  <si>
    <t>741122614</t>
  </si>
  <si>
    <t>Montáž kabelů měděných bez ukončení uložených pevně plných kulatých nebo bezhalogenových (např. CYKY) počtu a průřezu žil 3x25 až 35 mm2</t>
  </si>
  <si>
    <t>https://podminky.urs.cz/item/CS_URS_2023_01/741122614</t>
  </si>
  <si>
    <t>34111152</t>
  </si>
  <si>
    <t>kabel silový oheň retardující bezhalogenový bez funkční schopnosti při požáru třída reakce na oheň B2cas1d1a1 jádro Cu 0,6/1kV (1-CXKH-R B2) 4x25mm2</t>
  </si>
  <si>
    <t>741122641</t>
  </si>
  <si>
    <t>Montáž kabelů měděných bez ukončení uložených pevně plných kulatých nebo bezhalogenových (např. CYKY) počtu a průřezu žil 5x1,5 až 2,5 mm2</t>
  </si>
  <si>
    <t>https://podminky.urs.cz/item/CS_URS_2023_01/741122641</t>
  </si>
  <si>
    <t>34111164</t>
  </si>
  <si>
    <t>kabel silový oheň retardující bezhalogenový bez funkční schopnosti při požáru třída reakce na oheň B2cas1d1a1 jádro Cu 0,6/1kV (1-CXKH-R B2) 5x4mm2</t>
  </si>
  <si>
    <t>741122642</t>
  </si>
  <si>
    <t>Montáž kabelů měděných bez ukončení uložených pevně plných kulatých nebo bezhalogenových (např. CYKY) počtu a průřezu žil 5x4 až 6 mm2</t>
  </si>
  <si>
    <t>https://podminky.urs.cz/item/CS_URS_2023_01/741122642</t>
  </si>
  <si>
    <t>34111298</t>
  </si>
  <si>
    <t>kabel silový oheň retardující bezhalogenový bez funkční schopnosti při požáru jádro Cu 0,6/1kV (N2XH) 5x6mm2</t>
  </si>
  <si>
    <t>741130001</t>
  </si>
  <si>
    <t>Ukončení vodičů izolovaných s označením a zapojením v rozváděči nebo na přístroji, průřezu žíly do 2,5 mm2</t>
  </si>
  <si>
    <t>https://podminky.urs.cz/item/CS_URS_2023_01/741130001</t>
  </si>
  <si>
    <t>741130003</t>
  </si>
  <si>
    <t>Ukončení vodičů izolovaných s označením a zapojením v rozváděči nebo na přístroji, průřezu žíly do 4 mm2</t>
  </si>
  <si>
    <t>https://podminky.urs.cz/item/CS_URS_2023_01/741130003</t>
  </si>
  <si>
    <t>1188354R</t>
  </si>
  <si>
    <t>SVORKA bezšroubová 273-105 5X2,5 TM.SEDA</t>
  </si>
  <si>
    <t>1188352R</t>
  </si>
  <si>
    <t>SVORKA bezšroubová 273-104 3X2,5 TM.SEDA</t>
  </si>
  <si>
    <t>1188356R</t>
  </si>
  <si>
    <t>SVORKA bezšroubová 273-108 8X1,5 SV.SEDA</t>
  </si>
  <si>
    <t>1188355R</t>
  </si>
  <si>
    <t>SVORKA bezšroubová 273-101 5X1,5 SV.SEDA</t>
  </si>
  <si>
    <t>741310011</t>
  </si>
  <si>
    <t>Montáž spínačů jedno nebo dvoupólových nástěnných se zapojením vodičů, pro prostředí normální ovladačů, řazení 1/0-tlačítkových zapínacích</t>
  </si>
  <si>
    <t>https://podminky.urs.cz/item/CS_URS_2023_01/741310011</t>
  </si>
  <si>
    <t>34535008</t>
  </si>
  <si>
    <t>ovládač zapínací kompletní, zápustný, řazení 1/0, šroubové svorky</t>
  </si>
  <si>
    <t>34535000</t>
  </si>
  <si>
    <t>spínač kompletní, zápustný, jednopólový, řazení 1, šroubové svorky</t>
  </si>
  <si>
    <t>34535002</t>
  </si>
  <si>
    <t>přepínač sériový kompletní, zápustný, řazení 5, šroubové svorky</t>
  </si>
  <si>
    <t>34535003</t>
  </si>
  <si>
    <t>přepínač střídavý kompletní, zápustný, řazení 6, šroubové svorky</t>
  </si>
  <si>
    <t>34535004</t>
  </si>
  <si>
    <t>přepínač křížový kompletní, zápustný, řazení 7, šroubové svorky</t>
  </si>
  <si>
    <t>741310401</t>
  </si>
  <si>
    <t>Montáž spínačů tří nebo čtyřpólových nástěnných se zapojením vodičů, pro prostředí normální do 16 A</t>
  </si>
  <si>
    <t>https://podminky.urs.cz/item/CS_URS_2023_01/741310401</t>
  </si>
  <si>
    <t>34571450</t>
  </si>
  <si>
    <t>krabice pod omítku PVC přístrojová kruhová D 70mm</t>
  </si>
  <si>
    <t>34535098</t>
  </si>
  <si>
    <t>spínač trojpólový páčkový zapuštěný, řazení 3</t>
  </si>
  <si>
    <t>741313002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</si>
  <si>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</si>
  <si>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https://podminky.urs.cz/item/CS_URS_2023_01/741313002</t>
  </si>
  <si>
    <t>34555241</t>
  </si>
  <si>
    <t>přístroj zásuvky zápustné jednonásobné, krytka s clonkami, bezšroubové svorky</t>
  </si>
  <si>
    <t>34539059</t>
  </si>
  <si>
    <t>rámeček jednonásobný</t>
  </si>
  <si>
    <t>741371102</t>
  </si>
  <si>
    <t>Montáž svítidel zářivkových se zapojením vodičů průmyslových stropních přisazených 1 zdroj s krytem</t>
  </si>
  <si>
    <t>https://podminky.urs.cz/item/CS_URS_2023_01/741371102</t>
  </si>
  <si>
    <t>1209430</t>
  </si>
  <si>
    <t>LED svítidlo "A" 35W, 4020lm, mikropyramidová optika</t>
  </si>
  <si>
    <t>1209431</t>
  </si>
  <si>
    <t>LED svítidlo "B" 35W, 4280lm</t>
  </si>
  <si>
    <t>34833100</t>
  </si>
  <si>
    <t>svítidlo zářivkové průmyslové prachotěsné IP66, čirý akrylát, elektronický předřadník, 1x14W, délka 662mm</t>
  </si>
  <si>
    <t>1209432</t>
  </si>
  <si>
    <t>LED kruhové svítidlo "D" 14W, 1400lm</t>
  </si>
  <si>
    <t>1209433</t>
  </si>
  <si>
    <t>LED kruhové svítidlo "E" 44W, 4600lm</t>
  </si>
  <si>
    <t>1242502R</t>
  </si>
  <si>
    <t>LED svítidlo "B1" retrostyl+PIR</t>
  </si>
  <si>
    <t>210071001</t>
  </si>
  <si>
    <t>Montáž přípojnicového rozvodu z vodičů hliníkových průmyslového dílů rovných s odbočkami 250 A, délky 1200 mm</t>
  </si>
  <si>
    <t>https://podminky.urs.cz/item/CS_URS_2023_01/210071001</t>
  </si>
  <si>
    <t>1030122242</t>
  </si>
  <si>
    <t>Přípojnice ochranného pospojován</t>
  </si>
  <si>
    <t>PPS-M-R</t>
  </si>
  <si>
    <t>Montáž pojistkové skříně</t>
  </si>
  <si>
    <t>-192565583</t>
  </si>
  <si>
    <t>1689227</t>
  </si>
  <si>
    <t>Pojistková skříň PPS 6x400W vestavná, přívodní vodiče do 240mm2, dvě sady spodků do 400A</t>
  </si>
  <si>
    <t>-1100375508</t>
  </si>
  <si>
    <t>-1523309000</t>
  </si>
  <si>
    <t>-1571773357</t>
  </si>
  <si>
    <t>1183604</t>
  </si>
  <si>
    <t>jistič 3pólový-charakteristika B 40A, zkratový proud 10kA</t>
  </si>
  <si>
    <t>1193490786</t>
  </si>
  <si>
    <t>493383436</t>
  </si>
  <si>
    <t>-1904603694</t>
  </si>
  <si>
    <t>1823066333</t>
  </si>
  <si>
    <t>998741102</t>
  </si>
  <si>
    <t>Přesun hmot pro silnoproud stanovený z hmotnosti přesunovaného materiálu vodorovná dopravní vzdálenost do 50 m v objektech výšky přes 6 do 12 m</t>
  </si>
  <si>
    <t>https://podminky.urs.cz/item/CS_URS_2023_01/998741102</t>
  </si>
  <si>
    <t>Hromosvod</t>
  </si>
  <si>
    <t>35441415</t>
  </si>
  <si>
    <t>podpěra vedení FeZn do zdiva 150mm</t>
  </si>
  <si>
    <t>35441470</t>
  </si>
  <si>
    <t>podpěra vedení FeZn pod taškovou krytinu 100mm</t>
  </si>
  <si>
    <t>741420001.1</t>
  </si>
  <si>
    <t>Montáž hromosvodného vedení svodových drátů nebo lan s podpěrami, Ø do 10 mm</t>
  </si>
  <si>
    <t>https://podminky.urs.cz/item/CS_URS_2023_01/741420001.1</t>
  </si>
  <si>
    <t>35442141</t>
  </si>
  <si>
    <t>drát D 8mm AlMgSi polotvrdý</t>
  </si>
  <si>
    <t>741420022</t>
  </si>
  <si>
    <t>Montáž hromosvodného vedení svorek se 3 a více šrouby</t>
  </si>
  <si>
    <t>https://podminky.urs.cz/item/CS_URS_2023_01/741420022</t>
  </si>
  <si>
    <t>35441860</t>
  </si>
  <si>
    <t>svorka FeZn k jímací tyči - 4 šrouby</t>
  </si>
  <si>
    <t>741420022.1</t>
  </si>
  <si>
    <t>https://podminky.urs.cz/item/CS_URS_2023_01/741420022.1</t>
  </si>
  <si>
    <t>35431001</t>
  </si>
  <si>
    <t>svorka uzemnění AlMgSi univerzální</t>
  </si>
  <si>
    <t>35431039</t>
  </si>
  <si>
    <t>svorka uzemnění AlMgSi na okapové žlaby</t>
  </si>
  <si>
    <t>35431031</t>
  </si>
  <si>
    <t>svorka uzemnění AlMgSi k jímací tyči, 72 x40mm</t>
  </si>
  <si>
    <t>741420051</t>
  </si>
  <si>
    <t>Montáž hromosvodného vedení ochranných prvků úhelníků nebo trubek s držáky do zdiva</t>
  </si>
  <si>
    <t>https://podminky.urs.cz/item/CS_URS_2023_01/741420051</t>
  </si>
  <si>
    <t>35441830</t>
  </si>
  <si>
    <t>úhelník ochranný na ochranu svodu - 1700mm, FeZn</t>
  </si>
  <si>
    <t>741420083</t>
  </si>
  <si>
    <t>Montáž hromosvodného vedení doplňků štítků k označení svodů</t>
  </si>
  <si>
    <t>https://podminky.urs.cz/item/CS_URS_2023_01/741420083</t>
  </si>
  <si>
    <t>35442110</t>
  </si>
  <si>
    <t>štítek plastový - čísla svodů</t>
  </si>
  <si>
    <t>741430004</t>
  </si>
  <si>
    <t>Montáž jímacích tyčí délky do 3 m, na střešní hřeben</t>
  </si>
  <si>
    <t>https://podminky.urs.cz/item/CS_URS_2023_01/741430004</t>
  </si>
  <si>
    <t>35441117</t>
  </si>
  <si>
    <t>tyč jímací s kovaným hrotem 1500mm Cu</t>
  </si>
  <si>
    <t>741410002</t>
  </si>
  <si>
    <t>Montáž uzemňovacího vedení s upevněním, propojením a připojením pomocí svorek na povrchu pásku průřezu do 300 mm2</t>
  </si>
  <si>
    <t>1703080996</t>
  </si>
  <si>
    <t>https://podminky.urs.cz/item/CS_URS_2023_01/741410002</t>
  </si>
  <si>
    <t>35442062</t>
  </si>
  <si>
    <t>pás zemnící 30x4mm FeZn</t>
  </si>
  <si>
    <t>-900986921</t>
  </si>
  <si>
    <t>741820001</t>
  </si>
  <si>
    <t>Měření zemních odporů zemniče</t>
  </si>
  <si>
    <t>https://podminky.urs.cz/item/CS_URS_2023_01/741820001</t>
  </si>
  <si>
    <t>S-03 - Schéma slaboproudých rozvodů</t>
  </si>
  <si>
    <t xml:space="preserve">    743 - Schéma slaboproudých rozvodů</t>
  </si>
  <si>
    <t>743</t>
  </si>
  <si>
    <t>1702535</t>
  </si>
  <si>
    <t>RACK 19'' 18U/600X600 PROSKL.</t>
  </si>
  <si>
    <t>003R</t>
  </si>
  <si>
    <t>Ukončení kabelu UTP</t>
  </si>
  <si>
    <t>004R</t>
  </si>
  <si>
    <t>Měření segmentu UTP včetně protokolu</t>
  </si>
  <si>
    <t>005R</t>
  </si>
  <si>
    <t>Konfigurace sítě</t>
  </si>
  <si>
    <t>742330001</t>
  </si>
  <si>
    <t>Montáž strukturované kabeláže rozvaděče nástěnného</t>
  </si>
  <si>
    <t>https://podminky.urs.cz/item/CS_URS_2023_01/742330001</t>
  </si>
  <si>
    <t>Montáž patch kabelu</t>
  </si>
  <si>
    <t>ADI.0051226.URSR</t>
  </si>
  <si>
    <t>Patch kabel CAT6 UTP 1m šedý</t>
  </si>
  <si>
    <t>ADI.0051227.URSR</t>
  </si>
  <si>
    <t>Patch kabel CAT6 UTP 2m</t>
  </si>
  <si>
    <t>ADI.0051228.URSR</t>
  </si>
  <si>
    <t>Patch kabel CAT6 UTP 3m</t>
  </si>
  <si>
    <t>742330011</t>
  </si>
  <si>
    <t>Montáž strukturované kabeláže zařízení do rozvaděče switche, UPS, DVR, server, NVR bez nastavení</t>
  </si>
  <si>
    <t>742330024</t>
  </si>
  <si>
    <t>Montáž strukturované kabeláže příslušenství a ostatní práce k rozvaděčům patch panelu 24 portů UTP/FTP</t>
  </si>
  <si>
    <t>https://podminky.urs.cz/item/CS_URS_2023_01/742330024</t>
  </si>
  <si>
    <t>ADI.0051329.URS</t>
  </si>
  <si>
    <t>Konektor RJ45 8p8c CAT6E pro vodič drát</t>
  </si>
  <si>
    <t>002R</t>
  </si>
  <si>
    <t>Montáž konektoru RJ45</t>
  </si>
  <si>
    <t>1321479</t>
  </si>
  <si>
    <t>PATCH PANEL 1U 24 port</t>
  </si>
  <si>
    <t>S-04 - Kamerový systém</t>
  </si>
  <si>
    <t xml:space="preserve">    742 - Elektroinstalace - slaboproud</t>
  </si>
  <si>
    <t>Elektroinstalace - slaboproud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</si>
  <si>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</si>
  <si>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</si>
  <si>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https://podminky.urs.cz/item/CS_URS_2023_01/741110002</t>
  </si>
  <si>
    <t>34571361</t>
  </si>
  <si>
    <t>trubka elektroinstalační HDPE tuhá dvouplášťová korugovaná D 41/50mm</t>
  </si>
  <si>
    <t>ADI.0061092.URSR</t>
  </si>
  <si>
    <t>LCD LED monitor, 27", 16:9, Full HD 1920x1080, VGA, HDMI, 230V</t>
  </si>
  <si>
    <t>742110041</t>
  </si>
  <si>
    <t>Montáž lišt elektroinstalačních vkládacích</t>
  </si>
  <si>
    <t>https://podminky.urs.cz/item/CS_URS_2023_01/742110041</t>
  </si>
  <si>
    <t>34571007</t>
  </si>
  <si>
    <t>lišta elektroinstalační hranatá PVC 40x20mm</t>
  </si>
  <si>
    <t>742121001</t>
  </si>
  <si>
    <t>Montáž kabelů sdělovacích pro vnitřní rozvody počtu žil do 15</t>
  </si>
  <si>
    <t>https://podminky.urs.cz/item/CS_URS_2023_01/742121001</t>
  </si>
  <si>
    <t>34121268</t>
  </si>
  <si>
    <t>kabel datový bezhalogenový třída reakce na oheň B2cas1d1a1 jádro Cu plné (U/UTP) kat. 6</t>
  </si>
  <si>
    <t>Poznámka k položce:_x000d_
Poznámka k položce: U/UTP</t>
  </si>
  <si>
    <t>742190002</t>
  </si>
  <si>
    <t>Ostatní práce pro trasy značení trasy vedení</t>
  </si>
  <si>
    <t>https://podminky.urs.cz/item/CS_URS_2023_01/742190002</t>
  </si>
  <si>
    <t>742230003</t>
  </si>
  <si>
    <t>Montáž kamerového systému venkovní kamery</t>
  </si>
  <si>
    <t>https://podminky.urs.cz/item/CS_URS_2023_01/742230003</t>
  </si>
  <si>
    <t>Venkovní IP kamera 1/3" Progressive CMOS, ICR, 0lux s IR, 1920x1080:25fps(P)/30fps(N), 2.8~12mm VF objektiv, IP66, H.264/MJPEG, dual-stream, IP66, DC12V &amp; PoE, DWDR, 3D DNR, BLC, IR: do 30m, slot paměťových karet, ONVIF, PoE 802.3af, MicroSD/SDHC/SDXC, RTSP, noční vidění</t>
  </si>
  <si>
    <t>742230009</t>
  </si>
  <si>
    <t>Montáž kamerového systému samolepky "Střeženo kamerovým systémem"</t>
  </si>
  <si>
    <t>https://podminky.urs.cz/item/CS_URS_2023_01/742230009</t>
  </si>
  <si>
    <t>10.235.906</t>
  </si>
  <si>
    <t>Samolepka hlídáno kamerovým systémem</t>
  </si>
  <si>
    <t>742230101</t>
  </si>
  <si>
    <t>Montáž kamerového systému nastavení a instalace licence k připojení jedné kamery k SW</t>
  </si>
  <si>
    <t>https://podminky.urs.cz/item/CS_URS_2023_01/742230101</t>
  </si>
  <si>
    <t>742230102</t>
  </si>
  <si>
    <t>Montáž kamerového systému nastavení a instalace instalace a nastavení SW pro sledování kamer</t>
  </si>
  <si>
    <t>https://podminky.urs.cz/item/CS_URS_2023_01/742230102</t>
  </si>
  <si>
    <t>742230103</t>
  </si>
  <si>
    <t>Montáž kamerového systému nastavení a instalace nastavení záběru podle přání uživatele</t>
  </si>
  <si>
    <t>https://podminky.urs.cz/item/CS_URS_2023_01/742230103</t>
  </si>
  <si>
    <t>ADI.0062619.URSR</t>
  </si>
  <si>
    <t>On-line UPS, 1/1 fáze, 1kVA / 1kW, montáž Tower/Rack 2U, LCD displej</t>
  </si>
  <si>
    <t>Síťový video rekordér 9 kanálů, 1 pozice pro SATA disky vč.disku 1TB), Gigabit LAN, Live View, M-JPEG + MPEG4, H.264, HDMI, 2x USB 2.0, mydlink</t>
  </si>
  <si>
    <t>002R.1</t>
  </si>
  <si>
    <t>SWITCH 8x10\100 PoE, 2x10\100\1000, managment 802.3af., zdroj</t>
  </si>
  <si>
    <t>742330101</t>
  </si>
  <si>
    <t>Montáž strukturované kabeláže měření segmentu metalického s vyhotovením protokolu</t>
  </si>
  <si>
    <t>https://podminky.urs.cz/item/CS_URS_2023_01/742330101</t>
  </si>
  <si>
    <t>742330801R</t>
  </si>
  <si>
    <t>Demontáž stávající kamerové kabeláže a kamer</t>
  </si>
  <si>
    <t>998742102</t>
  </si>
  <si>
    <t>Přesun hmot pro slaboproud stanovený z hmotnosti přesunovaného materiálu vodorovná dopravní vzdálenost do 50 m v objektech výšky přes 6 do 12 m</t>
  </si>
  <si>
    <t>https://podminky.urs.cz/item/CS_URS_2023_01/998742102</t>
  </si>
  <si>
    <t>S-05 - Rozhlasové zařízení a revize</t>
  </si>
  <si>
    <t>OST - Ostatní</t>
  </si>
  <si>
    <t>OST</t>
  </si>
  <si>
    <t>Ostatní</t>
  </si>
  <si>
    <t>7492501690</t>
  </si>
  <si>
    <t>Kabely, vodiče, šňůry Cu - nn Kabel silový 2 a 3-žílový Cu, plastová izolace CYKY 2O1,5 (2Dx1,5)</t>
  </si>
  <si>
    <t>Sborník UOŽI 01 2022</t>
  </si>
  <si>
    <t>-1169418309</t>
  </si>
  <si>
    <t>7492501770</t>
  </si>
  <si>
    <t xml:space="preserve">Kabely, vodiče, šňůry Cu - nn Kabel silový 2 a 3-žílový Cu, plastová izolace CYKY 3J2,5  (3Cx 2,5)</t>
  </si>
  <si>
    <t>743173682</t>
  </si>
  <si>
    <t>7498153080</t>
  </si>
  <si>
    <t>Montáž SKŘ - DŘT, IPC, PLC školení obsluhy na nové telemechanické zařízení</t>
  </si>
  <si>
    <t>1670748561</t>
  </si>
  <si>
    <t>7596330530</t>
  </si>
  <si>
    <t>Větve rozhlasového zařízení Nástěnné regulátory hlasitosti 20W, relé nuceného poslechu</t>
  </si>
  <si>
    <t>789377328</t>
  </si>
  <si>
    <t>Poznámka k položce:_x000d_
Lze nahradit venkovním tlakovým reproduktroem s výkonem do 20W /100V.</t>
  </si>
  <si>
    <t>7590545050</t>
  </si>
  <si>
    <t>Uložení kabelu CYKY do žlabového rozvodu zabezpečovací ústředny do 4 x 10 mm - odvinutí, naměření a položení šňůry na lávku nebo do žlabového rozvodu včetně uchycení v ohybech, zakrytí žlabu a zaizolování konců kabelu, prozvonění a označení</t>
  </si>
  <si>
    <t>1779202983</t>
  </si>
  <si>
    <t>7596335045</t>
  </si>
  <si>
    <t>Montáž reproduktoru směrového, tlakového - upevnění reprodukturu na připravné body nebo konstrukci, připojení k vedení, nastavení optimální hlasitosti, směrování a odzkoušení ozvučení</t>
  </si>
  <si>
    <t>2107487094</t>
  </si>
  <si>
    <t>7596335095</t>
  </si>
  <si>
    <t>Montáž konzoly pro reproduktor na železnou konstrukci</t>
  </si>
  <si>
    <t>-1145502900</t>
  </si>
  <si>
    <t>7596345010</t>
  </si>
  <si>
    <t>Montáž jednotky zesilovače 100 W - včetně připojení, seřízení a přezkoušení funkce</t>
  </si>
  <si>
    <t>-1311997741</t>
  </si>
  <si>
    <t>7598035206R</t>
  </si>
  <si>
    <t>Úprava přenosové a datové sítě (konfigurace nebo nastavení např. firewall, switchů, routerů, modemů)</t>
  </si>
  <si>
    <t>1339996194</t>
  </si>
  <si>
    <t>Poznámka k položce:_x000d_
Konfigurace a instalace (TOP, RÚ, VoIP_x000d_
PBX, adaptét a brána + navazující_x000d_
technologie RV3)</t>
  </si>
  <si>
    <t>7598095537</t>
  </si>
  <si>
    <t>Vyhotovení protokolu UTZ pro silnoproudé zařízení - vykonání prohlídky a zkoušky včetně vyhotovení protokolu podle vyhl. 100/1995 Sb., pro rozhlasový, kamerový systém a kabelovou přípojku</t>
  </si>
  <si>
    <t>-287867246</t>
  </si>
  <si>
    <t>7598095651</t>
  </si>
  <si>
    <t>Vyhotovení revizní zprávy RZ - rozhlasové zařízení - vykonání prohlídky a zkoušky pro napájení elektrického zařízení včetně vyhotovení revizní zprávy podle vyhl. 100/1995 Sb. a norem ČSN</t>
  </si>
  <si>
    <t>615087215</t>
  </si>
  <si>
    <t>7598095661</t>
  </si>
  <si>
    <t>Vyhotovení revizní zprávy kamerový systém - vykonání prohlídky a zkoušky pro napájení elektrického zařízení včetně vyhotovení revizní zprávy podle vyhl. 100/1995 Sb. a norem ČSN</t>
  </si>
  <si>
    <t>-378064594</t>
  </si>
  <si>
    <t>7596820630</t>
  </si>
  <si>
    <t xml:space="preserve">Ovládací skříňky telefonního zapojovače Dispečerský dotykový terminál - TOP s možností vstupu  do služební telefonní sítě, radiové sítě MRS, TRS, GSM-R, dotyková obrazovka. Včetně konfigurace a nastavení.</t>
  </si>
  <si>
    <t>1322419449</t>
  </si>
  <si>
    <t>7596810020</t>
  </si>
  <si>
    <t>Telefonní zapojovače Malá sdělovací technika pro ČD Zapojovač telef.náhradní NTZ 2 (CV540539002)</t>
  </si>
  <si>
    <t>-387204049</t>
  </si>
  <si>
    <t>7596001600</t>
  </si>
  <si>
    <t>Rádiová zařízení Sdružovač, zátěž apod. RV3 adaptér MB</t>
  </si>
  <si>
    <t>-2056751233</t>
  </si>
  <si>
    <t>7596001675</t>
  </si>
  <si>
    <t>Rádiová zařízení Sdružovač, zátěž apod. ústředna VoIP PBX 390 (bez E1) *</t>
  </si>
  <si>
    <t>1994063260</t>
  </si>
  <si>
    <t>7596001670</t>
  </si>
  <si>
    <t>Rádiová zařízení Sdružovač, zátěž apod. Rozhlasová ústředna RU6IP</t>
  </si>
  <si>
    <t>142864728</t>
  </si>
  <si>
    <t>7598095663</t>
  </si>
  <si>
    <t>Vyhotovení revizní zprávy kabelová přípojka - vykonání prohlídky a zkoušky pro napájení elektrického zařízení včetně vyhotovení revizní zprávy podle vyhl. 100/1995 Sb. a norem ČSN</t>
  </si>
  <si>
    <t>1565922919</t>
  </si>
  <si>
    <t>S-06 - Informační zařízení</t>
  </si>
  <si>
    <t xml:space="preserve">    D3 - HODINY</t>
  </si>
  <si>
    <t>D3</t>
  </si>
  <si>
    <t>HODINY</t>
  </si>
  <si>
    <t>Pol195</t>
  </si>
  <si>
    <t>Montáž závěsných hodin oboustranných vč. napojení pro synchronizaci</t>
  </si>
  <si>
    <t>1079327978</t>
  </si>
  <si>
    <t>Pol196</t>
  </si>
  <si>
    <t>Elektrické oboustranné zavěšené hodiny - historický vzhled</t>
  </si>
  <si>
    <t>1960667545</t>
  </si>
  <si>
    <t>7596520020</t>
  </si>
  <si>
    <t>Informační tabule Elektronický zobrazovací panel oboustranný s hlas.výstupem</t>
  </si>
  <si>
    <t>860731375</t>
  </si>
  <si>
    <t xml:space="preserve">Poznámka k položce:_x000d_
Lze nahradit dvěma montory o velikosti 55", FHD, 2.700 cd/m2, 24/7, eth,  s venkovním krytem včetně antireflexního skla, ventilací a elektrickou výbavou</t>
  </si>
  <si>
    <t>-756398193</t>
  </si>
  <si>
    <t>7590540579</t>
  </si>
  <si>
    <t xml:space="preserve">Slaboproudé rozvody, kabely pro přívod a vnitřní instalaci UTP/FTP kategorie 6,  250MHz  1 Gbps FTP Stíněný, PE venkovní, drát</t>
  </si>
  <si>
    <t>-841450743</t>
  </si>
  <si>
    <t>7590540589</t>
  </si>
  <si>
    <t xml:space="preserve">Slaboproudé rozvody, kabely pro přívod a vnitřní instalaci UTP/FTP kategorie 6,  250MHz  1 Gbps FTP Stíněný, vnitřní, drát, nehořlavý, bezhalogenní, nízkodýmavý</t>
  </si>
  <si>
    <t>619255693</t>
  </si>
  <si>
    <t>7590540644</t>
  </si>
  <si>
    <t xml:space="preserve">Slaboproudé rozvody, kabely pro přívod a vnitřní instalaci UTP/FTP kategorie 6a,  250MHz  1 Gbps FTP propojovací kabel RJ45/RJ45 1m</t>
  </si>
  <si>
    <t>831102122</t>
  </si>
  <si>
    <t>7590540646</t>
  </si>
  <si>
    <t xml:space="preserve">Slaboproudé rozvody, kabely pro přívod a vnitřní instalaci UTP/FTP kategorie 6a,  250MHz  1 Gbps FTP propojovací kabel RJ45/RJ45 3m</t>
  </si>
  <si>
    <t>-1757249409</t>
  </si>
  <si>
    <t>7592605020</t>
  </si>
  <si>
    <t>Konfigurace SW v PC</t>
  </si>
  <si>
    <t>-1060980853</t>
  </si>
  <si>
    <t>7595115130</t>
  </si>
  <si>
    <t>Instalace a konfigurace IP telefonu s expansion modulem</t>
  </si>
  <si>
    <t>1171627125</t>
  </si>
  <si>
    <t>7595605185</t>
  </si>
  <si>
    <t>Montáž routeru (směrovače), switche (přepínače) a huby (rozbočovače) instalace a konfigurace switche L2 upevněného - expertní</t>
  </si>
  <si>
    <t>-2023941231</t>
  </si>
  <si>
    <t>7595600090</t>
  </si>
  <si>
    <t>Přenosová a datová zařízení Přenosové 1G ethernet Switch L3, 24 / 48 portů, optické rozhraní 1Gb s dlouhým dosahem</t>
  </si>
  <si>
    <t>370357768</t>
  </si>
  <si>
    <t>7596525012</t>
  </si>
  <si>
    <t>Montáž informační tabule na nosnou konstrukci hmotnosti tabule jednotlivě do 200 kg - včetně připojení, seřízení a přezkoušení funkce</t>
  </si>
  <si>
    <t>-373137442</t>
  </si>
  <si>
    <t>7597200120</t>
  </si>
  <si>
    <t>Monitor 27" LCD LED , HD 1920x1080, 16:9, 2 xBNC, 1 xHDMI, PIP, 230V, včetně držáku</t>
  </si>
  <si>
    <t>1386601655</t>
  </si>
  <si>
    <t>7597200160</t>
  </si>
  <si>
    <t>MiniPC, ovládací modul pro LCD a LED monitory vč. OS Linux</t>
  </si>
  <si>
    <t>1680532606</t>
  </si>
  <si>
    <t>7592600190</t>
  </si>
  <si>
    <t>Počítače, SW Technologické PC</t>
  </si>
  <si>
    <t>800985359</t>
  </si>
  <si>
    <t>7596550030</t>
  </si>
  <si>
    <t>Majáčky a akustické úpravy pro nevidomé Blok příjímače pro dálkovou aktivaci signalizace pro nevidomé</t>
  </si>
  <si>
    <t>592589748</t>
  </si>
  <si>
    <t>7597200140</t>
  </si>
  <si>
    <t>Monitor 42" LCD, provoz 24/7; 700cd/m2; vč. držáku</t>
  </si>
  <si>
    <t>1373805269</t>
  </si>
  <si>
    <t>Poznámka k položce:_x000d_
Lze nahradit jedním Monitorem 49", provoz 24/7, 700cd/m2, včetně držáku</t>
  </si>
  <si>
    <t>7596525056</t>
  </si>
  <si>
    <t>Montáž nástupištní tabule zavěšením do třmenů hmotnosti tabule jednotlivě do 200 kg - včetně připojení, seřízení a přezkoušení funkce</t>
  </si>
  <si>
    <t>-47308737</t>
  </si>
  <si>
    <t>7596527012</t>
  </si>
  <si>
    <t>Demontáž informační tabule z nosné konstrukce hmotnosti tabule jednotlivě do 200 kg</t>
  </si>
  <si>
    <t>-1708710823</t>
  </si>
  <si>
    <t>7596527056</t>
  </si>
  <si>
    <t>Demontáž nástupištní tabule zavěšené do třmenů hmotnosti tabule jednotlivě do 200 kg</t>
  </si>
  <si>
    <t>-2008592345</t>
  </si>
  <si>
    <t>7598095125</t>
  </si>
  <si>
    <t>Přezkoušení a regulace diagnostiky - kontrola zapojení včetně příslušného zkoušení hodnot zařízení</t>
  </si>
  <si>
    <t>1080815079</t>
  </si>
  <si>
    <t>06 - KLIMATIZACE (CHLAZENÍ)</t>
  </si>
  <si>
    <t xml:space="preserve">    751 - Vzduchotechnika</t>
  </si>
  <si>
    <t>Vzduchotechnika</t>
  </si>
  <si>
    <t>751721111</t>
  </si>
  <si>
    <t>Montáž klimatizační jednotky venkovní jednofázové napájení do 2 vnitřních jednotek</t>
  </si>
  <si>
    <t>https://podminky.urs.cz/item/CS_URS_2023_01/751721111</t>
  </si>
  <si>
    <t>42952015</t>
  </si>
  <si>
    <t>jednotka klimatizační venkovní jednofázové napájení do 2 vnitřních jednotek o výkonu do 5,5kW</t>
  </si>
  <si>
    <t>"referenční výrobek např. RAS-2M14 U2AVG-E"</t>
  </si>
  <si>
    <t>"výkon chlazení 4 kW, výkon vytápění 5,2 kW, vzduchový výkon 1836 m3/h"</t>
  </si>
  <si>
    <t>"akustický tlak 45-46 dB(A) v 1m, příkon 920 W, napětí 230 V" 1</t>
  </si>
  <si>
    <t>7517111R01</t>
  </si>
  <si>
    <t>Montáž klimatizační jednotky vnitřní nástěnné</t>
  </si>
  <si>
    <t>42952001</t>
  </si>
  <si>
    <t>jednotka klimatizační nástěnná o výkonu do 3,5kW</t>
  </si>
  <si>
    <t>"referenční výrobek např. RAS-B13 J2KVRG-E"</t>
  </si>
  <si>
    <t>"výkon chlazení 3,5 kW, výkon vytápění 4,2 kW, vzduchový výkon 636 m3/h"</t>
  </si>
  <si>
    <t>"akustický tlak 23-39 dB(A) v 1m" 2</t>
  </si>
  <si>
    <t>7517211R01</t>
  </si>
  <si>
    <t>Montáž klimatizační jednotky venkovní včetně ocelové konstrukce pro osazení</t>
  </si>
  <si>
    <t>429520R01</t>
  </si>
  <si>
    <t>jednotka klimatizační venkovní výkon chlazení 28,4 kW,výkon vytápění 28,8 kW,akustický tlak 55/58 dB(A) v 1m,příkon 8,3kW,napětí 400V (referenční výrobek např. MMY-MUP 1001 HT8p-e)</t>
  </si>
  <si>
    <t>429520R02</t>
  </si>
  <si>
    <t>jednotka klimatizační nástěnná výkon chlazení 2,8 kW,výkon vytápění 3,2 kW,akustický tlak 25-36 dB(a) v 1m vč. čerpadla kondenzátu (referenční výrobek např. MMK-UP0091 HP-E)</t>
  </si>
  <si>
    <t>429520R03</t>
  </si>
  <si>
    <t xml:space="preserve">jednotka klimatizační nástěnná výkon chlazení 3,6 kW,výkon vytápění 4 kW,akustický tlak 25-37 dB(a) v 1m vč. čerpadla kondenzátu (referenční výrobek např.  MMK-UP0121 HP-E)</t>
  </si>
  <si>
    <t>751792004</t>
  </si>
  <si>
    <t>Montáž ostatních zařízení uložení pro klimatizační jednotky na stěnu konzol (2 ks)</t>
  </si>
  <si>
    <t>https://podminky.urs.cz/item/CS_URS_2023_01/751792004</t>
  </si>
  <si>
    <t>1+2+6+4</t>
  </si>
  <si>
    <t>42990006</t>
  </si>
  <si>
    <t>konzole pevná nástěnná pro klimatizační jednotku, délka podpěry 620mm, nosnost konzoly 80kg</t>
  </si>
  <si>
    <t>13*2</t>
  </si>
  <si>
    <t>7517911R01</t>
  </si>
  <si>
    <t>Montáž napojovacího měděného potrubí předizolovaného 6 x 1,0</t>
  </si>
  <si>
    <t>429819R01</t>
  </si>
  <si>
    <t>trubka předizolovaná Cu 6x1, izolace 9mm</t>
  </si>
  <si>
    <t>40*1,03</t>
  </si>
  <si>
    <t>7517911R02</t>
  </si>
  <si>
    <t>Montáž napojovacího měděného potrubí předizolovaného 10 x 1,0</t>
  </si>
  <si>
    <t>429819R02</t>
  </si>
  <si>
    <t>trubka předizolovaná Cu 10x1, izolace 9mm</t>
  </si>
  <si>
    <t>80,00*1,03</t>
  </si>
  <si>
    <t>7517911R03</t>
  </si>
  <si>
    <t>Montáž napojovacího měděného potrubí předizolovaného 12 x 1,0</t>
  </si>
  <si>
    <t>429819R03</t>
  </si>
  <si>
    <t>trubka předizolovaná Cu 12x1, izolace 9mm</t>
  </si>
  <si>
    <t>10,00*1,03</t>
  </si>
  <si>
    <t>7517911R04</t>
  </si>
  <si>
    <t>Montáž napojovacího měděného potrubí předizolovaného 16 x 1,0</t>
  </si>
  <si>
    <t>429819R04</t>
  </si>
  <si>
    <t>trubka předizolovaná Cu 16x1, izolace 9mm</t>
  </si>
  <si>
    <t>30,00*1,03</t>
  </si>
  <si>
    <t>7517911R05</t>
  </si>
  <si>
    <t>Montáž napojovacího měděného potrubí předizolovaného 22 x1,0</t>
  </si>
  <si>
    <t>429819R05</t>
  </si>
  <si>
    <t>trubka předizolovaná Cu 22x1,0 izolace 9mm</t>
  </si>
  <si>
    <t>7517914R01</t>
  </si>
  <si>
    <t>Montáž Y odbočky</t>
  </si>
  <si>
    <t>7+4</t>
  </si>
  <si>
    <t>429819R001</t>
  </si>
  <si>
    <t>Y odbočka RBM-BY55E</t>
  </si>
  <si>
    <t>429819R002</t>
  </si>
  <si>
    <t>Y odbočka RBM-BY105E</t>
  </si>
  <si>
    <t>751791301</t>
  </si>
  <si>
    <t>Montáž napojovacího potrubí měděného zkouška těsnosti potrubí</t>
  </si>
  <si>
    <t>https://podminky.urs.cz/item/CS_URS_2023_01/751791301</t>
  </si>
  <si>
    <t>751793001</t>
  </si>
  <si>
    <t>Doplnění chladiva do systému</t>
  </si>
  <si>
    <t>https://podminky.urs.cz/item/CS_URS_2023_01/751793001</t>
  </si>
  <si>
    <t>10892003</t>
  </si>
  <si>
    <t>chladivo R410A 10kg</t>
  </si>
  <si>
    <t>721174041</t>
  </si>
  <si>
    <t>Potrubí z trub polypropylenových připojovací DN 32 - odvod kondenzátu</t>
  </si>
  <si>
    <t>https://podminky.urs.cz/item/CS_URS_2023_01/721174041</t>
  </si>
  <si>
    <t>751791151</t>
  </si>
  <si>
    <t>Montáž napojovacího potrubí měděného tvarování potrubí, D x tl. stěny 6 x 1</t>
  </si>
  <si>
    <t>https://podminky.urs.cz/item/CS_URS_2023_01/751791151</t>
  </si>
  <si>
    <t>751791153</t>
  </si>
  <si>
    <t>Montáž napojovacího potrubí měděného tvarování potrubí, D x tl. stěny 10 x 1</t>
  </si>
  <si>
    <t>https://podminky.urs.cz/item/CS_URS_2023_01/751791153</t>
  </si>
  <si>
    <t>4+1+8</t>
  </si>
  <si>
    <t>751791154</t>
  </si>
  <si>
    <t>Montáž napojovacího potrubí měděného tvarování potrubí, D x tl. stěny 12 x 1</t>
  </si>
  <si>
    <t>https://podminky.urs.cz/item/CS_URS_2023_01/751791154</t>
  </si>
  <si>
    <t>751791155</t>
  </si>
  <si>
    <t>Montáž napojovacího potrubí měděného tvarování potrubí, D x tl. stěny 16 x 1</t>
  </si>
  <si>
    <t>https://podminky.urs.cz/item/CS_URS_2023_01/751791155</t>
  </si>
  <si>
    <t>751791171</t>
  </si>
  <si>
    <t>Montáž napojovacího potrubí měděného zakončení včetně nasazení matice a montáže na ventil pro potrubí, D x tl. stěny 6 x 1</t>
  </si>
  <si>
    <t>https://podminky.urs.cz/item/CS_URS_2023_01/751791171</t>
  </si>
  <si>
    <t>19761085</t>
  </si>
  <si>
    <t>matice závitová šestihranná pro měděné potrubí VZT, mosaz, D 1/4"</t>
  </si>
  <si>
    <t>751791173</t>
  </si>
  <si>
    <t>Montáž napojovacího potrubí měděného zakončení včetně nasazení matice a montáže na ventil pro potrubí, D x tl. stěny 10 x 1</t>
  </si>
  <si>
    <t>https://podminky.urs.cz/item/CS_URS_2023_01/751791173</t>
  </si>
  <si>
    <t>4+10+1</t>
  </si>
  <si>
    <t>19761086</t>
  </si>
  <si>
    <t>matice závitová šestihranná pro měděné potrubí VZT, mosaz, D 3/8"</t>
  </si>
  <si>
    <t>751791174</t>
  </si>
  <si>
    <t>Montáž napojovacího potrubí měděného zakončení včetně nasazení matice a montáže na ventil pro potrubí, D x tl. stěny 12 x 1</t>
  </si>
  <si>
    <t>https://podminky.urs.cz/item/CS_URS_2023_01/751791174</t>
  </si>
  <si>
    <t>19761087</t>
  </si>
  <si>
    <t>matice závitová šestihranná pro měděné potrubí VZT, mosaz, D 1/2"</t>
  </si>
  <si>
    <t>751791175</t>
  </si>
  <si>
    <t>Montáž napojovacího potrubí měděného zakončení včetně nasazení matice a montáže na ventil pro potrubí, D x tl. stěny 16 x 1</t>
  </si>
  <si>
    <t>https://podminky.urs.cz/item/CS_URS_2023_01/751791175</t>
  </si>
  <si>
    <t>19761088</t>
  </si>
  <si>
    <t>matice závitová šestihranná pro měděné potrubí VZT, mosaz, D 5/8"</t>
  </si>
  <si>
    <t>7517914R02</t>
  </si>
  <si>
    <t>Pomocný materiál - objímky, konzole šrouby</t>
  </si>
  <si>
    <t>135308R004</t>
  </si>
  <si>
    <t>kilogramová cena - pomocný materiál - objímky, konzole šrouby včetně povrchové úpravy</t>
  </si>
  <si>
    <t>998751201</t>
  </si>
  <si>
    <t>Přesun hmot pro vzduchotechniku stanovený procentní sazbou (%) z ceny vodorovná dopravní vzdálenost do 50 m v objektech výšky do 12 m</t>
  </si>
  <si>
    <t>https://podminky.urs.cz/item/CS_URS_2023_01/998751201</t>
  </si>
  <si>
    <t>Výpomocné práce pro větrání (sekání, bourání, záhozy a začištění, žlaby, kastlíky)</t>
  </si>
  <si>
    <t>HZS3211</t>
  </si>
  <si>
    <t>Hodinové zúčtovací sazby montáží technologických zařízení na stavebních objektech montér vzduchotechniky a chlazení</t>
  </si>
  <si>
    <t>https://podminky.urs.cz/item/CS_URS_2023_01/HZS3211</t>
  </si>
  <si>
    <t xml:space="preserve">"PROVOZNÍ ZKOUŠKA"   8</t>
  </si>
  <si>
    <t xml:space="preserve">"ZAUČENÍ OBSLUHY"       4</t>
  </si>
  <si>
    <t>HZS4232</t>
  </si>
  <si>
    <t>Hodinové zúčtovací sazby ostatních profesí revizní a kontrolní činnost technik odborný</t>
  </si>
  <si>
    <t>https://podminky.urs.cz/item/CS_URS_2023_01/HZS4232</t>
  </si>
  <si>
    <t xml:space="preserve">"TECHNICKÝ DOZOR NA STAVBĚ"   6</t>
  </si>
  <si>
    <t>07 -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</si>
  <si>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</si>
  <si>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</si>
  <si>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</si>
  <si>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7354 - Demontáže</t>
  </si>
  <si>
    <t>733</t>
  </si>
  <si>
    <t>Ústřední vytápění - rozvodné potrubí</t>
  </si>
  <si>
    <t>733222102</t>
  </si>
  <si>
    <t>Potrubí z trubek měděných polotvrdých spojovaných měkkým pájením Ø 15/1</t>
  </si>
  <si>
    <t>https://podminky.urs.cz/item/CS_URS_2023_01/733222102</t>
  </si>
  <si>
    <t>733222103</t>
  </si>
  <si>
    <t>Potrubí z trubek měděných polotvrdých spojovaných měkkým pájením Ø 18/1</t>
  </si>
  <si>
    <t>https://podminky.urs.cz/item/CS_URS_2023_01/733222103</t>
  </si>
  <si>
    <t>733222104</t>
  </si>
  <si>
    <t>Potrubí z trubek měděných polotvrdých spojovaných měkkým pájením Ø 22/1</t>
  </si>
  <si>
    <t>https://podminky.urs.cz/item/CS_URS_2023_01/733222104</t>
  </si>
  <si>
    <t>733223105</t>
  </si>
  <si>
    <t>Potrubí z trubek měděných tvrdých spojovaných měkkým pájením Ø 28/1,5</t>
  </si>
  <si>
    <t>https://podminky.urs.cz/item/CS_URS_2023_01/733223105</t>
  </si>
  <si>
    <t>733223106</t>
  </si>
  <si>
    <t>Potrubí z trubek měděných tvrdých spojovaných měkkým pájením Ø 35/1,5</t>
  </si>
  <si>
    <t>https://podminky.urs.cz/item/CS_URS_2023_01/733223106</t>
  </si>
  <si>
    <t>733291101</t>
  </si>
  <si>
    <t>Zkoušky těsnosti potrubí z trubek měděných Ø do 35/1,5</t>
  </si>
  <si>
    <t>https://podminky.urs.cz/item/CS_URS_2023_01/733291101</t>
  </si>
  <si>
    <t>130,00+80,00+85,00+30,00+5,00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</si>
  <si>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</si>
  <si>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</si>
  <si>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https://podminky.urs.cz/item/CS_URS_2023_01/733811231</t>
  </si>
  <si>
    <t>130,00+80,00+85,00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</si>
  <si>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</si>
  <si>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</si>
  <si>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https://podminky.urs.cz/item/CS_URS_2023_01/733811232</t>
  </si>
  <si>
    <t>30,00+5,00</t>
  </si>
  <si>
    <t>733291906</t>
  </si>
  <si>
    <t>Opravy rozvodů potrubí z trubek měděných propojení potrubí Ø 35/1,5</t>
  </si>
  <si>
    <t>https://podminky.urs.cz/item/CS_URS_2023_01/733291906</t>
  </si>
  <si>
    <t>733291902</t>
  </si>
  <si>
    <t>Opravy rozvodů potrubí z trubek měděných propojení potrubí Ø 15/1</t>
  </si>
  <si>
    <t>https://podminky.urs.cz/item/CS_URS_2023_01/733291902</t>
  </si>
  <si>
    <t>998733102</t>
  </si>
  <si>
    <t>Přesun hmot pro rozvody potrubí stanovený z hmotnosti přesunovaného materiálu vodorovná dopravní vzdálenost do 50 m v objektech výšky přes 6 do 12 m</t>
  </si>
  <si>
    <t>-773582666</t>
  </si>
  <si>
    <t>https://podminky.urs.cz/item/CS_URS_2023_01/998733102</t>
  </si>
  <si>
    <t>7307300R01</t>
  </si>
  <si>
    <t>Výpomocné práce pro vytápění (sekání, bourání, záhozy a začištění)</t>
  </si>
  <si>
    <t>Ústřední vytápění - armatury</t>
  </si>
  <si>
    <t>734221682</t>
  </si>
  <si>
    <t>Ventily regulační závitové hlavice termostatické, pro ovládání ventilů PN 10 do 110°C kapalinové otopných těles VK</t>
  </si>
  <si>
    <t>https://podminky.urs.cz/item/CS_URS_2023_01/734221682</t>
  </si>
  <si>
    <t>734261403</t>
  </si>
  <si>
    <t>Šroubení připojovací armatury radiátorů VK PN 10 do 110°C, regulační uzavíratelné rohové G 3/4 x 18</t>
  </si>
  <si>
    <t>https://podminky.urs.cz/item/CS_URS_2023_01/734261403</t>
  </si>
  <si>
    <t>7342614R01</t>
  </si>
  <si>
    <t>Montáž a dodávka sestavy termostatického ventilu a radiátorového šroubení pro trubkové otopné těleso, termostat.hlavice+šroubení rohové</t>
  </si>
  <si>
    <t>734292816</t>
  </si>
  <si>
    <t>Ostatní armatury kulové kohouty PN 42 do 185°C plnoprůtokové vnitřní závit těžká řada G 1 1/4</t>
  </si>
  <si>
    <t>https://podminky.urs.cz/item/CS_URS_2023_01/734292816</t>
  </si>
  <si>
    <t>734292723</t>
  </si>
  <si>
    <t>Ostatní armatury kulové kohouty PN 42 do 185°C přímé vnitřní závit s vypouštěním G 1/2</t>
  </si>
  <si>
    <t>https://podminky.urs.cz/item/CS_URS_2023_01/734292723</t>
  </si>
  <si>
    <t>734211127</t>
  </si>
  <si>
    <t>Ventily odvzdušňovací závitové automatické se zpětnou klapkou PN 14 do 120°C G 1/2</t>
  </si>
  <si>
    <t>https://podminky.urs.cz/item/CS_URS_2023_01/734211127</t>
  </si>
  <si>
    <t>7342941R01</t>
  </si>
  <si>
    <t>Montáž bytové měřící stanice pro odečet tepla a vody včetně osazení dvířek</t>
  </si>
  <si>
    <t>391331R001</t>
  </si>
  <si>
    <t>měřič spotřeby tepla s možností dálkového odečtu DN20,zonový bytový uzávěr s pohonem DN20,kulový kohout s jímkou pro čidlo DN20,vypouštěcí kulový kohout DN15 Qn=0,6m3/h,prostorový termostat,dvířka 450x350x125mm</t>
  </si>
  <si>
    <t>998734202</t>
  </si>
  <si>
    <t>Přesun hmot pro armatury stanovený procentní sazbou (%) z ceny vodorovná dopravní vzdálenost do 50 m v objektech výšky přes 6 do 12 m</t>
  </si>
  <si>
    <t>https://podminky.urs.cz/item/CS_URS_2023_01/998734202</t>
  </si>
  <si>
    <t>735</t>
  </si>
  <si>
    <t>Ústřední vytápění - otopná tělesa</t>
  </si>
  <si>
    <t>735152271</t>
  </si>
  <si>
    <t>Otopná tělesa panelová VK jednodesková PN 1,0 MPa, T do 110°C s jednou přídavnou přestupní plochou výšky tělesa 600 mm stavební délky / výkonu 400 mm / 401 W</t>
  </si>
  <si>
    <t>-1838925172</t>
  </si>
  <si>
    <t>https://podminky.urs.cz/item/CS_URS_2023_01/735152271</t>
  </si>
  <si>
    <t>735152277</t>
  </si>
  <si>
    <t>Otopná tělesa panelová VK jednodesková PN 1,0 MPa, T do 110°C s jednou přídavnou přestupní plochou výšky tělesa 600 mm stavební délky / výkonu 1000 mm / 1002 W</t>
  </si>
  <si>
    <t>-1069936106</t>
  </si>
  <si>
    <t>https://podminky.urs.cz/item/CS_URS_2023_01/735152277</t>
  </si>
  <si>
    <t>735152477</t>
  </si>
  <si>
    <t>Otopná tělesa panelová VK dvoudesková PN 1,0 MPa, T do 110°C s jednou přídavnou přestupní plochou výšky tělesa 600 mm stavební délky / výkonu 1000 mm / 1288 W</t>
  </si>
  <si>
    <t>1722459197</t>
  </si>
  <si>
    <t>https://podminky.urs.cz/item/CS_URS_2023_01/735152477</t>
  </si>
  <si>
    <t>735152479</t>
  </si>
  <si>
    <t>Otopná tělesa panelová VK dvoudesková PN 1,0 MPa, T do 110°C s jednou přídavnou přestupní plochou výšky tělesa 600 mm stavební délky / výkonu 1200 mm / 1546 W</t>
  </si>
  <si>
    <t>538924250</t>
  </si>
  <si>
    <t>https://podminky.urs.cz/item/CS_URS_2023_01/735152479</t>
  </si>
  <si>
    <t>735152483</t>
  </si>
  <si>
    <t>Otopná tělesa panelová VK dvoudesková PN 1,0 MPa, T do 110°C s jednou přídavnou přestupní plochou výšky tělesa 600 mm stavební délky / výkonu 2000 mm / 2579 W</t>
  </si>
  <si>
    <t>1224211590</t>
  </si>
  <si>
    <t>https://podminky.urs.cz/item/CS_URS_2023_01/735152483</t>
  </si>
  <si>
    <t>735152573</t>
  </si>
  <si>
    <t>Otopná tělesa panelová VK dvoudesková PN 1,0 MPa, T do 110°C se dvěma přídavnými přestupními plochami výšky tělesa 600 mm stavební délky / výkonu 600 mm / 1007 W</t>
  </si>
  <si>
    <t>1627046531</t>
  </si>
  <si>
    <t>https://podminky.urs.cz/item/CS_URS_2023_01/735152573</t>
  </si>
  <si>
    <t>735152577</t>
  </si>
  <si>
    <t>Otopná tělesa panelová VK dvoudesková PN 1,0 MPa, T do 110°C se dvěma přídavnými přestupními plochami výšky tělesa 600 mm stavební délky / výkonu 1000 mm / 1679 W</t>
  </si>
  <si>
    <t>1634842114</t>
  </si>
  <si>
    <t>https://podminky.urs.cz/item/CS_URS_2023_01/735152577</t>
  </si>
  <si>
    <t>735152580</t>
  </si>
  <si>
    <t>Otopná tělesa panelová VK dvoudesková PN 1,0 MPa, T do 110°C se dvěma přídavnými přestupními plochami výšky tělesa 600 mm stavební délky / výkonu 1400 mm / 2351 W</t>
  </si>
  <si>
    <t>-383357567</t>
  </si>
  <si>
    <t>https://podminky.urs.cz/item/CS_URS_2023_01/735152580</t>
  </si>
  <si>
    <t>735152595</t>
  </si>
  <si>
    <t>Otopná tělesa panelová VK dvoudesková PN 1,0 MPa, T do 110°C se dvěma přídavnými přestupními plochami výšky tělesa 900 mm stavební délky / výkonu 800 mm / 1850 W</t>
  </si>
  <si>
    <t>1732648543</t>
  </si>
  <si>
    <t>https://podminky.urs.cz/item/CS_URS_2023_01/735152595</t>
  </si>
  <si>
    <t>735152680</t>
  </si>
  <si>
    <t>Otopná tělesa panelová VK třídesková PN 1,0 MPa, T do 110°C se třemi přídavnými přestupními plochami výšky tělesa 600 mm stavební délky / výkonu 1400 mm / 3368 W</t>
  </si>
  <si>
    <t>488427703</t>
  </si>
  <si>
    <t>https://podminky.urs.cz/item/CS_URS_2023_01/735152680</t>
  </si>
  <si>
    <t>735164522</t>
  </si>
  <si>
    <t>Otopná tělesa trubková montáž těles na stěnu výšky tělesa přes 1340 mm</t>
  </si>
  <si>
    <t>https://podminky.urs.cz/item/CS_URS_2023_01/735164522</t>
  </si>
  <si>
    <t>541530R001</t>
  </si>
  <si>
    <t xml:space="preserve">těleso otopné trubkové  1500.600</t>
  </si>
  <si>
    <t>998735102</t>
  </si>
  <si>
    <t>Přesun hmot pro otopná tělesa stanovený z hmotnosti přesunovaného materiálu vodorovná dopravní vzdálenost do 50 m v objektech výšky přes 6 do 12 m</t>
  </si>
  <si>
    <t>1992366808</t>
  </si>
  <si>
    <t>https://podminky.urs.cz/item/CS_URS_2023_01/998735102</t>
  </si>
  <si>
    <t>7354</t>
  </si>
  <si>
    <t>Demontáže</t>
  </si>
  <si>
    <t>733110806</t>
  </si>
  <si>
    <t>Demontáž potrubí z trubek ocelových závitových DN přes 15 do 32</t>
  </si>
  <si>
    <t>https://podminky.urs.cz/item/CS_URS_2023_01/733110806</t>
  </si>
  <si>
    <t>733110808</t>
  </si>
  <si>
    <t>Demontáž potrubí z trubek ocelových závitových DN přes 32 do 50</t>
  </si>
  <si>
    <t>https://podminky.urs.cz/item/CS_URS_2023_01/733110808</t>
  </si>
  <si>
    <t>7351118R01</t>
  </si>
  <si>
    <t>735151831</t>
  </si>
  <si>
    <t>Demontáž otopných těles panelových třířadých stavební délky do 1500 mm</t>
  </si>
  <si>
    <t>https://podminky.urs.cz/item/CS_URS_2023_01/735151831</t>
  </si>
  <si>
    <t>08 -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</si>
  <si>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</si>
  <si>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</si>
  <si>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</si>
  <si>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</si>
  <si>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</si>
  <si>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721174042</t>
  </si>
  <si>
    <t>Potrubí z trub polypropylenových připojovací DN 40</t>
  </si>
  <si>
    <t>https://podminky.urs.cz/item/CS_URS_2023_01/721174042</t>
  </si>
  <si>
    <t>721174043</t>
  </si>
  <si>
    <t>Potrubí z trub polypropylenových připojovací DN 50</t>
  </si>
  <si>
    <t>https://podminky.urs.cz/item/CS_URS_2023_01/721174043</t>
  </si>
  <si>
    <t>721174045</t>
  </si>
  <si>
    <t>Potrubí z trub polypropylenových připojovací DN 110</t>
  </si>
  <si>
    <t>https://podminky.urs.cz/item/CS_URS_2023_01/721174045</t>
  </si>
  <si>
    <t>721290111</t>
  </si>
  <si>
    <t>Zkouška těsnosti kanalizace v objektech vodou do DN 125</t>
  </si>
  <si>
    <t>https://podminky.urs.cz/item/CS_URS_2023_01/721290111</t>
  </si>
  <si>
    <t>721194104</t>
  </si>
  <si>
    <t>Vyměření přípojek na potrubí vyvedení a upevnění odpadních výpustek DN 40</t>
  </si>
  <si>
    <t>https://podminky.urs.cz/item/CS_URS_2023_01/721194104</t>
  </si>
  <si>
    <t>721194105</t>
  </si>
  <si>
    <t>Vyměření přípojek na potrubí vyvedení a upevnění odpadních výpustek DN 50</t>
  </si>
  <si>
    <t>https://podminky.urs.cz/item/CS_URS_2023_01/721194105</t>
  </si>
  <si>
    <t>721194109</t>
  </si>
  <si>
    <t>Vyměření přípojek na potrubí vyvedení a upevnění odpadních výpustek DN 110</t>
  </si>
  <si>
    <t>https://podminky.urs.cz/item/CS_URS_2023_01/721194109</t>
  </si>
  <si>
    <t>721226521</t>
  </si>
  <si>
    <t>Zápachové uzávěrky nástěnné (PP) pro pračku a myčku DN 40</t>
  </si>
  <si>
    <t>https://podminky.urs.cz/item/CS_URS_2023_01/721226521</t>
  </si>
  <si>
    <t>721171912</t>
  </si>
  <si>
    <t>Opravy odpadního potrubí plastového propojení dosavadního potrubí DN 40</t>
  </si>
  <si>
    <t>https://podminky.urs.cz/item/CS_URS_2023_01/721171912</t>
  </si>
  <si>
    <t>721171915</t>
  </si>
  <si>
    <t>Opravy odpadního potrubí plastového propojení dosavadního potrubí DN 110</t>
  </si>
  <si>
    <t>https://podminky.urs.cz/item/CS_URS_2023_01/721171915</t>
  </si>
  <si>
    <t>998721102</t>
  </si>
  <si>
    <t>Přesun hmot pro vnitřní kanalizace stanovený z hmotnosti přesunovaného materiálu vodorovná dopravní vzdálenost do 50 m v objektech výšky přes 6 do 12 m</t>
  </si>
  <si>
    <t>-591835712</t>
  </si>
  <si>
    <t>https://podminky.urs.cz/item/CS_URS_2023_01/998721102</t>
  </si>
  <si>
    <t>7217212R01</t>
  </si>
  <si>
    <t>Výpomocné práce pro vnitřní kanalizaci - sekání, průrazy, záhozy, zazdívky, začištění</t>
  </si>
  <si>
    <t>Zdravotechnika - vnitřní vodovod</t>
  </si>
  <si>
    <t>722174002</t>
  </si>
  <si>
    <t>Potrubí z plastových trubek z polypropylenu PPR svařovaných polyfúzně PN 16 (SDR 7,4) D 20 x 2,8</t>
  </si>
  <si>
    <t>https://podminky.urs.cz/item/CS_URS_2023_01/722174002</t>
  </si>
  <si>
    <t>722174003</t>
  </si>
  <si>
    <t>Potrubí z plastových trubek z polypropylenu PPR svařovaných polyfúzně PN 16 (SDR 7,4) D 25 x 3,5</t>
  </si>
  <si>
    <t>https://podminky.urs.cz/item/CS_URS_2023_01/722174003</t>
  </si>
  <si>
    <t>722174025</t>
  </si>
  <si>
    <t>Potrubí z plastových trubek z polypropylenu PPR svařovaných polyfúzně PN 20 (SDR 6) D 40 x 6,7</t>
  </si>
  <si>
    <t>https://podminky.urs.cz/item/CS_URS_2023_01/722174025</t>
  </si>
  <si>
    <t>722290226</t>
  </si>
  <si>
    <t>Zkoušky, proplach a desinfekce vodovodního potrubí zkoušky těsnosti vodovodního potrubí závitového do DN 50</t>
  </si>
  <si>
    <t>https://podminky.urs.cz/item/CS_URS_2023_01/722290226</t>
  </si>
  <si>
    <t>70,00+30,00+20,00</t>
  </si>
  <si>
    <t>722290234</t>
  </si>
  <si>
    <t>Zkoušky, proplach a desinfekce vodovodního potrubí proplach a desinfekce vodovodního potrubí do DN 80</t>
  </si>
  <si>
    <t>https://podminky.urs.cz/item/CS_URS_2023_01/722290234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</si>
  <si>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</si>
  <si>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</si>
  <si>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</si>
  <si>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</si>
  <si>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</si>
  <si>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https://podminky.urs.cz/item/CS_URS_2023_01/722181242</t>
  </si>
  <si>
    <t>30,00+20,00</t>
  </si>
  <si>
    <t>722190401</t>
  </si>
  <si>
    <t>Zřízení přípojek na potrubí vyvedení a upevnění výpustek do DN 25</t>
  </si>
  <si>
    <t>https://podminky.urs.cz/item/CS_URS_2023_01/722190401</t>
  </si>
  <si>
    <t>18+9</t>
  </si>
  <si>
    <t>722190402</t>
  </si>
  <si>
    <t>Zřízení přípojek na potrubí vyvedení a upevnění výpustek přes 25 do DN 50</t>
  </si>
  <si>
    <t>https://podminky.urs.cz/item/CS_URS_2023_01/722190402</t>
  </si>
  <si>
    <t>722232044</t>
  </si>
  <si>
    <t>Armatury se dvěma závity kulové kohouty PN 42 do 185 °C přímé vnitřní závit G 3/4"</t>
  </si>
  <si>
    <t>https://podminky.urs.cz/item/CS_URS_2023_01/722232044</t>
  </si>
  <si>
    <t>722232045</t>
  </si>
  <si>
    <t>Armatury se dvěma závity kulové kohouty PN 42 do 185 °C přímé vnitřní závit G 1"</t>
  </si>
  <si>
    <t>https://podminky.urs.cz/item/CS_URS_2023_01/722232045</t>
  </si>
  <si>
    <t>722232046</t>
  </si>
  <si>
    <t>Armatury se dvěma závity kulové kohouty PN 42 do 185 °C přímé vnitřní závit G 5/4"</t>
  </si>
  <si>
    <t>https://podminky.urs.cz/item/CS_URS_2023_01/722232046</t>
  </si>
  <si>
    <t>722239102</t>
  </si>
  <si>
    <t>Armatury se dvěma závity montáž vodovodních armatur se dvěma závity ostatních typů G 3/4"</t>
  </si>
  <si>
    <t>https://podminky.urs.cz/item/CS_URS_2023_01/722239102</t>
  </si>
  <si>
    <t>551211R001</t>
  </si>
  <si>
    <t>zpětná klapka DN 20</t>
  </si>
  <si>
    <t>722239103</t>
  </si>
  <si>
    <t>Armatury se dvěma závity montáž vodovodních armatur se dvěma závity ostatních typů G 1"</t>
  </si>
  <si>
    <t>https://podminky.urs.cz/item/CS_URS_2023_01/722239103</t>
  </si>
  <si>
    <t>551211R002</t>
  </si>
  <si>
    <t>zpětná klapka DN 25</t>
  </si>
  <si>
    <t>722239104</t>
  </si>
  <si>
    <t>Armatury se dvěma závity montáž vodovodních armatur se dvěma závity ostatních typů G 5/4"</t>
  </si>
  <si>
    <t>https://podminky.urs.cz/item/CS_URS_2023_01/722239104</t>
  </si>
  <si>
    <t>551211R003</t>
  </si>
  <si>
    <t>zpětná klapka DN 32</t>
  </si>
  <si>
    <t>722231221</t>
  </si>
  <si>
    <t>Armatury se dvěma závity ventily pojistné k bojleru mosazné PN 6 do 100°C G 1/2"</t>
  </si>
  <si>
    <t>https://podminky.urs.cz/item/CS_URS_2023_01/722231221</t>
  </si>
  <si>
    <t>722232061</t>
  </si>
  <si>
    <t>Armatury se dvěma závity kulové kohouty PN 42 do 185 °C přímé vnitřní závit s vypouštěním G 1/2"</t>
  </si>
  <si>
    <t>https://podminky.urs.cz/item/CS_URS_2023_01/722232061</t>
  </si>
  <si>
    <t>722263206</t>
  </si>
  <si>
    <t>Vodoměry pro vodu do 100°C závitové horizontální jednovtokové suchoběžné G 1/2"x 110 mm Qn 1,5</t>
  </si>
  <si>
    <t>https://podminky.urs.cz/item/CS_URS_2023_01/722263206</t>
  </si>
  <si>
    <t>722239101</t>
  </si>
  <si>
    <t>Armatury se dvěma závity montáž vodovodních armatur se dvěma závity ostatních typů G 1/2"</t>
  </si>
  <si>
    <t>https://podminky.urs.cz/item/CS_URS_2023_01/722239101</t>
  </si>
  <si>
    <t>551212R001</t>
  </si>
  <si>
    <t>ventil rohový se zpětnou klapkou DN 10</t>
  </si>
  <si>
    <t>725813111</t>
  </si>
  <si>
    <t>Ventily rohové bez připojovací trubičky nebo flexi hadičky G 1/2"</t>
  </si>
  <si>
    <t>https://podminky.urs.cz/item/CS_URS_2023_01/725813111</t>
  </si>
  <si>
    <t>551908150</t>
  </si>
  <si>
    <t>flexi ohebná sanitární D 9 x 13 mm F 3/8" x F 1/2", 50 cm</t>
  </si>
  <si>
    <t>722131934</t>
  </si>
  <si>
    <t>Opravy vodovodního potrubí z ocelových trubek pozinkovaných závitových propojení dosavadního potrubí DN 32</t>
  </si>
  <si>
    <t>https://podminky.urs.cz/item/CS_URS_2023_01/722131934</t>
  </si>
  <si>
    <t xml:space="preserve">2   "napojení na stávající rozvody"</t>
  </si>
  <si>
    <t>998722102</t>
  </si>
  <si>
    <t>Přesun hmot pro vnitřní vodovod stanovený z hmotnosti přesunovaného materiálu vodorovná dopravní vzdálenost do 50 m v objektech výšky přes 6 do 12 m</t>
  </si>
  <si>
    <t>1629602375</t>
  </si>
  <si>
    <t>https://podminky.urs.cz/item/CS_URS_2023_01/998722102</t>
  </si>
  <si>
    <t>7227000R01</t>
  </si>
  <si>
    <t>Výpomocné práce pro vnitřní vodovod - sekání, průrazy, záhozy, zazdívky, začištění</t>
  </si>
  <si>
    <t>725</t>
  </si>
  <si>
    <t>Zdravotechnika - zařizovací předměty</t>
  </si>
  <si>
    <t>725119125</t>
  </si>
  <si>
    <t>Zařízení záchodů montáž klozetových mís závěsných na nosné stěny včetně dodávky kolena, soupravy pro tlumení hluku, šroubů a tmele</t>
  </si>
  <si>
    <t>https://podminky.urs.cz/item/CS_URS_2023_01/725119125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</si>
  <si>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</si>
  <si>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</si>
  <si>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</si>
  <si>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</si>
  <si>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https://podminky.urs.cz/item/CS_URS_2023_01/725119131</t>
  </si>
  <si>
    <t>55167381</t>
  </si>
  <si>
    <t>sedátko klozetové duroplastové bílé s poklopem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</si>
  <si>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</si>
  <si>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</si>
  <si>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https://podminky.urs.cz/item/CS_URS_2023_01/726111031</t>
  </si>
  <si>
    <t>725219102</t>
  </si>
  <si>
    <t>Umyvadla montáž umyvadel ostatních typů na šrouby včetně dodávky zápachové uzávěrky,kohoutů,prodloužení,šroubů,manžety, těsnění</t>
  </si>
  <si>
    <t>https://podminky.urs.cz/item/CS_URS_2023_01/725219102</t>
  </si>
  <si>
    <t>64211032</t>
  </si>
  <si>
    <t>umyvadlo keramické závěsné bílé 600x450mm</t>
  </si>
  <si>
    <t>725229103</t>
  </si>
  <si>
    <t>Vany bez výtokových armatur montáž van se zápachovou uzávěrkou akrylátových včetně dodávky kolena, odpadní soupravy,tmele,trubky</t>
  </si>
  <si>
    <t>https://podminky.urs.cz/item/CS_URS_2023_01/725229103</t>
  </si>
  <si>
    <t>55421008</t>
  </si>
  <si>
    <t>vana akrylátová obdélníková bílá 1700x700mm 150L</t>
  </si>
  <si>
    <t>725241901</t>
  </si>
  <si>
    <t>Sprchové vaničky montáž sprchových vaniček včetně dodávky zápachové uzávěrky,kolena,tmele,lepidla,trubky</t>
  </si>
  <si>
    <t>https://podminky.urs.cz/item/CS_URS_2023_01/725241901</t>
  </si>
  <si>
    <t>725244907</t>
  </si>
  <si>
    <t>Sprchové dveře a zástěny montáž sprchové zástěny rohové (kout)</t>
  </si>
  <si>
    <t>https://podminky.urs.cz/item/CS_URS_2023_01/725244907</t>
  </si>
  <si>
    <t>554844R01</t>
  </si>
  <si>
    <t>kout sprchový s vaničkou dveře dvoukřídlé 900mm v. 2000mm, čtvrtkruh</t>
  </si>
  <si>
    <t>725319111</t>
  </si>
  <si>
    <t>Dřezy bez výtokových armatur montáž dřezů ostatních typů včetně dodávky zápachové uzávěrky,manžety,ventilu,tmele</t>
  </si>
  <si>
    <t>CS ÚRS 2023 01(1)</t>
  </si>
  <si>
    <t>55231080</t>
  </si>
  <si>
    <t>dřez nerez vestavný matný 560x480mm</t>
  </si>
  <si>
    <t>55231360</t>
  </si>
  <si>
    <t>dřez nerez vestavný s odkapní deskou 900x600mm</t>
  </si>
  <si>
    <t>725339111</t>
  </si>
  <si>
    <t>Výlevky montáž výlevky včetně dodávky kolena,manžety,šroubů,tmele</t>
  </si>
  <si>
    <t>64271101</t>
  </si>
  <si>
    <t>výlevka keramická bílá</t>
  </si>
  <si>
    <t>725822613</t>
  </si>
  <si>
    <t>Baterie umyvadlové stojánkové pákové s výpustí</t>
  </si>
  <si>
    <t>https://podminky.urs.cz/item/CS_URS_2023_01/725822613</t>
  </si>
  <si>
    <t>725831315</t>
  </si>
  <si>
    <t>Baterie vanové nástěnné pákové s automatickým přepínačem a sprchou</t>
  </si>
  <si>
    <t>https://podminky.urs.cz/item/CS_URS_2023_01/725831315</t>
  </si>
  <si>
    <t>725841333</t>
  </si>
  <si>
    <t>Baterie sprchové podomítkové (zápustné) s přepínačem a pevnou sprchou</t>
  </si>
  <si>
    <t>https://podminky.urs.cz/item/CS_URS_2023_01/725841333</t>
  </si>
  <si>
    <t>725821325</t>
  </si>
  <si>
    <t>Baterie dřezové stojánkové pákové s otáčivým ústím a délkou ramínka 220 mm</t>
  </si>
  <si>
    <t>https://podminky.urs.cz/item/CS_URS_2023_01/725821325</t>
  </si>
  <si>
    <t>725821312</t>
  </si>
  <si>
    <t>Baterie dřezové nástěnné pákové s otáčivým kulatým ústím a délkou ramínka 300 mm - pro výlevku</t>
  </si>
  <si>
    <t>https://podminky.urs.cz/item/CS_URS_2023_01/725821312</t>
  </si>
  <si>
    <t>725980123</t>
  </si>
  <si>
    <t>Dvířka 30/30</t>
  </si>
  <si>
    <t>https://podminky.urs.cz/item/CS_URS_2023_01/725980123</t>
  </si>
  <si>
    <t>725539205</t>
  </si>
  <si>
    <t>Elektrické ohřívače zásobníkové montáž tlakových ohřívačů závěsných (svislých nebo vodorovných) přes 125 do 160 l</t>
  </si>
  <si>
    <t>-44992143</t>
  </si>
  <si>
    <t>https://podminky.urs.cz/item/CS_URS_2023_01/725539205</t>
  </si>
  <si>
    <t>48438802</t>
  </si>
  <si>
    <t>ohřívač vody elektrický zásobníkový závěsný akumulační vodorovný příkon 160L 2kW</t>
  </si>
  <si>
    <t>-226159879</t>
  </si>
  <si>
    <t>725539206</t>
  </si>
  <si>
    <t>Elektrické ohřívače zásobníkové montáž tlakových ohřívačů závěsných (svislých nebo vodorovných) přes 160 do 200 l</t>
  </si>
  <si>
    <t>753492727</t>
  </si>
  <si>
    <t>https://podminky.urs.cz/item/CS_URS_2023_01/725539206</t>
  </si>
  <si>
    <t>48438693</t>
  </si>
  <si>
    <t>ohřívač vody elektrický zásobníkový závěsný akumulační svislý příkon 200L 2,2kW</t>
  </si>
  <si>
    <t>-30074533</t>
  </si>
  <si>
    <t>725531102</t>
  </si>
  <si>
    <t>Elektrické ohřívače zásobníkové beztlakové přepadové objem nádrže (příkon) 10 l (2,0 kW)</t>
  </si>
  <si>
    <t>https://podminky.urs.cz/item/CS_URS_2023_01/725531102</t>
  </si>
  <si>
    <t>998725102</t>
  </si>
  <si>
    <t>Přesun hmot pro zařizovací předměty stanovený z hmotnosti přesunovaného materiálu vodorovná dopravní vzdálenost do 50 m v objektech výšky přes 6 do 12 m</t>
  </si>
  <si>
    <t>-133191723</t>
  </si>
  <si>
    <t>https://podminky.urs.cz/item/CS_URS_2023_01/998725102</t>
  </si>
  <si>
    <t>09 -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</si>
  <si>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</si>
  <si>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</si>
  <si>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</si>
  <si>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</si>
  <si>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</si>
  <si>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</si>
  <si>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</si>
  <si>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</si>
  <si>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</si>
  <si>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</si>
  <si>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průzkum; prohlídka odkrytých konstrukcí statikem, posouzení stavu těchto konstrukcí a vypracování případného návrhu dalšího postupu prací</t>
  </si>
  <si>
    <t>Kč</t>
  </si>
  <si>
    <t>-1568137221</t>
  </si>
  <si>
    <t>012103000</t>
  </si>
  <si>
    <t>Geodetické práce před výstavbou</t>
  </si>
  <si>
    <t>https://podminky.urs.cz/item/CS_URS_2023_01/012103000</t>
  </si>
  <si>
    <t>012303000</t>
  </si>
  <si>
    <t>Geodetické práce po výstavbě</t>
  </si>
  <si>
    <t>https://podminky.urs.cz/item/CS_URS_2023_01/012303000</t>
  </si>
  <si>
    <t>013254000</t>
  </si>
  <si>
    <t>Dokumentace skutečného provedení stavby</t>
  </si>
  <si>
    <t>https://podminky.urs.cz/item/CS_URS_2023_01/013254000</t>
  </si>
  <si>
    <t>VRN3</t>
  </si>
  <si>
    <t>Zařízení staveniště</t>
  </si>
  <si>
    <t>03210300R04</t>
  </si>
  <si>
    <t>Náklady na mobilní WC - počítán pronájem 6 měsíců s pravidelným vývozem</t>
  </si>
  <si>
    <t>03210300R03</t>
  </si>
  <si>
    <t>Náklady na stavební buňky - počítán pronájem 6 měsíců</t>
  </si>
  <si>
    <t>032803000</t>
  </si>
  <si>
    <t>Ostatní vybavení staveniště</t>
  </si>
  <si>
    <t>https://podminky.urs.cz/item/CS_URS_2023_01/032803000</t>
  </si>
  <si>
    <t>034103000</t>
  </si>
  <si>
    <t>Oplocení staveniště</t>
  </si>
  <si>
    <t>https://podminky.urs.cz/item/CS_URS_2023_01/034103000</t>
  </si>
  <si>
    <t>034303000</t>
  </si>
  <si>
    <t>Dopravní značení na staveništi</t>
  </si>
  <si>
    <t>https://podminky.urs.cz/item/CS_URS_2023_01/034303000</t>
  </si>
  <si>
    <t>034403000</t>
  </si>
  <si>
    <t>Osvětlení staveniště</t>
  </si>
  <si>
    <t>https://podminky.urs.cz/item/CS_URS_2023_01/034403000</t>
  </si>
  <si>
    <t>034503000</t>
  </si>
  <si>
    <t>Informační tabule na staveništi</t>
  </si>
  <si>
    <t>https://podminky.urs.cz/item/CS_URS_2023_01/034503000</t>
  </si>
  <si>
    <t>039103000</t>
  </si>
  <si>
    <t>Rozebrání, bourání a odvoz zařízení staveniště</t>
  </si>
  <si>
    <t>https://podminky.urs.cz/item/CS_URS_2023_01/039103000</t>
  </si>
  <si>
    <t>VRN4</t>
  </si>
  <si>
    <t>Inženýrská činnost</t>
  </si>
  <si>
    <t>041403000</t>
  </si>
  <si>
    <t>Koordinátor BOZP na staveništi</t>
  </si>
  <si>
    <t>https://podminky.urs.cz/item/CS_URS_2023_01/041403000</t>
  </si>
  <si>
    <t>042603000</t>
  </si>
  <si>
    <t>Plán zkoušek (kontrolní zkušební plány KZP a technologické postupy TP) pro jednotlivé stavební postupy a operace</t>
  </si>
  <si>
    <t>-1674383390</t>
  </si>
  <si>
    <t>043154000</t>
  </si>
  <si>
    <t>Zkoušky hutnicí</t>
  </si>
  <si>
    <t>-907505448</t>
  </si>
  <si>
    <t>210280002R02</t>
  </si>
  <si>
    <t>Měření intenzity osvětlení</t>
  </si>
  <si>
    <t>-1604892635</t>
  </si>
  <si>
    <t>210280002R01</t>
  </si>
  <si>
    <t>Zkoušky a prohlídky el rozvodů a zařízení celková prohlídka pro objem montážních prací přes 100 do 500 tis Kč vč. průkazu způsobilosti UTZ</t>
  </si>
  <si>
    <t>1548281112</t>
  </si>
  <si>
    <t>Revize elektro s oprávněním "D"</t>
  </si>
  <si>
    <t>VRN7</t>
  </si>
  <si>
    <t>Provozní vlivy</t>
  </si>
  <si>
    <t>071103000</t>
  </si>
  <si>
    <t>Provoz investora</t>
  </si>
  <si>
    <t>CS ÚRS 2022 01</t>
  </si>
  <si>
    <t>1024</t>
  </si>
  <si>
    <t>605352288</t>
  </si>
  <si>
    <t>https://podminky.urs.cz/item/CS_URS_2022_01/071103000</t>
  </si>
  <si>
    <t>dočasné přesunutí dopravní kanceláře v rámci objeku</t>
  </si>
  <si>
    <t>07560300R</t>
  </si>
  <si>
    <t>Vytyčení inženýrských sítí</t>
  </si>
  <si>
    <t>-1752397966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</si>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</sst>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0" borderId="0" xfId="0" applyFont="1" applyAlignment="1" applyProtection="1">
      <alignment vertical="center" wrapText="1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944321" TargetMode="External" /><Relationship Id="rId2" Type="http://schemas.openxmlformats.org/officeDocument/2006/relationships/hyperlink" Target="https://podminky.urs.cz/item/CS_URS_2023_01/346244381" TargetMode="External" /><Relationship Id="rId3" Type="http://schemas.openxmlformats.org/officeDocument/2006/relationships/hyperlink" Target="https://podminky.urs.cz/item/CS_URS_2023_01/311272211" TargetMode="External" /><Relationship Id="rId4" Type="http://schemas.openxmlformats.org/officeDocument/2006/relationships/hyperlink" Target="https://podminky.urs.cz/item/CS_URS_2023_01/340239212" TargetMode="External" /><Relationship Id="rId5" Type="http://schemas.openxmlformats.org/officeDocument/2006/relationships/hyperlink" Target="https://podminky.urs.cz/item/CS_URS_2023_01/340271035" TargetMode="External" /><Relationship Id="rId6" Type="http://schemas.openxmlformats.org/officeDocument/2006/relationships/hyperlink" Target="https://podminky.urs.cz/item/CS_URS_2023_01/340271025" TargetMode="External" /><Relationship Id="rId7" Type="http://schemas.openxmlformats.org/officeDocument/2006/relationships/hyperlink" Target="https://podminky.urs.cz/item/CS_URS_2023_01/342272235" TargetMode="External" /><Relationship Id="rId8" Type="http://schemas.openxmlformats.org/officeDocument/2006/relationships/hyperlink" Target="https://podminky.urs.cz/item/CS_URS_2023_01/342291121" TargetMode="External" /><Relationship Id="rId9" Type="http://schemas.openxmlformats.org/officeDocument/2006/relationships/hyperlink" Target="https://podminky.urs.cz/item/CS_URS_2023_01/346272256" TargetMode="External" /><Relationship Id="rId10" Type="http://schemas.openxmlformats.org/officeDocument/2006/relationships/hyperlink" Target="https://podminky.urs.cz/item/CS_URS_2023_01/349231811" TargetMode="External" /><Relationship Id="rId11" Type="http://schemas.openxmlformats.org/officeDocument/2006/relationships/hyperlink" Target="https://podminky.urs.cz/item/CS_URS_2023_01/346244353" TargetMode="External" /><Relationship Id="rId12" Type="http://schemas.openxmlformats.org/officeDocument/2006/relationships/hyperlink" Target="https://podminky.urs.cz/item/CS_URS_2023_01/611325411" TargetMode="External" /><Relationship Id="rId13" Type="http://schemas.openxmlformats.org/officeDocument/2006/relationships/hyperlink" Target="https://podminky.urs.cz/item/CS_URS_2023_01/611131121" TargetMode="External" /><Relationship Id="rId14" Type="http://schemas.openxmlformats.org/officeDocument/2006/relationships/hyperlink" Target="https://podminky.urs.cz/item/CS_URS_2023_01/611142001" TargetMode="External" /><Relationship Id="rId15" Type="http://schemas.openxmlformats.org/officeDocument/2006/relationships/hyperlink" Target="https://podminky.urs.cz/item/CS_URS_2023_01/611321131" TargetMode="External" /><Relationship Id="rId16" Type="http://schemas.openxmlformats.org/officeDocument/2006/relationships/hyperlink" Target="https://podminky.urs.cz/item/CS_URS_2023_01/612325412" TargetMode="External" /><Relationship Id="rId17" Type="http://schemas.openxmlformats.org/officeDocument/2006/relationships/hyperlink" Target="https://podminky.urs.cz/item/CS_URS_2023_01/612325413" TargetMode="External" /><Relationship Id="rId18" Type="http://schemas.openxmlformats.org/officeDocument/2006/relationships/hyperlink" Target="https://podminky.urs.cz/item/CS_URS_2023_01/612325411" TargetMode="External" /><Relationship Id="rId19" Type="http://schemas.openxmlformats.org/officeDocument/2006/relationships/hyperlink" Target="https://podminky.urs.cz/item/CS_URS_2023_01/612315215" TargetMode="External" /><Relationship Id="rId20" Type="http://schemas.openxmlformats.org/officeDocument/2006/relationships/hyperlink" Target="https://podminky.urs.cz/item/CS_URS_2023_01/612315225" TargetMode="External" /><Relationship Id="rId21" Type="http://schemas.openxmlformats.org/officeDocument/2006/relationships/hyperlink" Target="https://podminky.urs.cz/item/CS_URS_2023_01/619995001" TargetMode="External" /><Relationship Id="rId22" Type="http://schemas.openxmlformats.org/officeDocument/2006/relationships/hyperlink" Target="https://podminky.urs.cz/item/CS_URS_2023_01/612142022" TargetMode="External" /><Relationship Id="rId23" Type="http://schemas.openxmlformats.org/officeDocument/2006/relationships/hyperlink" Target="https://podminky.urs.cz/item/CS_URS_2023_01/611321125" TargetMode="External" /><Relationship Id="rId24" Type="http://schemas.openxmlformats.org/officeDocument/2006/relationships/hyperlink" Target="https://podminky.urs.cz/item/CS_URS_2023_01/611321195" TargetMode="External" /><Relationship Id="rId25" Type="http://schemas.openxmlformats.org/officeDocument/2006/relationships/hyperlink" Target="https://podminky.urs.cz/item/CS_URS_2023_01/612131121" TargetMode="External" /><Relationship Id="rId26" Type="http://schemas.openxmlformats.org/officeDocument/2006/relationships/hyperlink" Target="https://podminky.urs.cz/item/CS_URS_2023_01/611131125" TargetMode="External" /><Relationship Id="rId27" Type="http://schemas.openxmlformats.org/officeDocument/2006/relationships/hyperlink" Target="https://podminky.urs.cz/item/CS_URS_2023_01/612142001" TargetMode="External" /><Relationship Id="rId28" Type="http://schemas.openxmlformats.org/officeDocument/2006/relationships/hyperlink" Target="https://podminky.urs.cz/item/CS_URS_2023_01/612321131" TargetMode="External" /><Relationship Id="rId29" Type="http://schemas.openxmlformats.org/officeDocument/2006/relationships/hyperlink" Target="https://podminky.urs.cz/item/CS_URS_2023_01/611321135" TargetMode="External" /><Relationship Id="rId30" Type="http://schemas.openxmlformats.org/officeDocument/2006/relationships/hyperlink" Target="https://podminky.urs.cz/item/CS_URS_2023_01/619991011" TargetMode="External" /><Relationship Id="rId31" Type="http://schemas.openxmlformats.org/officeDocument/2006/relationships/hyperlink" Target="https://podminky.urs.cz/item/CS_URS_2023_01/965046111" TargetMode="External" /><Relationship Id="rId32" Type="http://schemas.openxmlformats.org/officeDocument/2006/relationships/hyperlink" Target="https://podminky.urs.cz/item/CS_URS_2023_01/632481213" TargetMode="External" /><Relationship Id="rId33" Type="http://schemas.openxmlformats.org/officeDocument/2006/relationships/hyperlink" Target="https://podminky.urs.cz/item/CS_URS_2023_01/632451444" TargetMode="External" /><Relationship Id="rId34" Type="http://schemas.openxmlformats.org/officeDocument/2006/relationships/hyperlink" Target="https://podminky.urs.cz/item/CS_URS_2023_01/632459174" TargetMode="External" /><Relationship Id="rId35" Type="http://schemas.openxmlformats.org/officeDocument/2006/relationships/hyperlink" Target="https://podminky.urs.cz/item/CS_URS_2023_01/631362021" TargetMode="External" /><Relationship Id="rId36" Type="http://schemas.openxmlformats.org/officeDocument/2006/relationships/hyperlink" Target="https://podminky.urs.cz/item/CS_URS_2023_01/762811934" TargetMode="External" /><Relationship Id="rId37" Type="http://schemas.openxmlformats.org/officeDocument/2006/relationships/hyperlink" Target="https://podminky.urs.cz/item/CS_URS_2023_01/762812944" TargetMode="External" /><Relationship Id="rId38" Type="http://schemas.openxmlformats.org/officeDocument/2006/relationships/hyperlink" Target="https://podminky.urs.cz/item/CS_URS_2023_01/642944121" TargetMode="External" /><Relationship Id="rId39" Type="http://schemas.openxmlformats.org/officeDocument/2006/relationships/hyperlink" Target="https://podminky.urs.cz/item/CS_URS_2023_01/642945111" TargetMode="External" /><Relationship Id="rId40" Type="http://schemas.openxmlformats.org/officeDocument/2006/relationships/hyperlink" Target="https://podminky.urs.cz/item/CS_URS_2023_01/949121111" TargetMode="External" /><Relationship Id="rId41" Type="http://schemas.openxmlformats.org/officeDocument/2006/relationships/hyperlink" Target="https://podminky.urs.cz/item/CS_URS_2023_01/949121211" TargetMode="External" /><Relationship Id="rId42" Type="http://schemas.openxmlformats.org/officeDocument/2006/relationships/hyperlink" Target="https://podminky.urs.cz/item/CS_URS_2023_01/949121811" TargetMode="External" /><Relationship Id="rId43" Type="http://schemas.openxmlformats.org/officeDocument/2006/relationships/hyperlink" Target="https://podminky.urs.cz/item/CS_URS_2023_01/949121112" TargetMode="External" /><Relationship Id="rId44" Type="http://schemas.openxmlformats.org/officeDocument/2006/relationships/hyperlink" Target="https://podminky.urs.cz/item/CS_URS_2023_01/949121212" TargetMode="External" /><Relationship Id="rId45" Type="http://schemas.openxmlformats.org/officeDocument/2006/relationships/hyperlink" Target="https://podminky.urs.cz/item/CS_URS_2023_01/949121812" TargetMode="External" /><Relationship Id="rId46" Type="http://schemas.openxmlformats.org/officeDocument/2006/relationships/hyperlink" Target="https://podminky.urs.cz/item/CS_URS_2023_01/949121122" TargetMode="External" /><Relationship Id="rId47" Type="http://schemas.openxmlformats.org/officeDocument/2006/relationships/hyperlink" Target="https://podminky.urs.cz/item/CS_URS_2023_01/949121222" TargetMode="External" /><Relationship Id="rId48" Type="http://schemas.openxmlformats.org/officeDocument/2006/relationships/hyperlink" Target="https://podminky.urs.cz/item/CS_URS_2023_01/949121822" TargetMode="External" /><Relationship Id="rId49" Type="http://schemas.openxmlformats.org/officeDocument/2006/relationships/hyperlink" Target="https://podminky.urs.cz/item/CS_URS_2023_01/619996117" TargetMode="External" /><Relationship Id="rId50" Type="http://schemas.openxmlformats.org/officeDocument/2006/relationships/hyperlink" Target="https://podminky.urs.cz/item/CS_URS_2023_01/619996137" TargetMode="External" /><Relationship Id="rId51" Type="http://schemas.openxmlformats.org/officeDocument/2006/relationships/hyperlink" Target="https://podminky.urs.cz/item/CS_URS_2023_01/619996145" TargetMode="External" /><Relationship Id="rId52" Type="http://schemas.openxmlformats.org/officeDocument/2006/relationships/hyperlink" Target="https://podminky.urs.cz/item/CS_URS_2023_01/952902611" TargetMode="External" /><Relationship Id="rId53" Type="http://schemas.openxmlformats.org/officeDocument/2006/relationships/hyperlink" Target="https://podminky.urs.cz/item/CS_URS_2023_01/952901111" TargetMode="External" /><Relationship Id="rId54" Type="http://schemas.openxmlformats.org/officeDocument/2006/relationships/hyperlink" Target="https://podminky.urs.cz/item/CS_URS_2023_01/952902021" TargetMode="External" /><Relationship Id="rId55" Type="http://schemas.openxmlformats.org/officeDocument/2006/relationships/hyperlink" Target="https://podminky.urs.cz/item/CS_URS_2023_01/968072455" TargetMode="External" /><Relationship Id="rId56" Type="http://schemas.openxmlformats.org/officeDocument/2006/relationships/hyperlink" Target="https://podminky.urs.cz/item/CS_URS_2023_01/968082022" TargetMode="External" /><Relationship Id="rId57" Type="http://schemas.openxmlformats.org/officeDocument/2006/relationships/hyperlink" Target="https://podminky.urs.cz/item/CS_URS_2023_01/968082015" TargetMode="External" /><Relationship Id="rId58" Type="http://schemas.openxmlformats.org/officeDocument/2006/relationships/hyperlink" Target="https://podminky.urs.cz/item/CS_URS_2023_01/766622833" TargetMode="External" /><Relationship Id="rId59" Type="http://schemas.openxmlformats.org/officeDocument/2006/relationships/hyperlink" Target="https://podminky.urs.cz/item/CS_URS_2023_01/766622862" TargetMode="External" /><Relationship Id="rId60" Type="http://schemas.openxmlformats.org/officeDocument/2006/relationships/hyperlink" Target="https://podminky.urs.cz/item/CS_URS_2023_01/968062455" TargetMode="External" /><Relationship Id="rId61" Type="http://schemas.openxmlformats.org/officeDocument/2006/relationships/hyperlink" Target="https://podminky.urs.cz/item/CS_URS_2023_01/962031133" TargetMode="External" /><Relationship Id="rId62" Type="http://schemas.openxmlformats.org/officeDocument/2006/relationships/hyperlink" Target="https://podminky.urs.cz/item/CS_URS_2023_01/962031132" TargetMode="External" /><Relationship Id="rId63" Type="http://schemas.openxmlformats.org/officeDocument/2006/relationships/hyperlink" Target="https://podminky.urs.cz/item/CS_URS_2023_01/962031135" TargetMode="External" /><Relationship Id="rId64" Type="http://schemas.openxmlformats.org/officeDocument/2006/relationships/hyperlink" Target="https://podminky.urs.cz/item/CS_URS_2023_01/962032231" TargetMode="External" /><Relationship Id="rId65" Type="http://schemas.openxmlformats.org/officeDocument/2006/relationships/hyperlink" Target="https://podminky.urs.cz/item/CS_URS_2023_01/962032230" TargetMode="External" /><Relationship Id="rId66" Type="http://schemas.openxmlformats.org/officeDocument/2006/relationships/hyperlink" Target="https://podminky.urs.cz/item/CS_URS_2023_01/974031664" TargetMode="External" /><Relationship Id="rId67" Type="http://schemas.openxmlformats.org/officeDocument/2006/relationships/hyperlink" Target="https://podminky.urs.cz/item/CS_URS_2023_01/971033631" TargetMode="External" /><Relationship Id="rId68" Type="http://schemas.openxmlformats.org/officeDocument/2006/relationships/hyperlink" Target="https://podminky.urs.cz/item/CS_URS_2023_01/971033621" TargetMode="External" /><Relationship Id="rId69" Type="http://schemas.openxmlformats.org/officeDocument/2006/relationships/hyperlink" Target="https://podminky.urs.cz/item/CS_URS_2023_01/971033641" TargetMode="External" /><Relationship Id="rId70" Type="http://schemas.openxmlformats.org/officeDocument/2006/relationships/hyperlink" Target="https://podminky.urs.cz/item/CS_URS_2023_01/967031132" TargetMode="External" /><Relationship Id="rId71" Type="http://schemas.openxmlformats.org/officeDocument/2006/relationships/hyperlink" Target="https://podminky.urs.cz/item/CS_URS_2023_01/776201811" TargetMode="External" /><Relationship Id="rId72" Type="http://schemas.openxmlformats.org/officeDocument/2006/relationships/hyperlink" Target="https://podminky.urs.cz/item/CS_URS_2023_01/776201814" TargetMode="External" /><Relationship Id="rId73" Type="http://schemas.openxmlformats.org/officeDocument/2006/relationships/hyperlink" Target="https://podminky.urs.cz/item/CS_URS_2023_01/776410811" TargetMode="External" /><Relationship Id="rId74" Type="http://schemas.openxmlformats.org/officeDocument/2006/relationships/hyperlink" Target="https://podminky.urs.cz/item/CS_URS_2023_01/776991821" TargetMode="External" /><Relationship Id="rId75" Type="http://schemas.openxmlformats.org/officeDocument/2006/relationships/hyperlink" Target="https://podminky.urs.cz/item/CS_URS_2023_01/762522811" TargetMode="External" /><Relationship Id="rId76" Type="http://schemas.openxmlformats.org/officeDocument/2006/relationships/hyperlink" Target="https://podminky.urs.cz/item/CS_URS_2023_01/762526811" TargetMode="External" /><Relationship Id="rId77" Type="http://schemas.openxmlformats.org/officeDocument/2006/relationships/hyperlink" Target="https://podminky.urs.cz/item/CS_URS_2023_01/965081213" TargetMode="External" /><Relationship Id="rId78" Type="http://schemas.openxmlformats.org/officeDocument/2006/relationships/hyperlink" Target="https://podminky.urs.cz/item/CS_URS_2023_01/965081113" TargetMode="External" /><Relationship Id="rId79" Type="http://schemas.openxmlformats.org/officeDocument/2006/relationships/hyperlink" Target="https://podminky.urs.cz/item/CS_URS_2023_01/965083122" TargetMode="External" /><Relationship Id="rId80" Type="http://schemas.openxmlformats.org/officeDocument/2006/relationships/hyperlink" Target="https://podminky.urs.cz/item/CS_URS_2023_01/965081611" TargetMode="External" /><Relationship Id="rId81" Type="http://schemas.openxmlformats.org/officeDocument/2006/relationships/hyperlink" Target="https://podminky.urs.cz/item/CS_URS_2023_01/965043431" TargetMode="External" /><Relationship Id="rId82" Type="http://schemas.openxmlformats.org/officeDocument/2006/relationships/hyperlink" Target="https://podminky.urs.cz/item/CS_URS_2023_01/965043441" TargetMode="External" /><Relationship Id="rId83" Type="http://schemas.openxmlformats.org/officeDocument/2006/relationships/hyperlink" Target="https://podminky.urs.cz/item/CS_URS_2023_01/965046111" TargetMode="External" /><Relationship Id="rId84" Type="http://schemas.openxmlformats.org/officeDocument/2006/relationships/hyperlink" Target="https://podminky.urs.cz/item/CS_URS_2023_01/965046119" TargetMode="External" /><Relationship Id="rId85" Type="http://schemas.openxmlformats.org/officeDocument/2006/relationships/hyperlink" Target="https://podminky.urs.cz/item/CS_URS_2023_01/781473810" TargetMode="External" /><Relationship Id="rId86" Type="http://schemas.openxmlformats.org/officeDocument/2006/relationships/hyperlink" Target="https://podminky.urs.cz/item/CS_URS_2023_01/767661811" TargetMode="External" /><Relationship Id="rId87" Type="http://schemas.openxmlformats.org/officeDocument/2006/relationships/hyperlink" Target="https://podminky.urs.cz/item/CS_URS_2023_01/725110814" TargetMode="External" /><Relationship Id="rId88" Type="http://schemas.openxmlformats.org/officeDocument/2006/relationships/hyperlink" Target="https://podminky.urs.cz/item/CS_URS_2023_01/725210821" TargetMode="External" /><Relationship Id="rId89" Type="http://schemas.openxmlformats.org/officeDocument/2006/relationships/hyperlink" Target="https://podminky.urs.cz/item/CS_URS_2023_01/725310823" TargetMode="External" /><Relationship Id="rId90" Type="http://schemas.openxmlformats.org/officeDocument/2006/relationships/hyperlink" Target="https://podminky.urs.cz/item/CS_URS_2023_01/725220851" TargetMode="External" /><Relationship Id="rId91" Type="http://schemas.openxmlformats.org/officeDocument/2006/relationships/hyperlink" Target="https://podminky.urs.cz/item/CS_URS_2023_01/725530823" TargetMode="External" /><Relationship Id="rId92" Type="http://schemas.openxmlformats.org/officeDocument/2006/relationships/hyperlink" Target="https://podminky.urs.cz/item/CS_URS_2023_01/725530831" TargetMode="External" /><Relationship Id="rId93" Type="http://schemas.openxmlformats.org/officeDocument/2006/relationships/hyperlink" Target="https://podminky.urs.cz/item/CS_URS_2023_01/725820801" TargetMode="External" /><Relationship Id="rId94" Type="http://schemas.openxmlformats.org/officeDocument/2006/relationships/hyperlink" Target="https://podminky.urs.cz/item/CS_URS_2023_01/725820802" TargetMode="External" /><Relationship Id="rId95" Type="http://schemas.openxmlformats.org/officeDocument/2006/relationships/hyperlink" Target="https://podminky.urs.cz/item/CS_URS_2023_01/725840850" TargetMode="External" /><Relationship Id="rId96" Type="http://schemas.openxmlformats.org/officeDocument/2006/relationships/hyperlink" Target="https://podminky.urs.cz/item/CS_URS_2023_01/725810811" TargetMode="External" /><Relationship Id="rId97" Type="http://schemas.openxmlformats.org/officeDocument/2006/relationships/hyperlink" Target="https://podminky.urs.cz/item/CS_URS_2023_01/725860811" TargetMode="External" /><Relationship Id="rId98" Type="http://schemas.openxmlformats.org/officeDocument/2006/relationships/hyperlink" Target="https://podminky.urs.cz/item/CS_URS_2023_01/735111810" TargetMode="External" /><Relationship Id="rId99" Type="http://schemas.openxmlformats.org/officeDocument/2006/relationships/hyperlink" Target="https://podminky.urs.cz/item/CS_URS_2023_01/766812840" TargetMode="External" /><Relationship Id="rId100" Type="http://schemas.openxmlformats.org/officeDocument/2006/relationships/hyperlink" Target="https://podminky.urs.cz/item/CS_URS_2023_01/766662811" TargetMode="External" /><Relationship Id="rId101" Type="http://schemas.openxmlformats.org/officeDocument/2006/relationships/hyperlink" Target="https://podminky.urs.cz/item/CS_URS_2023_01/766311811" TargetMode="External" /><Relationship Id="rId102" Type="http://schemas.openxmlformats.org/officeDocument/2006/relationships/hyperlink" Target="https://podminky.urs.cz/item/CS_URS_2023_01/978012121" TargetMode="External" /><Relationship Id="rId103" Type="http://schemas.openxmlformats.org/officeDocument/2006/relationships/hyperlink" Target="https://podminky.urs.cz/item/CS_URS_2023_01/978013141" TargetMode="External" /><Relationship Id="rId104" Type="http://schemas.openxmlformats.org/officeDocument/2006/relationships/hyperlink" Target="https://podminky.urs.cz/item/CS_URS_2023_01/978013161" TargetMode="External" /><Relationship Id="rId105" Type="http://schemas.openxmlformats.org/officeDocument/2006/relationships/hyperlink" Target="https://podminky.urs.cz/item/CS_URS_2023_01/978013121" TargetMode="External" /><Relationship Id="rId106" Type="http://schemas.openxmlformats.org/officeDocument/2006/relationships/hyperlink" Target="https://podminky.urs.cz/item/CS_URS_2023_01/978013191" TargetMode="External" /><Relationship Id="rId107" Type="http://schemas.openxmlformats.org/officeDocument/2006/relationships/hyperlink" Target="https://podminky.urs.cz/item/CS_URS_2023_01/784121001" TargetMode="External" /><Relationship Id="rId108" Type="http://schemas.openxmlformats.org/officeDocument/2006/relationships/hyperlink" Target="https://podminky.urs.cz/item/CS_URS_2023_01/784121007" TargetMode="External" /><Relationship Id="rId109" Type="http://schemas.openxmlformats.org/officeDocument/2006/relationships/hyperlink" Target="https://podminky.urs.cz/item/CS_URS_2023_01/763131831" TargetMode="External" /><Relationship Id="rId110" Type="http://schemas.openxmlformats.org/officeDocument/2006/relationships/hyperlink" Target="https://podminky.urs.cz/item/CS_URS_2023_01/978012191" TargetMode="External" /><Relationship Id="rId111" Type="http://schemas.openxmlformats.org/officeDocument/2006/relationships/hyperlink" Target="https://podminky.urs.cz/item/CS_URS_2023_01/762841811" TargetMode="External" /><Relationship Id="rId112" Type="http://schemas.openxmlformats.org/officeDocument/2006/relationships/hyperlink" Target="https://podminky.urs.cz/item/CS_URS_2023_01/713151812" TargetMode="External" /><Relationship Id="rId113" Type="http://schemas.openxmlformats.org/officeDocument/2006/relationships/hyperlink" Target="https://podminky.urs.cz/item/CS_URS_2023_01/713151811" TargetMode="External" /><Relationship Id="rId114" Type="http://schemas.openxmlformats.org/officeDocument/2006/relationships/hyperlink" Target="https://podminky.urs.cz/item/CS_URS_2023_01/762111811" TargetMode="External" /><Relationship Id="rId115" Type="http://schemas.openxmlformats.org/officeDocument/2006/relationships/hyperlink" Target="https://podminky.urs.cz/item/CS_URS_2023_01/766411811" TargetMode="External" /><Relationship Id="rId116" Type="http://schemas.openxmlformats.org/officeDocument/2006/relationships/hyperlink" Target="https://podminky.urs.cz/item/CS_URS_2023_01/766411822" TargetMode="External" /><Relationship Id="rId117" Type="http://schemas.openxmlformats.org/officeDocument/2006/relationships/hyperlink" Target="https://podminky.urs.cz/item/CS_URS_2023_01/997013002" TargetMode="External" /><Relationship Id="rId118" Type="http://schemas.openxmlformats.org/officeDocument/2006/relationships/hyperlink" Target="https://podminky.urs.cz/item/CS_URS_2023_01/997013213" TargetMode="External" /><Relationship Id="rId119" Type="http://schemas.openxmlformats.org/officeDocument/2006/relationships/hyperlink" Target="https://podminky.urs.cz/item/CS_URS_2023_01/997013501" TargetMode="External" /><Relationship Id="rId120" Type="http://schemas.openxmlformats.org/officeDocument/2006/relationships/hyperlink" Target="https://podminky.urs.cz/item/CS_URS_2023_01/997013509" TargetMode="External" /><Relationship Id="rId121" Type="http://schemas.openxmlformats.org/officeDocument/2006/relationships/hyperlink" Target="https://podminky.urs.cz/item/CS_URS_2023_01/997013811" TargetMode="External" /><Relationship Id="rId122" Type="http://schemas.openxmlformats.org/officeDocument/2006/relationships/hyperlink" Target="https://podminky.urs.cz/item/CS_URS_2023_01/997013812" TargetMode="External" /><Relationship Id="rId123" Type="http://schemas.openxmlformats.org/officeDocument/2006/relationships/hyperlink" Target="https://podminky.urs.cz/item/CS_URS_2023_01/997013813" TargetMode="External" /><Relationship Id="rId124" Type="http://schemas.openxmlformats.org/officeDocument/2006/relationships/hyperlink" Target="https://podminky.urs.cz/item/CS_URS_2023_01/997013814" TargetMode="External" /><Relationship Id="rId125" Type="http://schemas.openxmlformats.org/officeDocument/2006/relationships/hyperlink" Target="https://podminky.urs.cz/item/CS_URS_2023_01/997013631" TargetMode="External" /><Relationship Id="rId126" Type="http://schemas.openxmlformats.org/officeDocument/2006/relationships/hyperlink" Target="https://podminky.urs.cz/item/CS_URS_2023_01/998011003" TargetMode="External" /><Relationship Id="rId127" Type="http://schemas.openxmlformats.org/officeDocument/2006/relationships/hyperlink" Target="https://podminky.urs.cz/item/CS_URS_2023_01/711191001" TargetMode="External" /><Relationship Id="rId128" Type="http://schemas.openxmlformats.org/officeDocument/2006/relationships/hyperlink" Target="https://podminky.urs.cz/item/CS_URS_2023_01/998711202" TargetMode="External" /><Relationship Id="rId129" Type="http://schemas.openxmlformats.org/officeDocument/2006/relationships/hyperlink" Target="https://podminky.urs.cz/item/CS_URS_2023_01/998711102" TargetMode="External" /><Relationship Id="rId130" Type="http://schemas.openxmlformats.org/officeDocument/2006/relationships/hyperlink" Target="https://podminky.urs.cz/item/CS_URS_2023_01/713122111" TargetMode="External" /><Relationship Id="rId131" Type="http://schemas.openxmlformats.org/officeDocument/2006/relationships/hyperlink" Target="https://podminky.urs.cz/item/CS_URS_2023_01/713122112" TargetMode="External" /><Relationship Id="rId132" Type="http://schemas.openxmlformats.org/officeDocument/2006/relationships/hyperlink" Target="https://podminky.urs.cz/item/CS_URS_2023_01/713122124" TargetMode="External" /><Relationship Id="rId133" Type="http://schemas.openxmlformats.org/officeDocument/2006/relationships/hyperlink" Target="https://podminky.urs.cz/item/CS_URS_2023_01/713122134" TargetMode="External" /><Relationship Id="rId134" Type="http://schemas.openxmlformats.org/officeDocument/2006/relationships/hyperlink" Target="https://podminky.urs.cz/item/CS_URS_2023_01/713122141" TargetMode="External" /><Relationship Id="rId135" Type="http://schemas.openxmlformats.org/officeDocument/2006/relationships/hyperlink" Target="https://podminky.urs.cz/item/CS_URS_2023_01/713122151" TargetMode="External" /><Relationship Id="rId136" Type="http://schemas.openxmlformats.org/officeDocument/2006/relationships/hyperlink" Target="https://podminky.urs.cz/item/CS_URS_2023_01/713191133" TargetMode="External" /><Relationship Id="rId137" Type="http://schemas.openxmlformats.org/officeDocument/2006/relationships/hyperlink" Target="https://podminky.urs.cz/item/CS_URS_2023_01/713121111" TargetMode="External" /><Relationship Id="rId138" Type="http://schemas.openxmlformats.org/officeDocument/2006/relationships/hyperlink" Target="https://podminky.urs.cz/item/CS_URS_2023_01/713151111" TargetMode="External" /><Relationship Id="rId139" Type="http://schemas.openxmlformats.org/officeDocument/2006/relationships/hyperlink" Target="https://podminky.urs.cz/item/CS_URS_2023_01/713191133" TargetMode="External" /><Relationship Id="rId140" Type="http://schemas.openxmlformats.org/officeDocument/2006/relationships/hyperlink" Target="https://podminky.urs.cz/item/CS_URS_2023_01/713111121" TargetMode="External" /><Relationship Id="rId141" Type="http://schemas.openxmlformats.org/officeDocument/2006/relationships/hyperlink" Target="https://podminky.urs.cz/item/CS_URS_2023_01/998713102" TargetMode="External" /><Relationship Id="rId142" Type="http://schemas.openxmlformats.org/officeDocument/2006/relationships/hyperlink" Target="https://podminky.urs.cz/item/CS_URS_2023_01/751111011" TargetMode="External" /><Relationship Id="rId143" Type="http://schemas.openxmlformats.org/officeDocument/2006/relationships/hyperlink" Target="https://podminky.urs.cz/item/CS_URS_2023_01/751133012" TargetMode="External" /><Relationship Id="rId144" Type="http://schemas.openxmlformats.org/officeDocument/2006/relationships/hyperlink" Target="https://podminky.urs.cz/item/CS_URS_2023_01/751322012" TargetMode="External" /><Relationship Id="rId145" Type="http://schemas.openxmlformats.org/officeDocument/2006/relationships/hyperlink" Target="https://podminky.urs.cz/item/CS_URS_2023_01/751398041" TargetMode="External" /><Relationship Id="rId146" Type="http://schemas.openxmlformats.org/officeDocument/2006/relationships/hyperlink" Target="https://podminky.urs.cz/item/CS_URS_2023_01/751510042" TargetMode="External" /><Relationship Id="rId147" Type="http://schemas.openxmlformats.org/officeDocument/2006/relationships/hyperlink" Target="https://podminky.urs.cz/item/CS_URS_2023_01/751510041" TargetMode="External" /><Relationship Id="rId148" Type="http://schemas.openxmlformats.org/officeDocument/2006/relationships/hyperlink" Target="https://podminky.urs.cz/item/CS_URS_2023_01/998751101" TargetMode="External" /><Relationship Id="rId149" Type="http://schemas.openxmlformats.org/officeDocument/2006/relationships/hyperlink" Target="https://podminky.urs.cz/item/CS_URS_2023_01/762811932" TargetMode="External" /><Relationship Id="rId150" Type="http://schemas.openxmlformats.org/officeDocument/2006/relationships/hyperlink" Target="https://podminky.urs.cz/item/CS_URS_2023_01/762812942" TargetMode="External" /><Relationship Id="rId151" Type="http://schemas.openxmlformats.org/officeDocument/2006/relationships/hyperlink" Target="https://podminky.urs.cz/item/CS_URS_2023_01/762083121" TargetMode="External" /><Relationship Id="rId152" Type="http://schemas.openxmlformats.org/officeDocument/2006/relationships/hyperlink" Target="https://podminky.urs.cz/item/CS_URS_2023_01/762511276" TargetMode="External" /><Relationship Id="rId153" Type="http://schemas.openxmlformats.org/officeDocument/2006/relationships/hyperlink" Target="https://podminky.urs.cz/item/CS_URS_2023_01/762511241" TargetMode="External" /><Relationship Id="rId154" Type="http://schemas.openxmlformats.org/officeDocument/2006/relationships/hyperlink" Target="https://podminky.urs.cz/item/CS_URS_2023_01/762511243" TargetMode="External" /><Relationship Id="rId155" Type="http://schemas.openxmlformats.org/officeDocument/2006/relationships/hyperlink" Target="https://podminky.urs.cz/item/CS_URS_2023_01/762511237" TargetMode="External" /><Relationship Id="rId156" Type="http://schemas.openxmlformats.org/officeDocument/2006/relationships/hyperlink" Target="https://podminky.urs.cz/item/CS_URS_2023_01/775111411" TargetMode="External" /><Relationship Id="rId157" Type="http://schemas.openxmlformats.org/officeDocument/2006/relationships/hyperlink" Target="https://podminky.urs.cz/item/CS_URS_2023_01/762524104" TargetMode="External" /><Relationship Id="rId158" Type="http://schemas.openxmlformats.org/officeDocument/2006/relationships/hyperlink" Target="https://podminky.urs.cz/item/CS_URS_2023_01/762526110" TargetMode="External" /><Relationship Id="rId159" Type="http://schemas.openxmlformats.org/officeDocument/2006/relationships/hyperlink" Target="https://podminky.urs.cz/item/CS_URS_2023_01/762526510" TargetMode="External" /><Relationship Id="rId160" Type="http://schemas.openxmlformats.org/officeDocument/2006/relationships/hyperlink" Target="https://podminky.urs.cz/item/CS_URS_2023_01/762595001" TargetMode="External" /><Relationship Id="rId161" Type="http://schemas.openxmlformats.org/officeDocument/2006/relationships/hyperlink" Target="https://podminky.urs.cz/item/CS_URS_2023_01/762081510" TargetMode="External" /><Relationship Id="rId162" Type="http://schemas.openxmlformats.org/officeDocument/2006/relationships/hyperlink" Target="https://podminky.urs.cz/item/CS_URS_2023_01/762083121" TargetMode="External" /><Relationship Id="rId163" Type="http://schemas.openxmlformats.org/officeDocument/2006/relationships/hyperlink" Target="https://podminky.urs.cz/item/CS_URS_2023_01/762211240" TargetMode="External" /><Relationship Id="rId164" Type="http://schemas.openxmlformats.org/officeDocument/2006/relationships/hyperlink" Target="https://podminky.urs.cz/item/CS_URS_2023_01/762295001" TargetMode="External" /><Relationship Id="rId165" Type="http://schemas.openxmlformats.org/officeDocument/2006/relationships/hyperlink" Target="https://podminky.urs.cz/item/CS_URS_2023_01/998762102" TargetMode="External" /><Relationship Id="rId166" Type="http://schemas.openxmlformats.org/officeDocument/2006/relationships/hyperlink" Target="https://podminky.urs.cz/item/CS_URS_2023_01/763111333" TargetMode="External" /><Relationship Id="rId167" Type="http://schemas.openxmlformats.org/officeDocument/2006/relationships/hyperlink" Target="https://podminky.urs.cz/item/CS_URS_2023_01/763111761" TargetMode="External" /><Relationship Id="rId168" Type="http://schemas.openxmlformats.org/officeDocument/2006/relationships/hyperlink" Target="https://podminky.urs.cz/item/CS_URS_2023_01/763111323" TargetMode="External" /><Relationship Id="rId169" Type="http://schemas.openxmlformats.org/officeDocument/2006/relationships/hyperlink" Target="https://podminky.urs.cz/item/CS_URS_2023_01/763111611" TargetMode="External" /><Relationship Id="rId170" Type="http://schemas.openxmlformats.org/officeDocument/2006/relationships/hyperlink" Target="https://podminky.urs.cz/item/CS_URS_2023_01/763111621" TargetMode="External" /><Relationship Id="rId171" Type="http://schemas.openxmlformats.org/officeDocument/2006/relationships/hyperlink" Target="https://podminky.urs.cz/item/CS_URS_2023_01/763111742" TargetMode="External" /><Relationship Id="rId172" Type="http://schemas.openxmlformats.org/officeDocument/2006/relationships/hyperlink" Target="https://podminky.urs.cz/item/CS_URS_2023_01/763111741" TargetMode="External" /><Relationship Id="rId173" Type="http://schemas.openxmlformats.org/officeDocument/2006/relationships/hyperlink" Target="https://podminky.urs.cz/item/CS_URS_2023_01/763111718" TargetMode="External" /><Relationship Id="rId174" Type="http://schemas.openxmlformats.org/officeDocument/2006/relationships/hyperlink" Target="https://podminky.urs.cz/item/CS_URS_2023_01/763111751" TargetMode="External" /><Relationship Id="rId175" Type="http://schemas.openxmlformats.org/officeDocument/2006/relationships/hyperlink" Target="https://podminky.urs.cz/item/CS_URS_2023_01/763111717" TargetMode="External" /><Relationship Id="rId176" Type="http://schemas.openxmlformats.org/officeDocument/2006/relationships/hyperlink" Target="https://podminky.urs.cz/item/CS_URS_2023_01/763181411" TargetMode="External" /><Relationship Id="rId177" Type="http://schemas.openxmlformats.org/officeDocument/2006/relationships/hyperlink" Target="https://podminky.urs.cz/item/CS_URS_2023_01/763181311" TargetMode="External" /><Relationship Id="rId178" Type="http://schemas.openxmlformats.org/officeDocument/2006/relationships/hyperlink" Target="https://podminky.urs.cz/item/CS_URS_2023_01/763121415" TargetMode="External" /><Relationship Id="rId179" Type="http://schemas.openxmlformats.org/officeDocument/2006/relationships/hyperlink" Target="https://podminky.urs.cz/item/CS_URS_2023_01/763121426" TargetMode="External" /><Relationship Id="rId180" Type="http://schemas.openxmlformats.org/officeDocument/2006/relationships/hyperlink" Target="https://podminky.urs.cz/item/CS_URS_2023_01/763121590" TargetMode="External" /><Relationship Id="rId181" Type="http://schemas.openxmlformats.org/officeDocument/2006/relationships/hyperlink" Target="https://podminky.urs.cz/item/CS_URS_2023_01/763121714" TargetMode="External" /><Relationship Id="rId182" Type="http://schemas.openxmlformats.org/officeDocument/2006/relationships/hyperlink" Target="https://podminky.urs.cz/item/CS_URS_2023_01/763121751" TargetMode="External" /><Relationship Id="rId183" Type="http://schemas.openxmlformats.org/officeDocument/2006/relationships/hyperlink" Target="https://podminky.urs.cz/item/CS_URS_2023_01/763111742" TargetMode="External" /><Relationship Id="rId184" Type="http://schemas.openxmlformats.org/officeDocument/2006/relationships/hyperlink" Target="https://podminky.urs.cz/item/CS_URS_2023_01/763131532" TargetMode="External" /><Relationship Id="rId185" Type="http://schemas.openxmlformats.org/officeDocument/2006/relationships/hyperlink" Target="https://podminky.urs.cz/item/CS_URS_2023_01/763131714" TargetMode="External" /><Relationship Id="rId186" Type="http://schemas.openxmlformats.org/officeDocument/2006/relationships/hyperlink" Target="https://podminky.urs.cz/item/CS_URS_2023_01/763131751" TargetMode="External" /><Relationship Id="rId187" Type="http://schemas.openxmlformats.org/officeDocument/2006/relationships/hyperlink" Target="https://podminky.urs.cz/item/CS_URS_2023_01/763131752" TargetMode="External" /><Relationship Id="rId188" Type="http://schemas.openxmlformats.org/officeDocument/2006/relationships/hyperlink" Target="https://podminky.urs.cz/item/CS_URS_2023_01/763131761" TargetMode="External" /><Relationship Id="rId189" Type="http://schemas.openxmlformats.org/officeDocument/2006/relationships/hyperlink" Target="https://podminky.urs.cz/item/CS_URS_2023_01/763172415" TargetMode="External" /><Relationship Id="rId190" Type="http://schemas.openxmlformats.org/officeDocument/2006/relationships/hyperlink" Target="https://podminky.urs.cz/item/CS_URS_2023_01/763164616" TargetMode="External" /><Relationship Id="rId191" Type="http://schemas.openxmlformats.org/officeDocument/2006/relationships/hyperlink" Target="https://podminky.urs.cz/item/CS_URS_2023_01/763164626" TargetMode="External" /><Relationship Id="rId192" Type="http://schemas.openxmlformats.org/officeDocument/2006/relationships/hyperlink" Target="https://podminky.urs.cz/item/CS_URS_2023_01/763164716" TargetMode="External" /><Relationship Id="rId193" Type="http://schemas.openxmlformats.org/officeDocument/2006/relationships/hyperlink" Target="https://podminky.urs.cz/item/CS_URS_2023_01/763182313" TargetMode="External" /><Relationship Id="rId194" Type="http://schemas.openxmlformats.org/officeDocument/2006/relationships/hyperlink" Target="https://podminky.urs.cz/item/CS_URS_2023_01/763135101" TargetMode="External" /><Relationship Id="rId195" Type="http://schemas.openxmlformats.org/officeDocument/2006/relationships/hyperlink" Target="https://podminky.urs.cz/item/CS_URS_2023_01/998763302" TargetMode="External" /><Relationship Id="rId196" Type="http://schemas.openxmlformats.org/officeDocument/2006/relationships/hyperlink" Target="https://podminky.urs.cz/item/CS_URS_2023_01/766660001" TargetMode="External" /><Relationship Id="rId197" Type="http://schemas.openxmlformats.org/officeDocument/2006/relationships/hyperlink" Target="https://podminky.urs.cz/item/CS_URS_2023_01/766660021" TargetMode="External" /><Relationship Id="rId198" Type="http://schemas.openxmlformats.org/officeDocument/2006/relationships/hyperlink" Target="https://podminky.urs.cz/item/CS_URS_2023_01/766660717" TargetMode="External" /><Relationship Id="rId199" Type="http://schemas.openxmlformats.org/officeDocument/2006/relationships/hyperlink" Target="https://podminky.urs.cz/item/CS_URS_2023_01/766660728" TargetMode="External" /><Relationship Id="rId200" Type="http://schemas.openxmlformats.org/officeDocument/2006/relationships/hyperlink" Target="https://podminky.urs.cz/item/CS_URS_2023_01/766660729" TargetMode="External" /><Relationship Id="rId201" Type="http://schemas.openxmlformats.org/officeDocument/2006/relationships/hyperlink" Target="https://podminky.urs.cz/item/CS_URS_2023_01/766660731" TargetMode="External" /><Relationship Id="rId202" Type="http://schemas.openxmlformats.org/officeDocument/2006/relationships/hyperlink" Target="https://podminky.urs.cz/item/CS_URS_2023_01/766660733" TargetMode="External" /><Relationship Id="rId203" Type="http://schemas.openxmlformats.org/officeDocument/2006/relationships/hyperlink" Target="https://podminky.urs.cz/item/CS_URS_2023_01/766660739" TargetMode="External" /><Relationship Id="rId204" Type="http://schemas.openxmlformats.org/officeDocument/2006/relationships/hyperlink" Target="https://podminky.urs.cz/item/CS_URS_2023_01/766211812" TargetMode="External" /><Relationship Id="rId205" Type="http://schemas.openxmlformats.org/officeDocument/2006/relationships/hyperlink" Target="https://podminky.urs.cz/item/CS_URS_2023_01/766211611" TargetMode="External" /><Relationship Id="rId206" Type="http://schemas.openxmlformats.org/officeDocument/2006/relationships/hyperlink" Target="https://podminky.urs.cz/item/CS_URS_2023_01/766811221" TargetMode="External" /><Relationship Id="rId207" Type="http://schemas.openxmlformats.org/officeDocument/2006/relationships/hyperlink" Target="https://podminky.urs.cz/item/CS_URS_2023_01/766811223" TargetMode="External" /><Relationship Id="rId208" Type="http://schemas.openxmlformats.org/officeDocument/2006/relationships/hyperlink" Target="https://podminky.urs.cz/item/CS_URS_2023_01/766811222" TargetMode="External" /><Relationship Id="rId209" Type="http://schemas.openxmlformats.org/officeDocument/2006/relationships/hyperlink" Target="https://podminky.urs.cz/item/CS_URS_2023_01/766811141" TargetMode="External" /><Relationship Id="rId210" Type="http://schemas.openxmlformats.org/officeDocument/2006/relationships/hyperlink" Target="https://podminky.urs.cz/item/CS_URS_2023_01/766811143" TargetMode="External" /><Relationship Id="rId211" Type="http://schemas.openxmlformats.org/officeDocument/2006/relationships/hyperlink" Target="https://podminky.urs.cz/item/CS_URS_2023_01/766811142" TargetMode="External" /><Relationship Id="rId212" Type="http://schemas.openxmlformats.org/officeDocument/2006/relationships/hyperlink" Target="https://podminky.urs.cz/item/CS_URS_2023_01/766811144" TargetMode="External" /><Relationship Id="rId213" Type="http://schemas.openxmlformats.org/officeDocument/2006/relationships/hyperlink" Target="https://podminky.urs.cz/item/CS_URS_2023_01/998766202" TargetMode="External" /><Relationship Id="rId214" Type="http://schemas.openxmlformats.org/officeDocument/2006/relationships/hyperlink" Target="https://podminky.urs.cz/item/CS_URS_2023_01/767640111" TargetMode="External" /><Relationship Id="rId215" Type="http://schemas.openxmlformats.org/officeDocument/2006/relationships/hyperlink" Target="https://podminky.urs.cz/item/CS_URS_2023_01/998767202" TargetMode="External" /><Relationship Id="rId216" Type="http://schemas.openxmlformats.org/officeDocument/2006/relationships/hyperlink" Target="https://podminky.urs.cz/item/CS_URS_2023_01/771111011" TargetMode="External" /><Relationship Id="rId217" Type="http://schemas.openxmlformats.org/officeDocument/2006/relationships/hyperlink" Target="https://podminky.urs.cz/item/CS_URS_2023_01/711191001" TargetMode="External" /><Relationship Id="rId218" Type="http://schemas.openxmlformats.org/officeDocument/2006/relationships/hyperlink" Target="https://podminky.urs.cz/item/CS_URS_2023_01/771591223" TargetMode="External" /><Relationship Id="rId219" Type="http://schemas.openxmlformats.org/officeDocument/2006/relationships/hyperlink" Target="https://podminky.urs.cz/item/CS_URS_2023_01/771121011" TargetMode="External" /><Relationship Id="rId220" Type="http://schemas.openxmlformats.org/officeDocument/2006/relationships/hyperlink" Target="https://podminky.urs.cz/item/CS_URS_2023_01/771151021" TargetMode="External" /><Relationship Id="rId221" Type="http://schemas.openxmlformats.org/officeDocument/2006/relationships/hyperlink" Target="https://podminky.urs.cz/item/CS_URS_2023_01/771591112" TargetMode="External" /><Relationship Id="rId222" Type="http://schemas.openxmlformats.org/officeDocument/2006/relationships/hyperlink" Target="https://podminky.urs.cz/item/CS_URS_2023_01/771591264" TargetMode="External" /><Relationship Id="rId223" Type="http://schemas.openxmlformats.org/officeDocument/2006/relationships/hyperlink" Target="https://podminky.urs.cz/item/CS_URS_2023_01/771591241" TargetMode="External" /><Relationship Id="rId224" Type="http://schemas.openxmlformats.org/officeDocument/2006/relationships/hyperlink" Target="https://podminky.urs.cz/item/CS_URS_2023_01/771591242" TargetMode="External" /><Relationship Id="rId225" Type="http://schemas.openxmlformats.org/officeDocument/2006/relationships/hyperlink" Target="https://podminky.urs.cz/item/CS_URS_2023_01/771574223" TargetMode="External" /><Relationship Id="rId226" Type="http://schemas.openxmlformats.org/officeDocument/2006/relationships/hyperlink" Target="https://podminky.urs.cz/item/CS_URS_2023_01/771573202" TargetMode="External" /><Relationship Id="rId227" Type="http://schemas.openxmlformats.org/officeDocument/2006/relationships/hyperlink" Target="https://podminky.urs.cz/item/CS_URS_2023_01/771577111" TargetMode="External" /><Relationship Id="rId228" Type="http://schemas.openxmlformats.org/officeDocument/2006/relationships/hyperlink" Target="https://podminky.urs.cz/item/CS_URS_2023_01/771474113" TargetMode="External" /><Relationship Id="rId229" Type="http://schemas.openxmlformats.org/officeDocument/2006/relationships/hyperlink" Target="https://podminky.urs.cz/item/CS_URS_2023_01/771591115" TargetMode="External" /><Relationship Id="rId230" Type="http://schemas.openxmlformats.org/officeDocument/2006/relationships/hyperlink" Target="https://podminky.urs.cz/item/CS_URS_2023_01/771591184" TargetMode="External" /><Relationship Id="rId231" Type="http://schemas.openxmlformats.org/officeDocument/2006/relationships/hyperlink" Target="https://podminky.urs.cz/item/CS_URS_2023_01/998771102" TargetMode="External" /><Relationship Id="rId232" Type="http://schemas.openxmlformats.org/officeDocument/2006/relationships/hyperlink" Target="https://podminky.urs.cz/item/CS_URS_2023_01/776111311" TargetMode="External" /><Relationship Id="rId233" Type="http://schemas.openxmlformats.org/officeDocument/2006/relationships/hyperlink" Target="https://podminky.urs.cz/item/CS_URS_2023_01/776121411" TargetMode="External" /><Relationship Id="rId234" Type="http://schemas.openxmlformats.org/officeDocument/2006/relationships/hyperlink" Target="https://podminky.urs.cz/item/CS_URS_2023_01/776121321" TargetMode="External" /><Relationship Id="rId235" Type="http://schemas.openxmlformats.org/officeDocument/2006/relationships/hyperlink" Target="https://podminky.urs.cz/item/CS_URS_2023_01/776141121" TargetMode="External" /><Relationship Id="rId236" Type="http://schemas.openxmlformats.org/officeDocument/2006/relationships/hyperlink" Target="https://podminky.urs.cz/item/CS_URS_2023_01/776231111" TargetMode="External" /><Relationship Id="rId237" Type="http://schemas.openxmlformats.org/officeDocument/2006/relationships/hyperlink" Target="https://podminky.urs.cz/item/CS_URS_2023_01/776221111" TargetMode="External" /><Relationship Id="rId238" Type="http://schemas.openxmlformats.org/officeDocument/2006/relationships/hyperlink" Target="https://podminky.urs.cz/item/CS_URS_2023_01/776223112" TargetMode="External" /><Relationship Id="rId239" Type="http://schemas.openxmlformats.org/officeDocument/2006/relationships/hyperlink" Target="https://podminky.urs.cz/item/CS_URS_2023_01/776211111" TargetMode="External" /><Relationship Id="rId240" Type="http://schemas.openxmlformats.org/officeDocument/2006/relationships/hyperlink" Target="https://podminky.urs.cz/item/CS_URS_2023_01/776411111" TargetMode="External" /><Relationship Id="rId241" Type="http://schemas.openxmlformats.org/officeDocument/2006/relationships/hyperlink" Target="https://podminky.urs.cz/item/CS_URS_2023_01/776421111" TargetMode="External" /><Relationship Id="rId242" Type="http://schemas.openxmlformats.org/officeDocument/2006/relationships/hyperlink" Target="https://podminky.urs.cz/item/CS_URS_2023_01/998776102" TargetMode="External" /><Relationship Id="rId243" Type="http://schemas.openxmlformats.org/officeDocument/2006/relationships/hyperlink" Target="https://podminky.urs.cz/item/CS_URS_2023_01/781111011" TargetMode="External" /><Relationship Id="rId244" Type="http://schemas.openxmlformats.org/officeDocument/2006/relationships/hyperlink" Target="https://podminky.urs.cz/item/CS_URS_2023_01/781121011" TargetMode="External" /><Relationship Id="rId245" Type="http://schemas.openxmlformats.org/officeDocument/2006/relationships/hyperlink" Target="https://podminky.urs.cz/item/CS_URS_2023_01/781131112" TargetMode="External" /><Relationship Id="rId246" Type="http://schemas.openxmlformats.org/officeDocument/2006/relationships/hyperlink" Target="https://podminky.urs.cz/item/CS_URS_2023_01/781474114" TargetMode="External" /><Relationship Id="rId247" Type="http://schemas.openxmlformats.org/officeDocument/2006/relationships/hyperlink" Target="https://podminky.urs.cz/item/CS_URS_2023_01/781495141" TargetMode="External" /><Relationship Id="rId248" Type="http://schemas.openxmlformats.org/officeDocument/2006/relationships/hyperlink" Target="https://podminky.urs.cz/item/CS_URS_2023_01/781495142" TargetMode="External" /><Relationship Id="rId249" Type="http://schemas.openxmlformats.org/officeDocument/2006/relationships/hyperlink" Target="https://podminky.urs.cz/item/CS_URS_2023_01/781495143" TargetMode="External" /><Relationship Id="rId250" Type="http://schemas.openxmlformats.org/officeDocument/2006/relationships/hyperlink" Target="https://podminky.urs.cz/item/CS_URS_2023_01/781495115" TargetMode="External" /><Relationship Id="rId251" Type="http://schemas.openxmlformats.org/officeDocument/2006/relationships/hyperlink" Target="https://podminky.urs.cz/item/CS_URS_2023_01/781493611" TargetMode="External" /><Relationship Id="rId252" Type="http://schemas.openxmlformats.org/officeDocument/2006/relationships/hyperlink" Target="https://podminky.urs.cz/item/CS_URS_2023_01/998781102" TargetMode="External" /><Relationship Id="rId253" Type="http://schemas.openxmlformats.org/officeDocument/2006/relationships/hyperlink" Target="https://podminky.urs.cz/item/CS_URS_2023_01/783201201" TargetMode="External" /><Relationship Id="rId254" Type="http://schemas.openxmlformats.org/officeDocument/2006/relationships/hyperlink" Target="https://podminky.urs.cz/item/CS_URS_2023_01/783901403" TargetMode="External" /><Relationship Id="rId255" Type="http://schemas.openxmlformats.org/officeDocument/2006/relationships/hyperlink" Target="https://podminky.urs.cz/item/CS_URS_2023_01/783247101" TargetMode="External" /><Relationship Id="rId256" Type="http://schemas.openxmlformats.org/officeDocument/2006/relationships/hyperlink" Target="https://podminky.urs.cz/item/CS_URS_2023_01/783248221" TargetMode="External" /><Relationship Id="rId257" Type="http://schemas.openxmlformats.org/officeDocument/2006/relationships/hyperlink" Target="https://podminky.urs.cz/item/CS_URS_2023_01/783301311" TargetMode="External" /><Relationship Id="rId258" Type="http://schemas.openxmlformats.org/officeDocument/2006/relationships/hyperlink" Target="https://podminky.urs.cz/item/CS_URS_2023_01/783314101" TargetMode="External" /><Relationship Id="rId259" Type="http://schemas.openxmlformats.org/officeDocument/2006/relationships/hyperlink" Target="https://podminky.urs.cz/item/CS_URS_2023_01/783315101" TargetMode="External" /><Relationship Id="rId260" Type="http://schemas.openxmlformats.org/officeDocument/2006/relationships/hyperlink" Target="https://podminky.urs.cz/item/CS_URS_2023_01/783317101" TargetMode="External" /><Relationship Id="rId261" Type="http://schemas.openxmlformats.org/officeDocument/2006/relationships/hyperlink" Target="https://podminky.urs.cz/item/CS_URS_2023_01/783106805" TargetMode="External" /><Relationship Id="rId262" Type="http://schemas.openxmlformats.org/officeDocument/2006/relationships/hyperlink" Target="https://podminky.urs.cz/item/CS_URS_2023_01/783132111" TargetMode="External" /><Relationship Id="rId263" Type="http://schemas.openxmlformats.org/officeDocument/2006/relationships/hyperlink" Target="https://podminky.urs.cz/item/CS_URS_2023_01/783113111" TargetMode="External" /><Relationship Id="rId264" Type="http://schemas.openxmlformats.org/officeDocument/2006/relationships/hyperlink" Target="https://podminky.urs.cz/item/CS_URS_2023_01/783164101" TargetMode="External" /><Relationship Id="rId265" Type="http://schemas.openxmlformats.org/officeDocument/2006/relationships/hyperlink" Target="https://podminky.urs.cz/item/CS_URS_2023_01/783168211" TargetMode="External" /><Relationship Id="rId266" Type="http://schemas.openxmlformats.org/officeDocument/2006/relationships/hyperlink" Target="https://podminky.urs.cz/item/CS_URS_2023_01/784181121" TargetMode="External" /><Relationship Id="rId267" Type="http://schemas.openxmlformats.org/officeDocument/2006/relationships/hyperlink" Target="https://podminky.urs.cz/item/CS_URS_2023_01/784181127" TargetMode="External" /><Relationship Id="rId268" Type="http://schemas.openxmlformats.org/officeDocument/2006/relationships/hyperlink" Target="https://podminky.urs.cz/item/CS_URS_2023_01/784211131" TargetMode="External" /><Relationship Id="rId269" Type="http://schemas.openxmlformats.org/officeDocument/2006/relationships/hyperlink" Target="https://podminky.urs.cz/item/CS_URS_2023_01/784211137" TargetMode="External" /><Relationship Id="rId270" Type="http://schemas.openxmlformats.org/officeDocument/2006/relationships/hyperlink" Target="https://podminky.urs.cz/item/CS_URS_2023_01/784211111" TargetMode="External" /><Relationship Id="rId271" Type="http://schemas.openxmlformats.org/officeDocument/2006/relationships/hyperlink" Target="https://podminky.urs.cz/item/CS_URS_2023_01/784211117" TargetMode="External" /><Relationship Id="rId272" Type="http://schemas.openxmlformats.org/officeDocument/2006/relationships/hyperlink" Target="https://podminky.urs.cz/item/CS_URS_2023_01/784171101" TargetMode="External" /><Relationship Id="rId273" Type="http://schemas.openxmlformats.org/officeDocument/2006/relationships/hyperlink" Target="https://podminky.urs.cz/item/CS_URS_2023_01/784171111" TargetMode="External" /><Relationship Id="rId274" Type="http://schemas.openxmlformats.org/officeDocument/2006/relationships/hyperlink" Target="https://podminky.urs.cz/item/CS_URS_2023_01/784121001" TargetMode="External" /><Relationship Id="rId275" Type="http://schemas.openxmlformats.org/officeDocument/2006/relationships/hyperlink" Target="https://podminky.urs.cz/item/CS_URS_2023_01/784181131" TargetMode="External" /><Relationship Id="rId276" Type="http://schemas.openxmlformats.org/officeDocument/2006/relationships/hyperlink" Target="https://podminky.urs.cz/item/CS_URS_2023_01/784331001" TargetMode="External" /><Relationship Id="rId277" Type="http://schemas.openxmlformats.org/officeDocument/2006/relationships/hyperlink" Target="https://podminky.urs.cz/item/CS_URS_2023_01/784171101" TargetMode="External" /><Relationship Id="rId278" Type="http://schemas.openxmlformats.org/officeDocument/2006/relationships/hyperlink" Target="https://podminky.urs.cz/item/CS_URS_2023_01/784171111" TargetMode="External" /><Relationship Id="rId279" Type="http://schemas.openxmlformats.org/officeDocument/2006/relationships/hyperlink" Target="https://podminky.urs.cz/item/CS_URS_2023_01/HZS1291" TargetMode="External" /><Relationship Id="rId280" Type="http://schemas.openxmlformats.org/officeDocument/2006/relationships/hyperlink" Target="https://podminky.urs.cz/item/CS_URS_2023_01/HZS3212" TargetMode="External" /><Relationship Id="rId2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75313811" TargetMode="External" /><Relationship Id="rId2" Type="http://schemas.openxmlformats.org/officeDocument/2006/relationships/hyperlink" Target="https://podminky.urs.cz/item/CS_URS_2023_01/316381116" TargetMode="External" /><Relationship Id="rId3" Type="http://schemas.openxmlformats.org/officeDocument/2006/relationships/hyperlink" Target="https://podminky.urs.cz/item/CS_URS_2023_01/943211111" TargetMode="External" /><Relationship Id="rId4" Type="http://schemas.openxmlformats.org/officeDocument/2006/relationships/hyperlink" Target="https://podminky.urs.cz/item/CS_URS_2023_01/943211211" TargetMode="External" /><Relationship Id="rId5" Type="http://schemas.openxmlformats.org/officeDocument/2006/relationships/hyperlink" Target="https://podminky.urs.cz/item/CS_URS_2023_01/943211811" TargetMode="External" /><Relationship Id="rId6" Type="http://schemas.openxmlformats.org/officeDocument/2006/relationships/hyperlink" Target="https://podminky.urs.cz/item/CS_URS_2023_01/949121111" TargetMode="External" /><Relationship Id="rId7" Type="http://schemas.openxmlformats.org/officeDocument/2006/relationships/hyperlink" Target="https://podminky.urs.cz/item/CS_URS_2023_01/949121211" TargetMode="External" /><Relationship Id="rId8" Type="http://schemas.openxmlformats.org/officeDocument/2006/relationships/hyperlink" Target="https://podminky.urs.cz/item/CS_URS_2023_01/949121811" TargetMode="External" /><Relationship Id="rId9" Type="http://schemas.openxmlformats.org/officeDocument/2006/relationships/hyperlink" Target="https://podminky.urs.cz/item/CS_URS_2023_01/962032631" TargetMode="External" /><Relationship Id="rId10" Type="http://schemas.openxmlformats.org/officeDocument/2006/relationships/hyperlink" Target="https://podminky.urs.cz/item/CS_URS_2023_01/962032230" TargetMode="External" /><Relationship Id="rId11" Type="http://schemas.openxmlformats.org/officeDocument/2006/relationships/hyperlink" Target="https://podminky.urs.cz/item/CS_URS_2023_01/762331812" TargetMode="External" /><Relationship Id="rId12" Type="http://schemas.openxmlformats.org/officeDocument/2006/relationships/hyperlink" Target="https://podminky.urs.cz/item/CS_URS_2023_01/767851803" TargetMode="External" /><Relationship Id="rId13" Type="http://schemas.openxmlformats.org/officeDocument/2006/relationships/hyperlink" Target="https://podminky.urs.cz/item/CS_URS_2023_01/767134802" TargetMode="External" /><Relationship Id="rId14" Type="http://schemas.openxmlformats.org/officeDocument/2006/relationships/hyperlink" Target="https://podminky.urs.cz/item/CS_URS_2023_01/764002821" TargetMode="External" /><Relationship Id="rId15" Type="http://schemas.openxmlformats.org/officeDocument/2006/relationships/hyperlink" Target="https://podminky.urs.cz/item/CS_URS_2023_01/766674810" TargetMode="External" /><Relationship Id="rId16" Type="http://schemas.openxmlformats.org/officeDocument/2006/relationships/hyperlink" Target="https://podminky.urs.cz/item/CS_URS_2023_01/764001841" TargetMode="External" /><Relationship Id="rId17" Type="http://schemas.openxmlformats.org/officeDocument/2006/relationships/hyperlink" Target="https://podminky.urs.cz/item/CS_URS_2023_01/764001851" TargetMode="External" /><Relationship Id="rId18" Type="http://schemas.openxmlformats.org/officeDocument/2006/relationships/hyperlink" Target="https://podminky.urs.cz/item/CS_URS_2023_01/764001891" TargetMode="External" /><Relationship Id="rId19" Type="http://schemas.openxmlformats.org/officeDocument/2006/relationships/hyperlink" Target="https://podminky.urs.cz/item/CS_URS_2023_01/764002801" TargetMode="External" /><Relationship Id="rId20" Type="http://schemas.openxmlformats.org/officeDocument/2006/relationships/hyperlink" Target="https://podminky.urs.cz/item/CS_URS_2023_01/764002811" TargetMode="External" /><Relationship Id="rId21" Type="http://schemas.openxmlformats.org/officeDocument/2006/relationships/hyperlink" Target="https://podminky.urs.cz/item/CS_URS_2023_01/764002812" TargetMode="External" /><Relationship Id="rId22" Type="http://schemas.openxmlformats.org/officeDocument/2006/relationships/hyperlink" Target="https://podminky.urs.cz/item/CS_URS_2023_01/764002871" TargetMode="External" /><Relationship Id="rId23" Type="http://schemas.openxmlformats.org/officeDocument/2006/relationships/hyperlink" Target="https://podminky.urs.cz/item/CS_URS_2023_01/764002881" TargetMode="External" /><Relationship Id="rId24" Type="http://schemas.openxmlformats.org/officeDocument/2006/relationships/hyperlink" Target="https://podminky.urs.cz/item/CS_URS_2023_01/764003801" TargetMode="External" /><Relationship Id="rId25" Type="http://schemas.openxmlformats.org/officeDocument/2006/relationships/hyperlink" Target="https://podminky.urs.cz/item/CS_URS_2023_01/712500845" TargetMode="External" /><Relationship Id="rId26" Type="http://schemas.openxmlformats.org/officeDocument/2006/relationships/hyperlink" Target="https://podminky.urs.cz/item/CS_URS_2023_01/764004801" TargetMode="External" /><Relationship Id="rId27" Type="http://schemas.openxmlformats.org/officeDocument/2006/relationships/hyperlink" Target="https://podminky.urs.cz/item/CS_URS_2023_01/764004841" TargetMode="External" /><Relationship Id="rId28" Type="http://schemas.openxmlformats.org/officeDocument/2006/relationships/hyperlink" Target="https://podminky.urs.cz/item/CS_URS_2023_01/764004861" TargetMode="External" /><Relationship Id="rId29" Type="http://schemas.openxmlformats.org/officeDocument/2006/relationships/hyperlink" Target="https://podminky.urs.cz/item/CS_URS_2023_01/712431801" TargetMode="External" /><Relationship Id="rId30" Type="http://schemas.openxmlformats.org/officeDocument/2006/relationships/hyperlink" Target="https://podminky.urs.cz/item/CS_URS_2023_01/765151801" TargetMode="External" /><Relationship Id="rId31" Type="http://schemas.openxmlformats.org/officeDocument/2006/relationships/hyperlink" Target="https://podminky.urs.cz/item/CS_URS_2023_01/765151815" TargetMode="External" /><Relationship Id="rId32" Type="http://schemas.openxmlformats.org/officeDocument/2006/relationships/hyperlink" Target="https://podminky.urs.cz/item/CS_URS_2023_01/765191901" TargetMode="External" /><Relationship Id="rId33" Type="http://schemas.openxmlformats.org/officeDocument/2006/relationships/hyperlink" Target="https://podminky.urs.cz/item/CS_URS_2023_01/762341811" TargetMode="External" /><Relationship Id="rId34" Type="http://schemas.openxmlformats.org/officeDocument/2006/relationships/hyperlink" Target="https://podminky.urs.cz/item/CS_URS_2023_01/961043111" TargetMode="External" /><Relationship Id="rId35" Type="http://schemas.openxmlformats.org/officeDocument/2006/relationships/hyperlink" Target="https://podminky.urs.cz/item/CS_URS_2023_01/964061321" TargetMode="External" /><Relationship Id="rId36" Type="http://schemas.openxmlformats.org/officeDocument/2006/relationships/hyperlink" Target="https://podminky.urs.cz/item/CS_URS_2023_01/762331822" TargetMode="External" /><Relationship Id="rId37" Type="http://schemas.openxmlformats.org/officeDocument/2006/relationships/hyperlink" Target="https://podminky.urs.cz/item/CS_URS_2023_01/762331823" TargetMode="External" /><Relationship Id="rId38" Type="http://schemas.openxmlformats.org/officeDocument/2006/relationships/hyperlink" Target="https://podminky.urs.cz/item/CS_URS_2023_01/762331826" TargetMode="External" /><Relationship Id="rId39" Type="http://schemas.openxmlformats.org/officeDocument/2006/relationships/hyperlink" Target="https://podminky.urs.cz/item/CS_URS_2023_01/997013213" TargetMode="External" /><Relationship Id="rId40" Type="http://schemas.openxmlformats.org/officeDocument/2006/relationships/hyperlink" Target="https://podminky.urs.cz/item/CS_URS_2023_01/997013501" TargetMode="External" /><Relationship Id="rId41" Type="http://schemas.openxmlformats.org/officeDocument/2006/relationships/hyperlink" Target="https://podminky.urs.cz/item/CS_URS_2023_01/997013509" TargetMode="External" /><Relationship Id="rId42" Type="http://schemas.openxmlformats.org/officeDocument/2006/relationships/hyperlink" Target="https://podminky.urs.cz/item/CS_URS_2023_01/997013811" TargetMode="External" /><Relationship Id="rId43" Type="http://schemas.openxmlformats.org/officeDocument/2006/relationships/hyperlink" Target="https://podminky.urs.cz/item/CS_URS_2023_01/997013814" TargetMode="External" /><Relationship Id="rId44" Type="http://schemas.openxmlformats.org/officeDocument/2006/relationships/hyperlink" Target="https://podminky.urs.cz/item/CS_URS_2023_01/997013631" TargetMode="External" /><Relationship Id="rId45" Type="http://schemas.openxmlformats.org/officeDocument/2006/relationships/hyperlink" Target="https://podminky.urs.cz/item/CS_URS_2023_01/998011003" TargetMode="External" /><Relationship Id="rId46" Type="http://schemas.openxmlformats.org/officeDocument/2006/relationships/hyperlink" Target="https://podminky.urs.cz/item/CS_URS_2023_01/712311101" TargetMode="External" /><Relationship Id="rId47" Type="http://schemas.openxmlformats.org/officeDocument/2006/relationships/hyperlink" Target="https://podminky.urs.cz/item/CS_URS_2023_01/712331111" TargetMode="External" /><Relationship Id="rId48" Type="http://schemas.openxmlformats.org/officeDocument/2006/relationships/hyperlink" Target="https://podminky.urs.cz/item/CS_URS_2023_01/712341559" TargetMode="External" /><Relationship Id="rId49" Type="http://schemas.openxmlformats.org/officeDocument/2006/relationships/hyperlink" Target="https://podminky.urs.cz/item/CS_URS_2023_01/712811101" TargetMode="External" /><Relationship Id="rId50" Type="http://schemas.openxmlformats.org/officeDocument/2006/relationships/hyperlink" Target="https://podminky.urs.cz/item/CS_URS_2023_01/712841559" TargetMode="External" /><Relationship Id="rId51" Type="http://schemas.openxmlformats.org/officeDocument/2006/relationships/hyperlink" Target="https://podminky.urs.cz/item/CS_URS_2023_01/998712102" TargetMode="External" /><Relationship Id="rId52" Type="http://schemas.openxmlformats.org/officeDocument/2006/relationships/hyperlink" Target="https://podminky.urs.cz/item/CS_URS_2023_01/713191133" TargetMode="External" /><Relationship Id="rId53" Type="http://schemas.openxmlformats.org/officeDocument/2006/relationships/hyperlink" Target="https://podminky.urs.cz/item/CS_URS_2023_01/998713102" TargetMode="External" /><Relationship Id="rId54" Type="http://schemas.openxmlformats.org/officeDocument/2006/relationships/hyperlink" Target="https://podminky.urs.cz/item/CS_URS_2023_01/762331941" TargetMode="External" /><Relationship Id="rId55" Type="http://schemas.openxmlformats.org/officeDocument/2006/relationships/hyperlink" Target="https://podminky.urs.cz/item/CS_URS_2023_01/762331942" TargetMode="External" /><Relationship Id="rId56" Type="http://schemas.openxmlformats.org/officeDocument/2006/relationships/hyperlink" Target="https://podminky.urs.cz/item/CS_URS_2023_01/762331943" TargetMode="External" /><Relationship Id="rId57" Type="http://schemas.openxmlformats.org/officeDocument/2006/relationships/hyperlink" Target="https://podminky.urs.cz/item/CS_URS_2023_01/762332934" TargetMode="External" /><Relationship Id="rId58" Type="http://schemas.openxmlformats.org/officeDocument/2006/relationships/hyperlink" Target="https://podminky.urs.cz/item/CS_URS_2023_01/762331931" TargetMode="External" /><Relationship Id="rId59" Type="http://schemas.openxmlformats.org/officeDocument/2006/relationships/hyperlink" Target="https://podminky.urs.cz/item/CS_URS_2023_01/762331932" TargetMode="External" /><Relationship Id="rId60" Type="http://schemas.openxmlformats.org/officeDocument/2006/relationships/hyperlink" Target="https://podminky.urs.cz/item/CS_URS_2023_01/762331933" TargetMode="External" /><Relationship Id="rId61" Type="http://schemas.openxmlformats.org/officeDocument/2006/relationships/hyperlink" Target="https://podminky.urs.cz/item/CS_URS_2023_01/762332933" TargetMode="External" /><Relationship Id="rId62" Type="http://schemas.openxmlformats.org/officeDocument/2006/relationships/hyperlink" Target="https://podminky.urs.cz/item/CS_URS_2023_01/762711922" TargetMode="External" /><Relationship Id="rId63" Type="http://schemas.openxmlformats.org/officeDocument/2006/relationships/hyperlink" Target="https://podminky.urs.cz/item/CS_URS_2023_01/762711921" TargetMode="External" /><Relationship Id="rId64" Type="http://schemas.openxmlformats.org/officeDocument/2006/relationships/hyperlink" Target="https://podminky.urs.cz/item/CS_URS_2023_01/762711923" TargetMode="External" /><Relationship Id="rId65" Type="http://schemas.openxmlformats.org/officeDocument/2006/relationships/hyperlink" Target="https://podminky.urs.cz/item/CS_URS_2023_01/762712932" TargetMode="External" /><Relationship Id="rId66" Type="http://schemas.openxmlformats.org/officeDocument/2006/relationships/hyperlink" Target="https://podminky.urs.cz/item/CS_URS_2023_01/762083122" TargetMode="External" /><Relationship Id="rId67" Type="http://schemas.openxmlformats.org/officeDocument/2006/relationships/hyperlink" Target="https://podminky.urs.cz/item/CS_URS_2023_01/762085103" TargetMode="External" /><Relationship Id="rId68" Type="http://schemas.openxmlformats.org/officeDocument/2006/relationships/hyperlink" Target="https://podminky.urs.cz/item/CS_URS_2023_01/762381012" TargetMode="External" /><Relationship Id="rId69" Type="http://schemas.openxmlformats.org/officeDocument/2006/relationships/hyperlink" Target="https://podminky.urs.cz/item/CS_URS_2023_01/762382012" TargetMode="External" /><Relationship Id="rId70" Type="http://schemas.openxmlformats.org/officeDocument/2006/relationships/hyperlink" Target="https://podminky.urs.cz/item/CS_URS_2023_01/762332534" TargetMode="External" /><Relationship Id="rId71" Type="http://schemas.openxmlformats.org/officeDocument/2006/relationships/hyperlink" Target="https://podminky.urs.cz/item/CS_URS_2023_01/762332532" TargetMode="External" /><Relationship Id="rId72" Type="http://schemas.openxmlformats.org/officeDocument/2006/relationships/hyperlink" Target="https://podminky.urs.cz/item/CS_URS_2023_01/762395000" TargetMode="External" /><Relationship Id="rId73" Type="http://schemas.openxmlformats.org/officeDocument/2006/relationships/hyperlink" Target="https://podminky.urs.cz/item/CS_URS_2023_01/762082230" TargetMode="External" /><Relationship Id="rId74" Type="http://schemas.openxmlformats.org/officeDocument/2006/relationships/hyperlink" Target="https://podminky.urs.cz/item/CS_URS_2023_01/762081150" TargetMode="External" /><Relationship Id="rId75" Type="http://schemas.openxmlformats.org/officeDocument/2006/relationships/hyperlink" Target="https://podminky.urs.cz/item/CS_URS_2023_01/762341210" TargetMode="External" /><Relationship Id="rId76" Type="http://schemas.openxmlformats.org/officeDocument/2006/relationships/hyperlink" Target="https://podminky.urs.cz/item/CS_URS_2023_01/762395000" TargetMode="External" /><Relationship Id="rId77" Type="http://schemas.openxmlformats.org/officeDocument/2006/relationships/hyperlink" Target="https://podminky.urs.cz/item/CS_URS_2023_01/762083122" TargetMode="External" /><Relationship Id="rId78" Type="http://schemas.openxmlformats.org/officeDocument/2006/relationships/hyperlink" Target="https://podminky.urs.cz/item/CS_URS_2023_01/998762102" TargetMode="External" /><Relationship Id="rId79" Type="http://schemas.openxmlformats.org/officeDocument/2006/relationships/hyperlink" Target="https://podminky.urs.cz/item/CS_URS_2023_01/764203152" TargetMode="External" /><Relationship Id="rId80" Type="http://schemas.openxmlformats.org/officeDocument/2006/relationships/hyperlink" Target="https://podminky.urs.cz/item/CS_URS_2023_01/764101161" TargetMode="External" /><Relationship Id="rId81" Type="http://schemas.openxmlformats.org/officeDocument/2006/relationships/hyperlink" Target="https://podminky.urs.cz/item/CS_URS_2023_01/764201106" TargetMode="External" /><Relationship Id="rId82" Type="http://schemas.openxmlformats.org/officeDocument/2006/relationships/hyperlink" Target="https://podminky.urs.cz/item/CS_URS_2023_01/764201167" TargetMode="External" /><Relationship Id="rId83" Type="http://schemas.openxmlformats.org/officeDocument/2006/relationships/hyperlink" Target="https://podminky.urs.cz/item/CS_URS_2023_01/764201176" TargetMode="External" /><Relationship Id="rId84" Type="http://schemas.openxmlformats.org/officeDocument/2006/relationships/hyperlink" Target="https://podminky.urs.cz/item/CS_URS_2023_01/764202134" TargetMode="External" /><Relationship Id="rId85" Type="http://schemas.openxmlformats.org/officeDocument/2006/relationships/hyperlink" Target="https://podminky.urs.cz/item/CS_URS_2023_01/764001114" TargetMode="External" /><Relationship Id="rId86" Type="http://schemas.openxmlformats.org/officeDocument/2006/relationships/hyperlink" Target="https://podminky.urs.cz/item/CS_URS_2023_01/765135021" TargetMode="External" /><Relationship Id="rId87" Type="http://schemas.openxmlformats.org/officeDocument/2006/relationships/hyperlink" Target="https://podminky.urs.cz/item/CS_URS_2023_01/765135001" TargetMode="External" /><Relationship Id="rId88" Type="http://schemas.openxmlformats.org/officeDocument/2006/relationships/hyperlink" Target="https://podminky.urs.cz/item/CS_URS_2023_01/764223455" TargetMode="External" /><Relationship Id="rId89" Type="http://schemas.openxmlformats.org/officeDocument/2006/relationships/hyperlink" Target="https://podminky.urs.cz/item/CS_URS_2023_01/764212633" TargetMode="External" /><Relationship Id="rId90" Type="http://schemas.openxmlformats.org/officeDocument/2006/relationships/hyperlink" Target="https://podminky.urs.cz/item/CS_URS_2023_01/764311615" TargetMode="External" /><Relationship Id="rId91" Type="http://schemas.openxmlformats.org/officeDocument/2006/relationships/hyperlink" Target="https://podminky.urs.cz/item/CS_URS_2023_01/764011622" TargetMode="External" /><Relationship Id="rId92" Type="http://schemas.openxmlformats.org/officeDocument/2006/relationships/hyperlink" Target="https://podminky.urs.cz/item/CS_URS_2023_01/764314612" TargetMode="External" /><Relationship Id="rId93" Type="http://schemas.openxmlformats.org/officeDocument/2006/relationships/hyperlink" Target="https://podminky.urs.cz/item/CS_URS_2023_01/764314654" TargetMode="External" /><Relationship Id="rId94" Type="http://schemas.openxmlformats.org/officeDocument/2006/relationships/hyperlink" Target="https://podminky.urs.cz/item/CS_URS_2023_01/764511602" TargetMode="External" /><Relationship Id="rId95" Type="http://schemas.openxmlformats.org/officeDocument/2006/relationships/hyperlink" Target="https://podminky.urs.cz/item/CS_URS_2023_01/764511643" TargetMode="External" /><Relationship Id="rId96" Type="http://schemas.openxmlformats.org/officeDocument/2006/relationships/hyperlink" Target="https://podminky.urs.cz/item/CS_URS_2023_01/764518623" TargetMode="External" /><Relationship Id="rId97" Type="http://schemas.openxmlformats.org/officeDocument/2006/relationships/hyperlink" Target="https://podminky.urs.cz/item/CS_URS_2023_01/998764102" TargetMode="External" /><Relationship Id="rId98" Type="http://schemas.openxmlformats.org/officeDocument/2006/relationships/hyperlink" Target="https://podminky.urs.cz/item/CS_URS_2023_01/765191023" TargetMode="External" /><Relationship Id="rId99" Type="http://schemas.openxmlformats.org/officeDocument/2006/relationships/hyperlink" Target="https://podminky.urs.cz/item/CS_URS_2023_01/765135043" TargetMode="External" /><Relationship Id="rId100" Type="http://schemas.openxmlformats.org/officeDocument/2006/relationships/hyperlink" Target="https://podminky.urs.cz/item/CS_URS_2023_01/998765102" TargetMode="External" /><Relationship Id="rId101" Type="http://schemas.openxmlformats.org/officeDocument/2006/relationships/hyperlink" Target="https://podminky.urs.cz/item/CS_URS_2023_01/766671001" TargetMode="External" /><Relationship Id="rId102" Type="http://schemas.openxmlformats.org/officeDocument/2006/relationships/hyperlink" Target="https://podminky.urs.cz/item/CS_URS_2023_01/998766202" TargetMode="External" /><Relationship Id="rId103" Type="http://schemas.openxmlformats.org/officeDocument/2006/relationships/hyperlink" Target="https://podminky.urs.cz/item/CS_URS_2023_01/767851104" TargetMode="External" /><Relationship Id="rId104" Type="http://schemas.openxmlformats.org/officeDocument/2006/relationships/hyperlink" Target="https://podminky.urs.cz/item/CS_URS_2023_01/767161123" TargetMode="External" /><Relationship Id="rId105" Type="http://schemas.openxmlformats.org/officeDocument/2006/relationships/hyperlink" Target="https://podminky.urs.cz/item/CS_URS_2023_01/998767202" TargetMode="External" /><Relationship Id="rId106" Type="http://schemas.openxmlformats.org/officeDocument/2006/relationships/hyperlink" Target="https://podminky.urs.cz/item/CS_URS_2023_01/783201403" TargetMode="External" /><Relationship Id="rId107" Type="http://schemas.openxmlformats.org/officeDocument/2006/relationships/hyperlink" Target="https://podminky.urs.cz/item/CS_URS_2023_01/783213111" TargetMode="External" /><Relationship Id="rId108" Type="http://schemas.openxmlformats.org/officeDocument/2006/relationships/hyperlink" Target="https://podminky.urs.cz/item/CS_URS_2023_01/783206801" TargetMode="External" /><Relationship Id="rId109" Type="http://schemas.openxmlformats.org/officeDocument/2006/relationships/hyperlink" Target="https://podminky.urs.cz/item/CS_URS_2023_01/783222111" TargetMode="External" /><Relationship Id="rId110" Type="http://schemas.openxmlformats.org/officeDocument/2006/relationships/hyperlink" Target="https://podminky.urs.cz/item/CS_URS_2023_01/783201201" TargetMode="External" /><Relationship Id="rId111" Type="http://schemas.openxmlformats.org/officeDocument/2006/relationships/hyperlink" Target="https://podminky.urs.cz/item/CS_URS_2023_01/783201401" TargetMode="External" /><Relationship Id="rId112" Type="http://schemas.openxmlformats.org/officeDocument/2006/relationships/hyperlink" Target="https://podminky.urs.cz/item/CS_URS_2023_01/783213111" TargetMode="External" /><Relationship Id="rId113" Type="http://schemas.openxmlformats.org/officeDocument/2006/relationships/hyperlink" Target="https://podminky.urs.cz/item/CS_URS_2023_01/783214101" TargetMode="External" /><Relationship Id="rId114" Type="http://schemas.openxmlformats.org/officeDocument/2006/relationships/hyperlink" Target="https://podminky.urs.cz/item/CS_URS_2023_01/783217101" TargetMode="External" /><Relationship Id="rId115" Type="http://schemas.openxmlformats.org/officeDocument/2006/relationships/hyperlink" Target="https://podminky.urs.cz/item/CS_URS_2023_01/786625211" TargetMode="External" /><Relationship Id="rId116" Type="http://schemas.openxmlformats.org/officeDocument/2006/relationships/hyperlink" Target="https://podminky.urs.cz/item/CS_URS_2023_01/998786202" TargetMode="External" /><Relationship Id="rId117" Type="http://schemas.openxmlformats.org/officeDocument/2006/relationships/hyperlink" Target="https://podminky.urs.cz/item/CS_URS_2023_01/HZS2231" TargetMode="External" /><Relationship Id="rId1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152501" TargetMode="External" /><Relationship Id="rId2" Type="http://schemas.openxmlformats.org/officeDocument/2006/relationships/hyperlink" Target="https://podminky.urs.cz/item/CS_URS_2023_01/564851111" TargetMode="External" /><Relationship Id="rId3" Type="http://schemas.openxmlformats.org/officeDocument/2006/relationships/hyperlink" Target="https://podminky.urs.cz/item/CS_URS_2023_01/451577777" TargetMode="External" /><Relationship Id="rId4" Type="http://schemas.openxmlformats.org/officeDocument/2006/relationships/hyperlink" Target="https://podminky.urs.cz/item/CS_URS_2023_01/596811222" TargetMode="External" /><Relationship Id="rId5" Type="http://schemas.openxmlformats.org/officeDocument/2006/relationships/hyperlink" Target="https://podminky.urs.cz/item/CS_URS_2023_01/915491211" TargetMode="External" /><Relationship Id="rId6" Type="http://schemas.openxmlformats.org/officeDocument/2006/relationships/hyperlink" Target="https://podminky.urs.cz/item/CS_URS_2023_01/629995101" TargetMode="External" /><Relationship Id="rId7" Type="http://schemas.openxmlformats.org/officeDocument/2006/relationships/hyperlink" Target="https://podminky.urs.cz/item/CS_URS_2023_01/622325303" TargetMode="External" /><Relationship Id="rId8" Type="http://schemas.openxmlformats.org/officeDocument/2006/relationships/hyperlink" Target="https://podminky.urs.cz/item/CS_URS_2023_01/622135011" TargetMode="External" /><Relationship Id="rId9" Type="http://schemas.openxmlformats.org/officeDocument/2006/relationships/hyperlink" Target="https://podminky.urs.cz/item/CS_URS_2023_01/622135095" TargetMode="External" /><Relationship Id="rId10" Type="http://schemas.openxmlformats.org/officeDocument/2006/relationships/hyperlink" Target="https://podminky.urs.cz/item/CS_URS_2023_01/622131121" TargetMode="External" /><Relationship Id="rId11" Type="http://schemas.openxmlformats.org/officeDocument/2006/relationships/hyperlink" Target="https://podminky.urs.cz/item/CS_URS_2023_01/622142001" TargetMode="External" /><Relationship Id="rId12" Type="http://schemas.openxmlformats.org/officeDocument/2006/relationships/hyperlink" Target="https://podminky.urs.cz/item/CS_URS_2023_01/783809205" TargetMode="External" /><Relationship Id="rId13" Type="http://schemas.openxmlformats.org/officeDocument/2006/relationships/hyperlink" Target="https://podminky.urs.cz/item/CS_URS_2023_01/783809207" TargetMode="External" /><Relationship Id="rId14" Type="http://schemas.openxmlformats.org/officeDocument/2006/relationships/hyperlink" Target="https://podminky.urs.cz/item/CS_URS_2023_01/783809223" TargetMode="External" /><Relationship Id="rId15" Type="http://schemas.openxmlformats.org/officeDocument/2006/relationships/hyperlink" Target="https://podminky.urs.cz/item/CS_URS_2023_01/622151031" TargetMode="External" /><Relationship Id="rId16" Type="http://schemas.openxmlformats.org/officeDocument/2006/relationships/hyperlink" Target="https://podminky.urs.cz/item/CS_URS_2023_01/629999042" TargetMode="External" /><Relationship Id="rId17" Type="http://schemas.openxmlformats.org/officeDocument/2006/relationships/hyperlink" Target="https://podminky.urs.cz/item/CS_URS_2023_01/783823165" TargetMode="External" /><Relationship Id="rId18" Type="http://schemas.openxmlformats.org/officeDocument/2006/relationships/hyperlink" Target="https://podminky.urs.cz/item/CS_URS_2023_01/629991011" TargetMode="External" /><Relationship Id="rId19" Type="http://schemas.openxmlformats.org/officeDocument/2006/relationships/hyperlink" Target="https://podminky.urs.cz/item/CS_URS_2023_01/629995201" TargetMode="External" /><Relationship Id="rId20" Type="http://schemas.openxmlformats.org/officeDocument/2006/relationships/hyperlink" Target="https://podminky.urs.cz/item/CS_URS_2023_01/783823165" TargetMode="External" /><Relationship Id="rId21" Type="http://schemas.openxmlformats.org/officeDocument/2006/relationships/hyperlink" Target="https://podminky.urs.cz/item/CS_URS_2023_01/629995215" TargetMode="External" /><Relationship Id="rId22" Type="http://schemas.openxmlformats.org/officeDocument/2006/relationships/hyperlink" Target="https://podminky.urs.cz/item/CS_URS_2023_01/985142111" TargetMode="External" /><Relationship Id="rId23" Type="http://schemas.openxmlformats.org/officeDocument/2006/relationships/hyperlink" Target="https://podminky.urs.cz/item/CS_URS_2023_01/644941111" TargetMode="External" /><Relationship Id="rId24" Type="http://schemas.openxmlformats.org/officeDocument/2006/relationships/hyperlink" Target="https://podminky.urs.cz/item/CS_URS_2023_01/641941111" TargetMode="External" /><Relationship Id="rId25" Type="http://schemas.openxmlformats.org/officeDocument/2006/relationships/hyperlink" Target="https://podminky.urs.cz/item/CS_URS_2023_01/941311111" TargetMode="External" /><Relationship Id="rId26" Type="http://schemas.openxmlformats.org/officeDocument/2006/relationships/hyperlink" Target="https://podminky.urs.cz/item/CS_URS_2023_01/941311112" TargetMode="External" /><Relationship Id="rId27" Type="http://schemas.openxmlformats.org/officeDocument/2006/relationships/hyperlink" Target="https://podminky.urs.cz/item/CS_URS_2023_01/941311211" TargetMode="External" /><Relationship Id="rId28" Type="http://schemas.openxmlformats.org/officeDocument/2006/relationships/hyperlink" Target="https://podminky.urs.cz/item/CS_URS_2023_01/941311811" TargetMode="External" /><Relationship Id="rId29" Type="http://schemas.openxmlformats.org/officeDocument/2006/relationships/hyperlink" Target="https://podminky.urs.cz/item/CS_URS_2023_01/941311812" TargetMode="External" /><Relationship Id="rId30" Type="http://schemas.openxmlformats.org/officeDocument/2006/relationships/hyperlink" Target="https://podminky.urs.cz/item/CS_URS_2023_01/949101112" TargetMode="External" /><Relationship Id="rId31" Type="http://schemas.openxmlformats.org/officeDocument/2006/relationships/hyperlink" Target="https://podminky.urs.cz/item/CS_URS_2023_01/944511111" TargetMode="External" /><Relationship Id="rId32" Type="http://schemas.openxmlformats.org/officeDocument/2006/relationships/hyperlink" Target="https://podminky.urs.cz/item/CS_URS_2023_01/944511211" TargetMode="External" /><Relationship Id="rId33" Type="http://schemas.openxmlformats.org/officeDocument/2006/relationships/hyperlink" Target="https://podminky.urs.cz/item/CS_URS_2023_01/944511811" TargetMode="External" /><Relationship Id="rId34" Type="http://schemas.openxmlformats.org/officeDocument/2006/relationships/hyperlink" Target="https://podminky.urs.cz/item/CS_URS_2023_01/944711112" TargetMode="External" /><Relationship Id="rId35" Type="http://schemas.openxmlformats.org/officeDocument/2006/relationships/hyperlink" Target="https://podminky.urs.cz/item/CS_URS_2023_01/944711212" TargetMode="External" /><Relationship Id="rId36" Type="http://schemas.openxmlformats.org/officeDocument/2006/relationships/hyperlink" Target="https://podminky.urs.cz/item/CS_URS_2023_01/944711812" TargetMode="External" /><Relationship Id="rId37" Type="http://schemas.openxmlformats.org/officeDocument/2006/relationships/hyperlink" Target="https://podminky.urs.cz/item/CS_URS_2023_01/942321112" TargetMode="External" /><Relationship Id="rId38" Type="http://schemas.openxmlformats.org/officeDocument/2006/relationships/hyperlink" Target="https://podminky.urs.cz/item/CS_URS_2023_01/942321211" TargetMode="External" /><Relationship Id="rId39" Type="http://schemas.openxmlformats.org/officeDocument/2006/relationships/hyperlink" Target="https://podminky.urs.cz/item/CS_URS_2023_01/942321812" TargetMode="External" /><Relationship Id="rId40" Type="http://schemas.openxmlformats.org/officeDocument/2006/relationships/hyperlink" Target="https://podminky.urs.cz/item/CS_URS_2023_01/993111111" TargetMode="External" /><Relationship Id="rId41" Type="http://schemas.openxmlformats.org/officeDocument/2006/relationships/hyperlink" Target="https://podminky.urs.cz/item/CS_URS_2023_01/941311332" TargetMode="External" /><Relationship Id="rId42" Type="http://schemas.openxmlformats.org/officeDocument/2006/relationships/hyperlink" Target="https://podminky.urs.cz/item/CS_URS_2023_01/936104211" TargetMode="External" /><Relationship Id="rId43" Type="http://schemas.openxmlformats.org/officeDocument/2006/relationships/hyperlink" Target="https://podminky.urs.cz/item/CS_URS_2023_01/966001312" TargetMode="External" /><Relationship Id="rId44" Type="http://schemas.openxmlformats.org/officeDocument/2006/relationships/hyperlink" Target="https://podminky.urs.cz/item/CS_URS_2023_01/936104213" TargetMode="External" /><Relationship Id="rId45" Type="http://schemas.openxmlformats.org/officeDocument/2006/relationships/hyperlink" Target="https://podminky.urs.cz/item/CS_URS_2023_01/966001411" TargetMode="External" /><Relationship Id="rId46" Type="http://schemas.openxmlformats.org/officeDocument/2006/relationships/hyperlink" Target="https://podminky.urs.cz/item/CS_URS_2023_01/936174311" TargetMode="External" /><Relationship Id="rId47" Type="http://schemas.openxmlformats.org/officeDocument/2006/relationships/hyperlink" Target="https://podminky.urs.cz/item/CS_URS_2023_01/966001212" TargetMode="External" /><Relationship Id="rId48" Type="http://schemas.openxmlformats.org/officeDocument/2006/relationships/hyperlink" Target="https://podminky.urs.cz/item/CS_URS_2023_01/936124113" TargetMode="External" /><Relationship Id="rId49" Type="http://schemas.openxmlformats.org/officeDocument/2006/relationships/hyperlink" Target="https://podminky.urs.cz/item/CS_URS_2023_01/619996145" TargetMode="External" /><Relationship Id="rId50" Type="http://schemas.openxmlformats.org/officeDocument/2006/relationships/hyperlink" Target="https://podminky.urs.cz/item/CS_URS_2023_01/767661811" TargetMode="External" /><Relationship Id="rId51" Type="http://schemas.openxmlformats.org/officeDocument/2006/relationships/hyperlink" Target="https://podminky.urs.cz/item/CS_URS_2023_01/751398821" TargetMode="External" /><Relationship Id="rId52" Type="http://schemas.openxmlformats.org/officeDocument/2006/relationships/hyperlink" Target="https://podminky.urs.cz/item/CS_URS_2023_01/968072244" TargetMode="External" /><Relationship Id="rId53" Type="http://schemas.openxmlformats.org/officeDocument/2006/relationships/hyperlink" Target="https://podminky.urs.cz/item/CS_URS_2023_01/113106121" TargetMode="External" /><Relationship Id="rId54" Type="http://schemas.openxmlformats.org/officeDocument/2006/relationships/hyperlink" Target="https://podminky.urs.cz/item/CS_URS_2023_01/113107231" TargetMode="External" /><Relationship Id="rId55" Type="http://schemas.openxmlformats.org/officeDocument/2006/relationships/hyperlink" Target="https://podminky.urs.cz/item/CS_URS_2023_01/113107221" TargetMode="External" /><Relationship Id="rId56" Type="http://schemas.openxmlformats.org/officeDocument/2006/relationships/hyperlink" Target="https://podminky.urs.cz/item/CS_URS_2023_01/976085411" TargetMode="External" /><Relationship Id="rId57" Type="http://schemas.openxmlformats.org/officeDocument/2006/relationships/hyperlink" Target="https://podminky.urs.cz/item/CS_URS_2023_01/741372801" TargetMode="External" /><Relationship Id="rId58" Type="http://schemas.openxmlformats.org/officeDocument/2006/relationships/hyperlink" Target="https://podminky.urs.cz/item/CS_URS_2023_01/741372821" TargetMode="External" /><Relationship Id="rId59" Type="http://schemas.openxmlformats.org/officeDocument/2006/relationships/hyperlink" Target="https://podminky.urs.cz/item/CS_URS_2023_01/742420811" TargetMode="External" /><Relationship Id="rId60" Type="http://schemas.openxmlformats.org/officeDocument/2006/relationships/hyperlink" Target="https://podminky.urs.cz/item/CS_URS_2023_01/978015341" TargetMode="External" /><Relationship Id="rId61" Type="http://schemas.openxmlformats.org/officeDocument/2006/relationships/hyperlink" Target="https://podminky.urs.cz/item/CS_URS_2023_01/966031313" TargetMode="External" /><Relationship Id="rId62" Type="http://schemas.openxmlformats.org/officeDocument/2006/relationships/hyperlink" Target="https://podminky.urs.cz/item/CS_URS_2023_01/966032911" TargetMode="External" /><Relationship Id="rId63" Type="http://schemas.openxmlformats.org/officeDocument/2006/relationships/hyperlink" Target="https://podminky.urs.cz/item/CS_URS_2023_01/967032974" TargetMode="External" /><Relationship Id="rId64" Type="http://schemas.openxmlformats.org/officeDocument/2006/relationships/hyperlink" Target="https://podminky.urs.cz/item/CS_URS_2023_01/997013501" TargetMode="External" /><Relationship Id="rId65" Type="http://schemas.openxmlformats.org/officeDocument/2006/relationships/hyperlink" Target="https://podminky.urs.cz/item/CS_URS_2023_01/997013509" TargetMode="External" /><Relationship Id="rId66" Type="http://schemas.openxmlformats.org/officeDocument/2006/relationships/hyperlink" Target="https://podminky.urs.cz/item/CS_URS_2023_01/997013873" TargetMode="External" /><Relationship Id="rId67" Type="http://schemas.openxmlformats.org/officeDocument/2006/relationships/hyperlink" Target="https://podminky.urs.cz/item/CS_URS_2023_01/997013861" TargetMode="External" /><Relationship Id="rId68" Type="http://schemas.openxmlformats.org/officeDocument/2006/relationships/hyperlink" Target="https://podminky.urs.cz/item/CS_URS_2023_01/997013814" TargetMode="External" /><Relationship Id="rId69" Type="http://schemas.openxmlformats.org/officeDocument/2006/relationships/hyperlink" Target="https://podminky.urs.cz/item/CS_URS_2023_01/997013871" TargetMode="External" /><Relationship Id="rId70" Type="http://schemas.openxmlformats.org/officeDocument/2006/relationships/hyperlink" Target="https://podminky.urs.cz/item/CS_URS_2023_01/998011003" TargetMode="External" /><Relationship Id="rId71" Type="http://schemas.openxmlformats.org/officeDocument/2006/relationships/hyperlink" Target="https://podminky.urs.cz/item/CS_URS_2023_01/998229112" TargetMode="External" /><Relationship Id="rId72" Type="http://schemas.openxmlformats.org/officeDocument/2006/relationships/hyperlink" Target="https://podminky.urs.cz/item/CS_URS_2023_01/998751101" TargetMode="External" /><Relationship Id="rId73" Type="http://schemas.openxmlformats.org/officeDocument/2006/relationships/hyperlink" Target="https://podminky.urs.cz/item/CS_URS_2023_01/998762202" TargetMode="External" /><Relationship Id="rId74" Type="http://schemas.openxmlformats.org/officeDocument/2006/relationships/hyperlink" Target="https://podminky.urs.cz/item/CS_URS_2023_01/763221673" TargetMode="External" /><Relationship Id="rId75" Type="http://schemas.openxmlformats.org/officeDocument/2006/relationships/hyperlink" Target="https://podminky.urs.cz/item/CS_URS_2023_01/998763302" TargetMode="External" /><Relationship Id="rId76" Type="http://schemas.openxmlformats.org/officeDocument/2006/relationships/hyperlink" Target="https://podminky.urs.cz/item/CS_URS_2023_01/767161813" TargetMode="External" /><Relationship Id="rId77" Type="http://schemas.openxmlformats.org/officeDocument/2006/relationships/hyperlink" Target="https://podminky.urs.cz/item/CS_URS_2023_01/767161211" TargetMode="External" /><Relationship Id="rId78" Type="http://schemas.openxmlformats.org/officeDocument/2006/relationships/hyperlink" Target="https://podminky.urs.cz/item/CS_URS_2023_01/998767202" TargetMode="External" /><Relationship Id="rId79" Type="http://schemas.openxmlformats.org/officeDocument/2006/relationships/hyperlink" Target="https://podminky.urs.cz/item/CS_URS_2023_01/781121011" TargetMode="External" /><Relationship Id="rId80" Type="http://schemas.openxmlformats.org/officeDocument/2006/relationships/hyperlink" Target="https://podminky.urs.cz/item/CS_URS_2023_01/781734112" TargetMode="External" /><Relationship Id="rId81" Type="http://schemas.openxmlformats.org/officeDocument/2006/relationships/hyperlink" Target="https://podminky.urs.cz/item/CS_URS_2023_01/998781202" TargetMode="External" /><Relationship Id="rId82" Type="http://schemas.openxmlformats.org/officeDocument/2006/relationships/hyperlink" Target="https://podminky.urs.cz/item/CS_URS_2023_01/783206801" TargetMode="External" /><Relationship Id="rId83" Type="http://schemas.openxmlformats.org/officeDocument/2006/relationships/hyperlink" Target="https://podminky.urs.cz/item/CS_URS_2023_01/783201201" TargetMode="External" /><Relationship Id="rId84" Type="http://schemas.openxmlformats.org/officeDocument/2006/relationships/hyperlink" Target="https://podminky.urs.cz/item/CS_URS_2023_01/783201401" TargetMode="External" /><Relationship Id="rId85" Type="http://schemas.openxmlformats.org/officeDocument/2006/relationships/hyperlink" Target="https://podminky.urs.cz/item/CS_URS_2023_01/783213111" TargetMode="External" /><Relationship Id="rId86" Type="http://schemas.openxmlformats.org/officeDocument/2006/relationships/hyperlink" Target="https://podminky.urs.cz/item/CS_URS_2023_01/783214101" TargetMode="External" /><Relationship Id="rId87" Type="http://schemas.openxmlformats.org/officeDocument/2006/relationships/hyperlink" Target="https://podminky.urs.cz/item/CS_URS_2023_01/783218111" TargetMode="External" /><Relationship Id="rId88" Type="http://schemas.openxmlformats.org/officeDocument/2006/relationships/hyperlink" Target="https://podminky.urs.cz/item/CS_URS_2023_01/783306809" TargetMode="External" /><Relationship Id="rId89" Type="http://schemas.openxmlformats.org/officeDocument/2006/relationships/hyperlink" Target="https://podminky.urs.cz/item/CS_URS_2023_01/783314201" TargetMode="External" /><Relationship Id="rId90" Type="http://schemas.openxmlformats.org/officeDocument/2006/relationships/hyperlink" Target="https://podminky.urs.cz/item/CS_URS_2023_01/783315101" TargetMode="External" /><Relationship Id="rId91" Type="http://schemas.openxmlformats.org/officeDocument/2006/relationships/hyperlink" Target="https://podminky.urs.cz/item/CS_URS_2023_01/783317101" TargetMode="External" /><Relationship Id="rId92" Type="http://schemas.openxmlformats.org/officeDocument/2006/relationships/hyperlink" Target="https://podminky.urs.cz/item/CS_URS_2023_01/998787202" TargetMode="External" /><Relationship Id="rId93" Type="http://schemas.openxmlformats.org/officeDocument/2006/relationships/hyperlink" Target="https://podminky.urs.cz/item/CS_URS_2023_01/HZS2492" TargetMode="External" /><Relationship Id="rId9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62301501" TargetMode="External" /><Relationship Id="rId3" Type="http://schemas.openxmlformats.org/officeDocument/2006/relationships/hyperlink" Target="https://podminky.urs.cz/item/CS_URS_2023_01/162301981" TargetMode="External" /><Relationship Id="rId4" Type="http://schemas.openxmlformats.org/officeDocument/2006/relationships/hyperlink" Target="https://podminky.urs.cz/item/CS_URS_2023_01/184818231" TargetMode="External" /><Relationship Id="rId5" Type="http://schemas.openxmlformats.org/officeDocument/2006/relationships/hyperlink" Target="https://podminky.urs.cz/item/CS_URS_2023_01/122251104" TargetMode="External" /><Relationship Id="rId6" Type="http://schemas.openxmlformats.org/officeDocument/2006/relationships/hyperlink" Target="https://podminky.urs.cz/item/CS_URS_2023_01/13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1152501" TargetMode="External" /><Relationship Id="rId11" Type="http://schemas.openxmlformats.org/officeDocument/2006/relationships/hyperlink" Target="https://podminky.urs.cz/item/CS_URS_2023_01/564851111" TargetMode="External" /><Relationship Id="rId12" Type="http://schemas.openxmlformats.org/officeDocument/2006/relationships/hyperlink" Target="https://podminky.urs.cz/item/CS_URS_2023_01/451577777" TargetMode="External" /><Relationship Id="rId13" Type="http://schemas.openxmlformats.org/officeDocument/2006/relationships/hyperlink" Target="https://podminky.urs.cz/item/CS_URS_2023_01/596811223" TargetMode="External" /><Relationship Id="rId14" Type="http://schemas.openxmlformats.org/officeDocument/2006/relationships/hyperlink" Target="https://podminky.urs.cz/item/CS_URS_2023_01/915491211" TargetMode="External" /><Relationship Id="rId15" Type="http://schemas.openxmlformats.org/officeDocument/2006/relationships/hyperlink" Target="https://podminky.urs.cz/item/CS_URS_2023_01/171152501" TargetMode="External" /><Relationship Id="rId16" Type="http://schemas.openxmlformats.org/officeDocument/2006/relationships/hyperlink" Target="https://podminky.urs.cz/item/CS_URS_2023_01/564851111" TargetMode="External" /><Relationship Id="rId17" Type="http://schemas.openxmlformats.org/officeDocument/2006/relationships/hyperlink" Target="https://podminky.urs.cz/item/CS_URS_2023_01/451577777" TargetMode="External" /><Relationship Id="rId18" Type="http://schemas.openxmlformats.org/officeDocument/2006/relationships/hyperlink" Target="https://podminky.urs.cz/item/CS_URS_2023_01/596811222" TargetMode="External" /><Relationship Id="rId19" Type="http://schemas.openxmlformats.org/officeDocument/2006/relationships/hyperlink" Target="https://podminky.urs.cz/item/CS_URS_2023_01/171152501" TargetMode="External" /><Relationship Id="rId20" Type="http://schemas.openxmlformats.org/officeDocument/2006/relationships/hyperlink" Target="https://podminky.urs.cz/item/CS_URS_2023_01/564861111" TargetMode="External" /><Relationship Id="rId21" Type="http://schemas.openxmlformats.org/officeDocument/2006/relationships/hyperlink" Target="https://podminky.urs.cz/item/CS_URS_2023_01/564851111" TargetMode="External" /><Relationship Id="rId22" Type="http://schemas.openxmlformats.org/officeDocument/2006/relationships/hyperlink" Target="https://podminky.urs.cz/item/CS_URS_2023_01/451577877" TargetMode="External" /><Relationship Id="rId23" Type="http://schemas.openxmlformats.org/officeDocument/2006/relationships/hyperlink" Target="https://podminky.urs.cz/item/CS_URS_2023_01/596212213" TargetMode="External" /><Relationship Id="rId24" Type="http://schemas.openxmlformats.org/officeDocument/2006/relationships/hyperlink" Target="https://podminky.urs.cz/item/CS_URS_2023_01/916131113" TargetMode="External" /><Relationship Id="rId25" Type="http://schemas.openxmlformats.org/officeDocument/2006/relationships/hyperlink" Target="https://podminky.urs.cz/item/CS_URS_2023_01/916131213" TargetMode="External" /><Relationship Id="rId26" Type="http://schemas.openxmlformats.org/officeDocument/2006/relationships/hyperlink" Target="https://podminky.urs.cz/item/CS_URS_2023_01/916991121" TargetMode="External" /><Relationship Id="rId27" Type="http://schemas.openxmlformats.org/officeDocument/2006/relationships/hyperlink" Target="https://podminky.urs.cz/item/CS_URS_2023_01/411121232" TargetMode="External" /><Relationship Id="rId28" Type="http://schemas.openxmlformats.org/officeDocument/2006/relationships/hyperlink" Target="https://podminky.urs.cz/item/CS_URS_2023_01/912111112" TargetMode="External" /><Relationship Id="rId29" Type="http://schemas.openxmlformats.org/officeDocument/2006/relationships/hyperlink" Target="https://podminky.urs.cz/item/CS_URS_2023_01/966006132" TargetMode="External" /><Relationship Id="rId30" Type="http://schemas.openxmlformats.org/officeDocument/2006/relationships/hyperlink" Target="https://podminky.urs.cz/item/CS_URS_2023_01/914511111" TargetMode="External" /><Relationship Id="rId31" Type="http://schemas.openxmlformats.org/officeDocument/2006/relationships/hyperlink" Target="https://podminky.urs.cz/item/CS_URS_2023_01/919791063" TargetMode="External" /><Relationship Id="rId32" Type="http://schemas.openxmlformats.org/officeDocument/2006/relationships/hyperlink" Target="https://podminky.urs.cz/item/CS_URS_2023_01/451317777" TargetMode="External" /><Relationship Id="rId33" Type="http://schemas.openxmlformats.org/officeDocument/2006/relationships/hyperlink" Target="https://podminky.urs.cz/item/CS_URS_2023_01/113106171" TargetMode="External" /><Relationship Id="rId34" Type="http://schemas.openxmlformats.org/officeDocument/2006/relationships/hyperlink" Target="https://podminky.urs.cz/item/CS_URS_2023_01/113107181" TargetMode="External" /><Relationship Id="rId35" Type="http://schemas.openxmlformats.org/officeDocument/2006/relationships/hyperlink" Target="https://podminky.urs.cz/item/CS_URS_2023_01/113106571" TargetMode="External" /><Relationship Id="rId36" Type="http://schemas.openxmlformats.org/officeDocument/2006/relationships/hyperlink" Target="https://podminky.urs.cz/item/CS_URS_2023_01/113106593" TargetMode="External" /><Relationship Id="rId37" Type="http://schemas.openxmlformats.org/officeDocument/2006/relationships/hyperlink" Target="https://podminky.urs.cz/item/CS_URS_2023_01/113107222" TargetMode="External" /><Relationship Id="rId38" Type="http://schemas.openxmlformats.org/officeDocument/2006/relationships/hyperlink" Target="https://podminky.urs.cz/item/CS_URS_2023_01/113107162" TargetMode="External" /><Relationship Id="rId39" Type="http://schemas.openxmlformats.org/officeDocument/2006/relationships/hyperlink" Target="https://podminky.urs.cz/item/CS_URS_2023_01/113107224" TargetMode="External" /><Relationship Id="rId40" Type="http://schemas.openxmlformats.org/officeDocument/2006/relationships/hyperlink" Target="https://podminky.urs.cz/item/CS_URS_2023_01/113107221" TargetMode="External" /><Relationship Id="rId41" Type="http://schemas.openxmlformats.org/officeDocument/2006/relationships/hyperlink" Target="https://podminky.urs.cz/item/CS_URS_2023_01/113201112" TargetMode="External" /><Relationship Id="rId42" Type="http://schemas.openxmlformats.org/officeDocument/2006/relationships/hyperlink" Target="https://podminky.urs.cz/item/CS_URS_2023_01/113201111" TargetMode="External" /><Relationship Id="rId43" Type="http://schemas.openxmlformats.org/officeDocument/2006/relationships/hyperlink" Target="https://podminky.urs.cz/item/CS_URS_2023_01/113204111" TargetMode="External" /><Relationship Id="rId44" Type="http://schemas.openxmlformats.org/officeDocument/2006/relationships/hyperlink" Target="https://podminky.urs.cz/item/CS_URS_2023_01/113202111" TargetMode="External" /><Relationship Id="rId45" Type="http://schemas.openxmlformats.org/officeDocument/2006/relationships/hyperlink" Target="https://podminky.urs.cz/item/CS_URS_2023_01/899203211" TargetMode="External" /><Relationship Id="rId46" Type="http://schemas.openxmlformats.org/officeDocument/2006/relationships/hyperlink" Target="https://podminky.urs.cz/item/CS_URS_2022_02/899104211" TargetMode="External" /><Relationship Id="rId47" Type="http://schemas.openxmlformats.org/officeDocument/2006/relationships/hyperlink" Target="https://podminky.urs.cz/item/CS_URS_2023_01/976044311" TargetMode="External" /><Relationship Id="rId48" Type="http://schemas.openxmlformats.org/officeDocument/2006/relationships/hyperlink" Target="https://podminky.urs.cz/item/CS_URS_2022_02/963023612" TargetMode="External" /><Relationship Id="rId49" Type="http://schemas.openxmlformats.org/officeDocument/2006/relationships/hyperlink" Target="https://podminky.urs.cz/item/CS_URS_2023_01/997221551" TargetMode="External" /><Relationship Id="rId50" Type="http://schemas.openxmlformats.org/officeDocument/2006/relationships/hyperlink" Target="https://podminky.urs.cz/item/CS_URS_2023_01/997221559" TargetMode="External" /><Relationship Id="rId51" Type="http://schemas.openxmlformats.org/officeDocument/2006/relationships/hyperlink" Target="https://podminky.urs.cz/item/CS_URS_2023_01/997221561" TargetMode="External" /><Relationship Id="rId52" Type="http://schemas.openxmlformats.org/officeDocument/2006/relationships/hyperlink" Target="https://podminky.urs.cz/item/CS_URS_2023_01/997221569" TargetMode="External" /><Relationship Id="rId53" Type="http://schemas.openxmlformats.org/officeDocument/2006/relationships/hyperlink" Target="https://podminky.urs.cz/item/CS_URS_2023_01/997221611" TargetMode="External" /><Relationship Id="rId54" Type="http://schemas.openxmlformats.org/officeDocument/2006/relationships/hyperlink" Target="https://podminky.urs.cz/item/CS_URS_2023_01/997221873" TargetMode="External" /><Relationship Id="rId55" Type="http://schemas.openxmlformats.org/officeDocument/2006/relationships/hyperlink" Target="https://podminky.urs.cz/item/CS_URS_2023_01/997221861" TargetMode="External" /><Relationship Id="rId56" Type="http://schemas.openxmlformats.org/officeDocument/2006/relationships/hyperlink" Target="https://podminky.urs.cz/item/CS_URS_2023_01/997221875" TargetMode="External" /><Relationship Id="rId57" Type="http://schemas.openxmlformats.org/officeDocument/2006/relationships/hyperlink" Target="https://podminky.urs.cz/item/CS_URS_2023_01/997013631" TargetMode="External" /><Relationship Id="rId58" Type="http://schemas.openxmlformats.org/officeDocument/2006/relationships/hyperlink" Target="https://podminky.urs.cz/item/CS_URS_2023_01/998223011" TargetMode="External" /><Relationship Id="rId59" Type="http://schemas.openxmlformats.org/officeDocument/2006/relationships/hyperlink" Target="https://podminky.urs.cz/item/CS_URS_2023_01/711111001" TargetMode="External" /><Relationship Id="rId60" Type="http://schemas.openxmlformats.org/officeDocument/2006/relationships/hyperlink" Target="https://podminky.urs.cz/item/CS_URS_2023_01/711141559" TargetMode="External" /><Relationship Id="rId61" Type="http://schemas.openxmlformats.org/officeDocument/2006/relationships/hyperlink" Target="https://podminky.urs.cz/item/CS_URS_2023_01/998711101" TargetMode="External" /><Relationship Id="rId6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36321" TargetMode="External" /><Relationship Id="rId2" Type="http://schemas.openxmlformats.org/officeDocument/2006/relationships/hyperlink" Target="https://podminky.urs.cz/item/CS_URS_2023_01/741810002" TargetMode="External" /><Relationship Id="rId3" Type="http://schemas.openxmlformats.org/officeDocument/2006/relationships/hyperlink" Target="https://podminky.urs.cz/item/CS_URS_2023_01/741331032" TargetMode="External" /><Relationship Id="rId4" Type="http://schemas.openxmlformats.org/officeDocument/2006/relationships/hyperlink" Target="https://podminky.urs.cz/item/CS_URS_2023_01/741330651" TargetMode="External" /><Relationship Id="rId5" Type="http://schemas.openxmlformats.org/officeDocument/2006/relationships/hyperlink" Target="https://podminky.urs.cz/item/CS_URS_2023_01/741320105" TargetMode="External" /><Relationship Id="rId6" Type="http://schemas.openxmlformats.org/officeDocument/2006/relationships/hyperlink" Target="https://podminky.urs.cz/item/CS_URS_2023_01/741330032" TargetMode="External" /><Relationship Id="rId7" Type="http://schemas.openxmlformats.org/officeDocument/2006/relationships/hyperlink" Target="https://podminky.urs.cz/item/CS_URS_2023_01/741320165" TargetMode="External" /><Relationship Id="rId8" Type="http://schemas.openxmlformats.org/officeDocument/2006/relationships/hyperlink" Target="https://podminky.urs.cz/item/CS_URS_2023_01/741320175" TargetMode="External" /><Relationship Id="rId9" Type="http://schemas.openxmlformats.org/officeDocument/2006/relationships/hyperlink" Target="https://podminky.urs.cz/item/CS_URS_2023_01/741320201" TargetMode="External" /><Relationship Id="rId10" Type="http://schemas.openxmlformats.org/officeDocument/2006/relationships/hyperlink" Target="https://podminky.urs.cz/item/CS_URS_2023_01/741321003" TargetMode="External" /><Relationship Id="rId11" Type="http://schemas.openxmlformats.org/officeDocument/2006/relationships/hyperlink" Target="https://podminky.urs.cz/item/CS_URS_2023_01/741322011" TargetMode="External" /><Relationship Id="rId12" Type="http://schemas.openxmlformats.org/officeDocument/2006/relationships/hyperlink" Target="https://podminky.urs.cz/item/CS_URS_2023_01/741210002" TargetMode="External" /><Relationship Id="rId13" Type="http://schemas.openxmlformats.org/officeDocument/2006/relationships/hyperlink" Target="https://podminky.urs.cz/item/CS_URS_2023_01/741136321" TargetMode="External" /><Relationship Id="rId14" Type="http://schemas.openxmlformats.org/officeDocument/2006/relationships/hyperlink" Target="https://podminky.urs.cz/item/CS_URS_2023_01/741320175" TargetMode="External" /><Relationship Id="rId15" Type="http://schemas.openxmlformats.org/officeDocument/2006/relationships/hyperlink" Target="https://podminky.urs.cz/item/CS_URS_2023_01/741320201" TargetMode="External" /><Relationship Id="rId16" Type="http://schemas.openxmlformats.org/officeDocument/2006/relationships/hyperlink" Target="https://podminky.urs.cz/item/CS_URS_2023_01/741210001" TargetMode="External" /><Relationship Id="rId17" Type="http://schemas.openxmlformats.org/officeDocument/2006/relationships/hyperlink" Target="https://podminky.urs.cz/item/CS_URS_2023_01/741331032" TargetMode="External" /><Relationship Id="rId18" Type="http://schemas.openxmlformats.org/officeDocument/2006/relationships/hyperlink" Target="https://podminky.urs.cz/item/CS_URS_2023_01/741136321" TargetMode="External" /><Relationship Id="rId19" Type="http://schemas.openxmlformats.org/officeDocument/2006/relationships/hyperlink" Target="https://podminky.urs.cz/item/CS_URS_2023_01/741810001" TargetMode="External" /><Relationship Id="rId20" Type="http://schemas.openxmlformats.org/officeDocument/2006/relationships/hyperlink" Target="https://podminky.urs.cz/item/CS_URS_2023_01/741320105" TargetMode="External" /><Relationship Id="rId21" Type="http://schemas.openxmlformats.org/officeDocument/2006/relationships/hyperlink" Target="https://podminky.urs.cz/item/CS_URS_2023_01/741320175" TargetMode="External" /><Relationship Id="rId22" Type="http://schemas.openxmlformats.org/officeDocument/2006/relationships/hyperlink" Target="https://podminky.urs.cz/item/CS_URS_2023_01/741320201" TargetMode="External" /><Relationship Id="rId23" Type="http://schemas.openxmlformats.org/officeDocument/2006/relationships/hyperlink" Target="https://podminky.urs.cz/item/CS_URS_2023_01/741321003" TargetMode="External" /><Relationship Id="rId24" Type="http://schemas.openxmlformats.org/officeDocument/2006/relationships/hyperlink" Target="https://podminky.urs.cz/item/CS_URS_2023_01/741322061" TargetMode="External" /><Relationship Id="rId25" Type="http://schemas.openxmlformats.org/officeDocument/2006/relationships/hyperlink" Target="https://podminky.urs.cz/item/CS_URS_2023_01/741210001" TargetMode="External" /><Relationship Id="rId26" Type="http://schemas.openxmlformats.org/officeDocument/2006/relationships/hyperlink" Target="https://podminky.urs.cz/item/CS_URS_2023_01/741331032" TargetMode="External" /><Relationship Id="rId27" Type="http://schemas.openxmlformats.org/officeDocument/2006/relationships/hyperlink" Target="https://podminky.urs.cz/item/CS_URS_2023_01/741136321" TargetMode="External" /><Relationship Id="rId28" Type="http://schemas.openxmlformats.org/officeDocument/2006/relationships/hyperlink" Target="https://podminky.urs.cz/item/CS_URS_2023_01/741331032" TargetMode="External" /><Relationship Id="rId29" Type="http://schemas.openxmlformats.org/officeDocument/2006/relationships/hyperlink" Target="https://podminky.urs.cz/item/CS_URS_2023_01/741320105" TargetMode="External" /><Relationship Id="rId30" Type="http://schemas.openxmlformats.org/officeDocument/2006/relationships/hyperlink" Target="https://podminky.urs.cz/item/CS_URS_2023_01/741320201" TargetMode="External" /><Relationship Id="rId31" Type="http://schemas.openxmlformats.org/officeDocument/2006/relationships/hyperlink" Target="https://podminky.urs.cz/item/CS_URS_2023_01/741321003" TargetMode="External" /><Relationship Id="rId32" Type="http://schemas.openxmlformats.org/officeDocument/2006/relationships/hyperlink" Target="https://podminky.urs.cz/item/CS_URS_2023_01/741322061" TargetMode="External" /><Relationship Id="rId33" Type="http://schemas.openxmlformats.org/officeDocument/2006/relationships/hyperlink" Target="https://podminky.urs.cz/item/CS_URS_2023_01/741210001" TargetMode="External" /><Relationship Id="rId34" Type="http://schemas.openxmlformats.org/officeDocument/2006/relationships/hyperlink" Target="https://podminky.urs.cz/item/CS_URS_2023_01/741810001" TargetMode="External" /><Relationship Id="rId35" Type="http://schemas.openxmlformats.org/officeDocument/2006/relationships/hyperlink" Target="https://podminky.urs.cz/item/CS_URS_2023_01/741136321" TargetMode="External" /><Relationship Id="rId36" Type="http://schemas.openxmlformats.org/officeDocument/2006/relationships/hyperlink" Target="https://podminky.urs.cz/item/CS_URS_2023_01/741320105" TargetMode="External" /><Relationship Id="rId37" Type="http://schemas.openxmlformats.org/officeDocument/2006/relationships/hyperlink" Target="https://podminky.urs.cz/item/CS_URS_2023_01/741320201" TargetMode="External" /><Relationship Id="rId38" Type="http://schemas.openxmlformats.org/officeDocument/2006/relationships/hyperlink" Target="https://podminky.urs.cz/item/CS_URS_2023_01/741320165" TargetMode="External" /><Relationship Id="rId39" Type="http://schemas.openxmlformats.org/officeDocument/2006/relationships/hyperlink" Target="https://podminky.urs.cz/item/CS_URS_2023_01/741321003" TargetMode="External" /><Relationship Id="rId40" Type="http://schemas.openxmlformats.org/officeDocument/2006/relationships/hyperlink" Target="https://podminky.urs.cz/item/CS_URS_2023_01/741322061" TargetMode="External" /><Relationship Id="rId41" Type="http://schemas.openxmlformats.org/officeDocument/2006/relationships/hyperlink" Target="https://podminky.urs.cz/item/CS_URS_2023_01/741210001" TargetMode="External" /><Relationship Id="rId42" Type="http://schemas.openxmlformats.org/officeDocument/2006/relationships/hyperlink" Target="https://podminky.urs.cz/item/CS_URS_2023_01/741810001" TargetMode="External" /><Relationship Id="rId43" Type="http://schemas.openxmlformats.org/officeDocument/2006/relationships/hyperlink" Target="https://podminky.urs.cz/item/CS_URS_2023_01/741136321" TargetMode="External" /><Relationship Id="rId44" Type="http://schemas.openxmlformats.org/officeDocument/2006/relationships/hyperlink" Target="https://podminky.urs.cz/item/CS_URS_2023_01/741320105" TargetMode="External" /><Relationship Id="rId45" Type="http://schemas.openxmlformats.org/officeDocument/2006/relationships/hyperlink" Target="https://podminky.urs.cz/item/CS_URS_2023_01/741320165" TargetMode="External" /><Relationship Id="rId46" Type="http://schemas.openxmlformats.org/officeDocument/2006/relationships/hyperlink" Target="https://podminky.urs.cz/item/CS_URS_2023_01/741320201" TargetMode="External" /><Relationship Id="rId47" Type="http://schemas.openxmlformats.org/officeDocument/2006/relationships/hyperlink" Target="https://podminky.urs.cz/item/CS_URS_2023_01/741321003" TargetMode="External" /><Relationship Id="rId48" Type="http://schemas.openxmlformats.org/officeDocument/2006/relationships/hyperlink" Target="https://podminky.urs.cz/item/CS_URS_2023_01/741322061" TargetMode="External" /><Relationship Id="rId49" Type="http://schemas.openxmlformats.org/officeDocument/2006/relationships/hyperlink" Target="https://podminky.urs.cz/item/CS_URS_2023_01/741210001" TargetMode="External" /><Relationship Id="rId50" Type="http://schemas.openxmlformats.org/officeDocument/2006/relationships/hyperlink" Target="https://podminky.urs.cz/item/CS_URS_2023_01/741810001" TargetMode="External" /><Relationship Id="rId51" Type="http://schemas.openxmlformats.org/officeDocument/2006/relationships/hyperlink" Target="https://podminky.urs.cz/item/CS_URS_2023_01/741136321" TargetMode="External" /><Relationship Id="rId52" Type="http://schemas.openxmlformats.org/officeDocument/2006/relationships/hyperlink" Target="https://podminky.urs.cz/item/CS_URS_2023_01/741320105" TargetMode="External" /><Relationship Id="rId53" Type="http://schemas.openxmlformats.org/officeDocument/2006/relationships/hyperlink" Target="https://podminky.urs.cz/item/CS_URS_2023_01/741320201" TargetMode="External" /><Relationship Id="rId54" Type="http://schemas.openxmlformats.org/officeDocument/2006/relationships/hyperlink" Target="https://podminky.urs.cz/item/CS_URS_2023_01/741321003" TargetMode="External" /><Relationship Id="rId55" Type="http://schemas.openxmlformats.org/officeDocument/2006/relationships/hyperlink" Target="https://podminky.urs.cz/item/CS_URS_2023_01/741322061" TargetMode="External" /><Relationship Id="rId56" Type="http://schemas.openxmlformats.org/officeDocument/2006/relationships/hyperlink" Target="https://podminky.urs.cz/item/CS_URS_2023_01/741210001" TargetMode="External" /><Relationship Id="rId57" Type="http://schemas.openxmlformats.org/officeDocument/2006/relationships/hyperlink" Target="https://podminky.urs.cz/item/CS_URS_2023_01/741810001" TargetMode="External" /><Relationship Id="rId58" Type="http://schemas.openxmlformats.org/officeDocument/2006/relationships/hyperlink" Target="https://podminky.urs.cz/item/CS_URS_2023_01/741210001" TargetMode="External" /><Relationship Id="rId59" Type="http://schemas.openxmlformats.org/officeDocument/2006/relationships/hyperlink" Target="https://podminky.urs.cz/item/CS_URS_2023_01/741136321" TargetMode="External" /><Relationship Id="rId60" Type="http://schemas.openxmlformats.org/officeDocument/2006/relationships/hyperlink" Target="https://podminky.urs.cz/item/CS_URS_2023_01/741320165" TargetMode="External" /><Relationship Id="rId61" Type="http://schemas.openxmlformats.org/officeDocument/2006/relationships/hyperlink" Target="https://podminky.urs.cz/item/CS_URS_2023_01/741320201" TargetMode="External" /><Relationship Id="rId62" Type="http://schemas.openxmlformats.org/officeDocument/2006/relationships/hyperlink" Target="https://podminky.urs.cz/item/CS_URS_2023_01/741322061" TargetMode="External" /><Relationship Id="rId63" Type="http://schemas.openxmlformats.org/officeDocument/2006/relationships/hyperlink" Target="https://podminky.urs.cz/item/CS_URS_2023_01/741810002" TargetMode="External" /><Relationship Id="rId64" Type="http://schemas.openxmlformats.org/officeDocument/2006/relationships/hyperlink" Target="https://podminky.urs.cz/item/CS_URS_2023_01/741330032" TargetMode="External" /><Relationship Id="rId65" Type="http://schemas.openxmlformats.org/officeDocument/2006/relationships/hyperlink" Target="https://podminky.urs.cz/item/CS_URS_2023_01/741321003" TargetMode="External" /><Relationship Id="rId66" Type="http://schemas.openxmlformats.org/officeDocument/2006/relationships/hyperlink" Target="https://podminky.urs.cz/item/CS_URS_2023_01/741136321" TargetMode="External" /><Relationship Id="rId67" Type="http://schemas.openxmlformats.org/officeDocument/2006/relationships/hyperlink" Target="https://podminky.urs.cz/item/CS_URS_2023_01/741320175" TargetMode="External" /><Relationship Id="rId68" Type="http://schemas.openxmlformats.org/officeDocument/2006/relationships/hyperlink" Target="https://podminky.urs.cz/item/CS_URS_2023_01/741320201" TargetMode="External" /><Relationship Id="rId69" Type="http://schemas.openxmlformats.org/officeDocument/2006/relationships/hyperlink" Target="https://podminky.urs.cz/item/CS_URS_2023_01/741210001" TargetMode="External" /><Relationship Id="rId70" Type="http://schemas.openxmlformats.org/officeDocument/2006/relationships/hyperlink" Target="https://podminky.urs.cz/item/CS_URS_2023_01/741331032" TargetMode="External" /><Relationship Id="rId7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112132" TargetMode="External" /><Relationship Id="rId2" Type="http://schemas.openxmlformats.org/officeDocument/2006/relationships/hyperlink" Target="https://podminky.urs.cz/item/CS_URS_2023_01/174151101" TargetMode="External" /><Relationship Id="rId3" Type="http://schemas.openxmlformats.org/officeDocument/2006/relationships/hyperlink" Target="https://podminky.urs.cz/item/CS_URS_2023_01/175111201" TargetMode="External" /><Relationship Id="rId4" Type="http://schemas.openxmlformats.org/officeDocument/2006/relationships/hyperlink" Target="https://podminky.urs.cz/item/CS_URS_2023_01/181951114" TargetMode="External" /><Relationship Id="rId5" Type="http://schemas.openxmlformats.org/officeDocument/2006/relationships/hyperlink" Target="https://podminky.urs.cz/item/CS_URS_2023_01/612135101" TargetMode="External" /><Relationship Id="rId6" Type="http://schemas.openxmlformats.org/officeDocument/2006/relationships/hyperlink" Target="https://podminky.urs.cz/item/CS_URS_2023_01/612315111" TargetMode="External" /><Relationship Id="rId7" Type="http://schemas.openxmlformats.org/officeDocument/2006/relationships/hyperlink" Target="https://podminky.urs.cz/item/CS_URS_2023_01/977332211" TargetMode="External" /><Relationship Id="rId8" Type="http://schemas.openxmlformats.org/officeDocument/2006/relationships/hyperlink" Target="https://podminky.urs.cz/item/CS_URS_2023_01/741421811" TargetMode="External" /><Relationship Id="rId9" Type="http://schemas.openxmlformats.org/officeDocument/2006/relationships/hyperlink" Target="https://podminky.urs.cz/item/CS_URS_2023_01/741421831" TargetMode="External" /><Relationship Id="rId10" Type="http://schemas.openxmlformats.org/officeDocument/2006/relationships/hyperlink" Target="https://podminky.urs.cz/item/CS_URS_2023_01/997013501" TargetMode="External" /><Relationship Id="rId11" Type="http://schemas.openxmlformats.org/officeDocument/2006/relationships/hyperlink" Target="https://podminky.urs.cz/item/CS_URS_2023_01/997013509" TargetMode="External" /><Relationship Id="rId12" Type="http://schemas.openxmlformats.org/officeDocument/2006/relationships/hyperlink" Target="https://podminky.urs.cz/item/CS_URS_2023_01/997013631" TargetMode="External" /><Relationship Id="rId13" Type="http://schemas.openxmlformats.org/officeDocument/2006/relationships/hyperlink" Target="https://podminky.urs.cz/item/CS_URS_2023_01/998018002" TargetMode="External" /><Relationship Id="rId14" Type="http://schemas.openxmlformats.org/officeDocument/2006/relationships/hyperlink" Target="https://podminky.urs.cz/item/CS_URS_2023_01/741110052" TargetMode="External" /><Relationship Id="rId15" Type="http://schemas.openxmlformats.org/officeDocument/2006/relationships/hyperlink" Target="https://podminky.urs.cz/item/CS_URS_2023_01/741110053" TargetMode="External" /><Relationship Id="rId16" Type="http://schemas.openxmlformats.org/officeDocument/2006/relationships/hyperlink" Target="https://podminky.urs.cz/item/CS_URS_2023_01/741112001" TargetMode="External" /><Relationship Id="rId17" Type="http://schemas.openxmlformats.org/officeDocument/2006/relationships/hyperlink" Target="https://podminky.urs.cz/item/CS_URS_2023_01/741120301" TargetMode="External" /><Relationship Id="rId18" Type="http://schemas.openxmlformats.org/officeDocument/2006/relationships/hyperlink" Target="https://podminky.urs.cz/item/CS_URS_2023_01/741120301" TargetMode="External" /><Relationship Id="rId19" Type="http://schemas.openxmlformats.org/officeDocument/2006/relationships/hyperlink" Target="https://podminky.urs.cz/item/CS_URS_2023_01/741120301" TargetMode="External" /><Relationship Id="rId20" Type="http://schemas.openxmlformats.org/officeDocument/2006/relationships/hyperlink" Target="https://podminky.urs.cz/item/CS_URS_2023_01/741120301" TargetMode="External" /><Relationship Id="rId21" Type="http://schemas.openxmlformats.org/officeDocument/2006/relationships/hyperlink" Target="https://podminky.urs.cz/item/CS_URS_2023_01/741122601" TargetMode="External" /><Relationship Id="rId22" Type="http://schemas.openxmlformats.org/officeDocument/2006/relationships/hyperlink" Target="https://podminky.urs.cz/item/CS_URS_2023_01/741122611" TargetMode="External" /><Relationship Id="rId23" Type="http://schemas.openxmlformats.org/officeDocument/2006/relationships/hyperlink" Target="https://podminky.urs.cz/item/CS_URS_2023_01/741122611" TargetMode="External" /><Relationship Id="rId24" Type="http://schemas.openxmlformats.org/officeDocument/2006/relationships/hyperlink" Target="https://podminky.urs.cz/item/CS_URS_2023_01/741122614" TargetMode="External" /><Relationship Id="rId25" Type="http://schemas.openxmlformats.org/officeDocument/2006/relationships/hyperlink" Target="https://podminky.urs.cz/item/CS_URS_2023_01/741122641" TargetMode="External" /><Relationship Id="rId26" Type="http://schemas.openxmlformats.org/officeDocument/2006/relationships/hyperlink" Target="https://podminky.urs.cz/item/CS_URS_2023_01/741122642" TargetMode="External" /><Relationship Id="rId27" Type="http://schemas.openxmlformats.org/officeDocument/2006/relationships/hyperlink" Target="https://podminky.urs.cz/item/CS_URS_2023_01/741130001" TargetMode="External" /><Relationship Id="rId28" Type="http://schemas.openxmlformats.org/officeDocument/2006/relationships/hyperlink" Target="https://podminky.urs.cz/item/CS_URS_2023_01/741130003" TargetMode="External" /><Relationship Id="rId29" Type="http://schemas.openxmlformats.org/officeDocument/2006/relationships/hyperlink" Target="https://podminky.urs.cz/item/CS_URS_2023_01/741310011" TargetMode="External" /><Relationship Id="rId30" Type="http://schemas.openxmlformats.org/officeDocument/2006/relationships/hyperlink" Target="https://podminky.urs.cz/item/CS_URS_2023_01/741310401" TargetMode="External" /><Relationship Id="rId31" Type="http://schemas.openxmlformats.org/officeDocument/2006/relationships/hyperlink" Target="https://podminky.urs.cz/item/CS_URS_2023_01/741112001" TargetMode="External" /><Relationship Id="rId32" Type="http://schemas.openxmlformats.org/officeDocument/2006/relationships/hyperlink" Target="https://podminky.urs.cz/item/CS_URS_2023_01/741313002" TargetMode="External" /><Relationship Id="rId33" Type="http://schemas.openxmlformats.org/officeDocument/2006/relationships/hyperlink" Target="https://podminky.urs.cz/item/CS_URS_2023_01/741371102" TargetMode="External" /><Relationship Id="rId34" Type="http://schemas.openxmlformats.org/officeDocument/2006/relationships/hyperlink" Target="https://podminky.urs.cz/item/CS_URS_2023_01/210071001" TargetMode="External" /><Relationship Id="rId35" Type="http://schemas.openxmlformats.org/officeDocument/2006/relationships/hyperlink" Target="https://podminky.urs.cz/item/CS_URS_2023_01/741210001" TargetMode="External" /><Relationship Id="rId36" Type="http://schemas.openxmlformats.org/officeDocument/2006/relationships/hyperlink" Target="https://podminky.urs.cz/item/CS_URS_2023_01/741320175" TargetMode="External" /><Relationship Id="rId37" Type="http://schemas.openxmlformats.org/officeDocument/2006/relationships/hyperlink" Target="https://podminky.urs.cz/item/CS_URS_2023_01/741320201" TargetMode="External" /><Relationship Id="rId38" Type="http://schemas.openxmlformats.org/officeDocument/2006/relationships/hyperlink" Target="https://podminky.urs.cz/item/CS_URS_2023_01/998741102" TargetMode="External" /><Relationship Id="rId39" Type="http://schemas.openxmlformats.org/officeDocument/2006/relationships/hyperlink" Target="https://podminky.urs.cz/item/CS_URS_2023_01/741420001.1" TargetMode="External" /><Relationship Id="rId40" Type="http://schemas.openxmlformats.org/officeDocument/2006/relationships/hyperlink" Target="https://podminky.urs.cz/item/CS_URS_2023_01/741420022" TargetMode="External" /><Relationship Id="rId41" Type="http://schemas.openxmlformats.org/officeDocument/2006/relationships/hyperlink" Target="https://podminky.urs.cz/item/CS_URS_2023_01/741420022.1" TargetMode="External" /><Relationship Id="rId42" Type="http://schemas.openxmlformats.org/officeDocument/2006/relationships/hyperlink" Target="https://podminky.urs.cz/item/CS_URS_2023_01/741420051" TargetMode="External" /><Relationship Id="rId43" Type="http://schemas.openxmlformats.org/officeDocument/2006/relationships/hyperlink" Target="https://podminky.urs.cz/item/CS_URS_2023_01/741420083" TargetMode="External" /><Relationship Id="rId44" Type="http://schemas.openxmlformats.org/officeDocument/2006/relationships/hyperlink" Target="https://podminky.urs.cz/item/CS_URS_2023_01/741430004" TargetMode="External" /><Relationship Id="rId45" Type="http://schemas.openxmlformats.org/officeDocument/2006/relationships/hyperlink" Target="https://podminky.urs.cz/item/CS_URS_2023_01/741410002" TargetMode="External" /><Relationship Id="rId46" Type="http://schemas.openxmlformats.org/officeDocument/2006/relationships/hyperlink" Target="https://podminky.urs.cz/item/CS_URS_2023_01/741820001" TargetMode="External" /><Relationship Id="rId47" Type="http://schemas.openxmlformats.org/officeDocument/2006/relationships/hyperlink" Target="https://podminky.urs.cz/item/CS_URS_2023_01/998741102" TargetMode="External" /><Relationship Id="rId4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2330001" TargetMode="External" /><Relationship Id="rId2" Type="http://schemas.openxmlformats.org/officeDocument/2006/relationships/hyperlink" Target="https://podminky.urs.cz/item/CS_URS_2023_01/742330024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2" TargetMode="External" /><Relationship Id="rId2" Type="http://schemas.openxmlformats.org/officeDocument/2006/relationships/hyperlink" Target="https://podminky.urs.cz/item/CS_URS_2023_01/741122611" TargetMode="External" /><Relationship Id="rId3" Type="http://schemas.openxmlformats.org/officeDocument/2006/relationships/hyperlink" Target="https://podminky.urs.cz/item/CS_URS_2023_01/742110041" TargetMode="External" /><Relationship Id="rId4" Type="http://schemas.openxmlformats.org/officeDocument/2006/relationships/hyperlink" Target="https://podminky.urs.cz/item/CS_URS_2023_01/742121001" TargetMode="External" /><Relationship Id="rId5" Type="http://schemas.openxmlformats.org/officeDocument/2006/relationships/hyperlink" Target="https://podminky.urs.cz/item/CS_URS_2023_01/742190002" TargetMode="External" /><Relationship Id="rId6" Type="http://schemas.openxmlformats.org/officeDocument/2006/relationships/hyperlink" Target="https://podminky.urs.cz/item/CS_URS_2023_01/742230003" TargetMode="External" /><Relationship Id="rId7" Type="http://schemas.openxmlformats.org/officeDocument/2006/relationships/hyperlink" Target="https://podminky.urs.cz/item/CS_URS_2023_01/742230009" TargetMode="External" /><Relationship Id="rId8" Type="http://schemas.openxmlformats.org/officeDocument/2006/relationships/hyperlink" Target="https://podminky.urs.cz/item/CS_URS_2023_01/742230101" TargetMode="External" /><Relationship Id="rId9" Type="http://schemas.openxmlformats.org/officeDocument/2006/relationships/hyperlink" Target="https://podminky.urs.cz/item/CS_URS_2023_01/742230102" TargetMode="External" /><Relationship Id="rId10" Type="http://schemas.openxmlformats.org/officeDocument/2006/relationships/hyperlink" Target="https://podminky.urs.cz/item/CS_URS_2023_01/742230103" TargetMode="External" /><Relationship Id="rId11" Type="http://schemas.openxmlformats.org/officeDocument/2006/relationships/hyperlink" Target="https://podminky.urs.cz/item/CS_URS_2023_01/742330101" TargetMode="External" /><Relationship Id="rId12" Type="http://schemas.openxmlformats.org/officeDocument/2006/relationships/hyperlink" Target="https://podminky.urs.cz/item/CS_URS_2023_01/998742102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51721111" TargetMode="External" /><Relationship Id="rId2" Type="http://schemas.openxmlformats.org/officeDocument/2006/relationships/hyperlink" Target="https://podminky.urs.cz/item/CS_URS_2023_01/751792004" TargetMode="External" /><Relationship Id="rId3" Type="http://schemas.openxmlformats.org/officeDocument/2006/relationships/hyperlink" Target="https://podminky.urs.cz/item/CS_URS_2023_01/751791301" TargetMode="External" /><Relationship Id="rId4" Type="http://schemas.openxmlformats.org/officeDocument/2006/relationships/hyperlink" Target="https://podminky.urs.cz/item/CS_URS_2023_01/751793001" TargetMode="External" /><Relationship Id="rId5" Type="http://schemas.openxmlformats.org/officeDocument/2006/relationships/hyperlink" Target="https://podminky.urs.cz/item/CS_URS_2023_01/721174041" TargetMode="External" /><Relationship Id="rId6" Type="http://schemas.openxmlformats.org/officeDocument/2006/relationships/hyperlink" Target="https://podminky.urs.cz/item/CS_URS_2023_01/751791151" TargetMode="External" /><Relationship Id="rId7" Type="http://schemas.openxmlformats.org/officeDocument/2006/relationships/hyperlink" Target="https://podminky.urs.cz/item/CS_URS_2023_01/751791153" TargetMode="External" /><Relationship Id="rId8" Type="http://schemas.openxmlformats.org/officeDocument/2006/relationships/hyperlink" Target="https://podminky.urs.cz/item/CS_URS_2023_01/751791154" TargetMode="External" /><Relationship Id="rId9" Type="http://schemas.openxmlformats.org/officeDocument/2006/relationships/hyperlink" Target="https://podminky.urs.cz/item/CS_URS_2023_01/751791155" TargetMode="External" /><Relationship Id="rId10" Type="http://schemas.openxmlformats.org/officeDocument/2006/relationships/hyperlink" Target="https://podminky.urs.cz/item/CS_URS_2023_01/751791171" TargetMode="External" /><Relationship Id="rId11" Type="http://schemas.openxmlformats.org/officeDocument/2006/relationships/hyperlink" Target="https://podminky.urs.cz/item/CS_URS_2023_01/751791173" TargetMode="External" /><Relationship Id="rId12" Type="http://schemas.openxmlformats.org/officeDocument/2006/relationships/hyperlink" Target="https://podminky.urs.cz/item/CS_URS_2023_01/751791174" TargetMode="External" /><Relationship Id="rId13" Type="http://schemas.openxmlformats.org/officeDocument/2006/relationships/hyperlink" Target="https://podminky.urs.cz/item/CS_URS_2023_01/751791175" TargetMode="External" /><Relationship Id="rId14" Type="http://schemas.openxmlformats.org/officeDocument/2006/relationships/hyperlink" Target="https://podminky.urs.cz/item/CS_URS_2023_01/998751201" TargetMode="External" /><Relationship Id="rId15" Type="http://schemas.openxmlformats.org/officeDocument/2006/relationships/hyperlink" Target="https://podminky.urs.cz/item/CS_URS_2023_01/HZS3211" TargetMode="External" /><Relationship Id="rId16" Type="http://schemas.openxmlformats.org/officeDocument/2006/relationships/hyperlink" Target="https://podminky.urs.cz/item/CS_URS_2023_01/HZS4232" TargetMode="External" /><Relationship Id="rId1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33222102" TargetMode="External" /><Relationship Id="rId2" Type="http://schemas.openxmlformats.org/officeDocument/2006/relationships/hyperlink" Target="https://podminky.urs.cz/item/CS_URS_2023_01/733222103" TargetMode="External" /><Relationship Id="rId3" Type="http://schemas.openxmlformats.org/officeDocument/2006/relationships/hyperlink" Target="https://podminky.urs.cz/item/CS_URS_2023_01/733222104" TargetMode="External" /><Relationship Id="rId4" Type="http://schemas.openxmlformats.org/officeDocument/2006/relationships/hyperlink" Target="https://podminky.urs.cz/item/CS_URS_2023_01/733223105" TargetMode="External" /><Relationship Id="rId5" Type="http://schemas.openxmlformats.org/officeDocument/2006/relationships/hyperlink" Target="https://podminky.urs.cz/item/CS_URS_2023_01/733223106" TargetMode="External" /><Relationship Id="rId6" Type="http://schemas.openxmlformats.org/officeDocument/2006/relationships/hyperlink" Target="https://podminky.urs.cz/item/CS_URS_2023_01/733291101" TargetMode="External" /><Relationship Id="rId7" Type="http://schemas.openxmlformats.org/officeDocument/2006/relationships/hyperlink" Target="https://podminky.urs.cz/item/CS_URS_2023_01/733811231" TargetMode="External" /><Relationship Id="rId8" Type="http://schemas.openxmlformats.org/officeDocument/2006/relationships/hyperlink" Target="https://podminky.urs.cz/item/CS_URS_2023_01/733811232" TargetMode="External" /><Relationship Id="rId9" Type="http://schemas.openxmlformats.org/officeDocument/2006/relationships/hyperlink" Target="https://podminky.urs.cz/item/CS_URS_2023_01/733291906" TargetMode="External" /><Relationship Id="rId10" Type="http://schemas.openxmlformats.org/officeDocument/2006/relationships/hyperlink" Target="https://podminky.urs.cz/item/CS_URS_2023_01/733291902" TargetMode="External" /><Relationship Id="rId11" Type="http://schemas.openxmlformats.org/officeDocument/2006/relationships/hyperlink" Target="https://podminky.urs.cz/item/CS_URS_2023_01/998733102" TargetMode="External" /><Relationship Id="rId12" Type="http://schemas.openxmlformats.org/officeDocument/2006/relationships/hyperlink" Target="https://podminky.urs.cz/item/CS_URS_2023_01/734221682" TargetMode="External" /><Relationship Id="rId13" Type="http://schemas.openxmlformats.org/officeDocument/2006/relationships/hyperlink" Target="https://podminky.urs.cz/item/CS_URS_2023_01/734261403" TargetMode="External" /><Relationship Id="rId14" Type="http://schemas.openxmlformats.org/officeDocument/2006/relationships/hyperlink" Target="https://podminky.urs.cz/item/CS_URS_2023_01/734292816" TargetMode="External" /><Relationship Id="rId15" Type="http://schemas.openxmlformats.org/officeDocument/2006/relationships/hyperlink" Target="https://podminky.urs.cz/item/CS_URS_2023_01/734292723" TargetMode="External" /><Relationship Id="rId16" Type="http://schemas.openxmlformats.org/officeDocument/2006/relationships/hyperlink" Target="https://podminky.urs.cz/item/CS_URS_2023_01/734211127" TargetMode="External" /><Relationship Id="rId17" Type="http://schemas.openxmlformats.org/officeDocument/2006/relationships/hyperlink" Target="https://podminky.urs.cz/item/CS_URS_2023_01/998734202" TargetMode="External" /><Relationship Id="rId18" Type="http://schemas.openxmlformats.org/officeDocument/2006/relationships/hyperlink" Target="https://podminky.urs.cz/item/CS_URS_2023_01/735152271" TargetMode="External" /><Relationship Id="rId19" Type="http://schemas.openxmlformats.org/officeDocument/2006/relationships/hyperlink" Target="https://podminky.urs.cz/item/CS_URS_2023_01/735152277" TargetMode="External" /><Relationship Id="rId20" Type="http://schemas.openxmlformats.org/officeDocument/2006/relationships/hyperlink" Target="https://podminky.urs.cz/item/CS_URS_2023_01/735152477" TargetMode="External" /><Relationship Id="rId21" Type="http://schemas.openxmlformats.org/officeDocument/2006/relationships/hyperlink" Target="https://podminky.urs.cz/item/CS_URS_2023_01/735152479" TargetMode="External" /><Relationship Id="rId22" Type="http://schemas.openxmlformats.org/officeDocument/2006/relationships/hyperlink" Target="https://podminky.urs.cz/item/CS_URS_2023_01/735152483" TargetMode="External" /><Relationship Id="rId23" Type="http://schemas.openxmlformats.org/officeDocument/2006/relationships/hyperlink" Target="https://podminky.urs.cz/item/CS_URS_2023_01/735152573" TargetMode="External" /><Relationship Id="rId24" Type="http://schemas.openxmlformats.org/officeDocument/2006/relationships/hyperlink" Target="https://podminky.urs.cz/item/CS_URS_2023_01/735152577" TargetMode="External" /><Relationship Id="rId25" Type="http://schemas.openxmlformats.org/officeDocument/2006/relationships/hyperlink" Target="https://podminky.urs.cz/item/CS_URS_2023_01/735152580" TargetMode="External" /><Relationship Id="rId26" Type="http://schemas.openxmlformats.org/officeDocument/2006/relationships/hyperlink" Target="https://podminky.urs.cz/item/CS_URS_2023_01/735152595" TargetMode="External" /><Relationship Id="rId27" Type="http://schemas.openxmlformats.org/officeDocument/2006/relationships/hyperlink" Target="https://podminky.urs.cz/item/CS_URS_2023_01/735152680" TargetMode="External" /><Relationship Id="rId28" Type="http://schemas.openxmlformats.org/officeDocument/2006/relationships/hyperlink" Target="https://podminky.urs.cz/item/CS_URS_2023_01/735164522" TargetMode="External" /><Relationship Id="rId29" Type="http://schemas.openxmlformats.org/officeDocument/2006/relationships/hyperlink" Target="https://podminky.urs.cz/item/CS_URS_2023_01/998735102" TargetMode="External" /><Relationship Id="rId30" Type="http://schemas.openxmlformats.org/officeDocument/2006/relationships/hyperlink" Target="https://podminky.urs.cz/item/CS_URS_2023_01/733110806" TargetMode="External" /><Relationship Id="rId31" Type="http://schemas.openxmlformats.org/officeDocument/2006/relationships/hyperlink" Target="https://podminky.urs.cz/item/CS_URS_2023_01/733110808" TargetMode="External" /><Relationship Id="rId32" Type="http://schemas.openxmlformats.org/officeDocument/2006/relationships/hyperlink" Target="https://podminky.urs.cz/item/CS_URS_2023_01/735151831" TargetMode="External" /><Relationship Id="rId3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21174042" TargetMode="External" /><Relationship Id="rId2" Type="http://schemas.openxmlformats.org/officeDocument/2006/relationships/hyperlink" Target="https://podminky.urs.cz/item/CS_URS_2023_01/721174043" TargetMode="External" /><Relationship Id="rId3" Type="http://schemas.openxmlformats.org/officeDocument/2006/relationships/hyperlink" Target="https://podminky.urs.cz/item/CS_URS_2023_01/721174045" TargetMode="External" /><Relationship Id="rId4" Type="http://schemas.openxmlformats.org/officeDocument/2006/relationships/hyperlink" Target="https://podminky.urs.cz/item/CS_URS_2023_01/721290111" TargetMode="External" /><Relationship Id="rId5" Type="http://schemas.openxmlformats.org/officeDocument/2006/relationships/hyperlink" Target="https://podminky.urs.cz/item/CS_URS_2023_01/721194104" TargetMode="External" /><Relationship Id="rId6" Type="http://schemas.openxmlformats.org/officeDocument/2006/relationships/hyperlink" Target="https://podminky.urs.cz/item/CS_URS_2023_01/721194105" TargetMode="External" /><Relationship Id="rId7" Type="http://schemas.openxmlformats.org/officeDocument/2006/relationships/hyperlink" Target="https://podminky.urs.cz/item/CS_URS_2023_01/721194109" TargetMode="External" /><Relationship Id="rId8" Type="http://schemas.openxmlformats.org/officeDocument/2006/relationships/hyperlink" Target="https://podminky.urs.cz/item/CS_URS_2023_01/721226521" TargetMode="External" /><Relationship Id="rId9" Type="http://schemas.openxmlformats.org/officeDocument/2006/relationships/hyperlink" Target="https://podminky.urs.cz/item/CS_URS_2023_01/721171912" TargetMode="External" /><Relationship Id="rId10" Type="http://schemas.openxmlformats.org/officeDocument/2006/relationships/hyperlink" Target="https://podminky.urs.cz/item/CS_URS_2023_01/721171915" TargetMode="External" /><Relationship Id="rId11" Type="http://schemas.openxmlformats.org/officeDocument/2006/relationships/hyperlink" Target="https://podminky.urs.cz/item/CS_URS_2023_01/998721102" TargetMode="External" /><Relationship Id="rId12" Type="http://schemas.openxmlformats.org/officeDocument/2006/relationships/hyperlink" Target="https://podminky.urs.cz/item/CS_URS_2023_01/722174002" TargetMode="External" /><Relationship Id="rId13" Type="http://schemas.openxmlformats.org/officeDocument/2006/relationships/hyperlink" Target="https://podminky.urs.cz/item/CS_URS_2023_01/722174003" TargetMode="External" /><Relationship Id="rId14" Type="http://schemas.openxmlformats.org/officeDocument/2006/relationships/hyperlink" Target="https://podminky.urs.cz/item/CS_URS_2023_01/722174025" TargetMode="External" /><Relationship Id="rId15" Type="http://schemas.openxmlformats.org/officeDocument/2006/relationships/hyperlink" Target="https://podminky.urs.cz/item/CS_URS_2023_01/722290226" TargetMode="External" /><Relationship Id="rId16" Type="http://schemas.openxmlformats.org/officeDocument/2006/relationships/hyperlink" Target="https://podminky.urs.cz/item/CS_URS_2023_01/722290234" TargetMode="External" /><Relationship Id="rId17" Type="http://schemas.openxmlformats.org/officeDocument/2006/relationships/hyperlink" Target="https://podminky.urs.cz/item/CS_URS_2023_01/722181241" TargetMode="External" /><Relationship Id="rId18" Type="http://schemas.openxmlformats.org/officeDocument/2006/relationships/hyperlink" Target="https://podminky.urs.cz/item/CS_URS_2023_01/722181242" TargetMode="External" /><Relationship Id="rId19" Type="http://schemas.openxmlformats.org/officeDocument/2006/relationships/hyperlink" Target="https://podminky.urs.cz/item/CS_URS_2023_01/722190401" TargetMode="External" /><Relationship Id="rId20" Type="http://schemas.openxmlformats.org/officeDocument/2006/relationships/hyperlink" Target="https://podminky.urs.cz/item/CS_URS_2023_01/722190402" TargetMode="External" /><Relationship Id="rId21" Type="http://schemas.openxmlformats.org/officeDocument/2006/relationships/hyperlink" Target="https://podminky.urs.cz/item/CS_URS_2023_01/722232044" TargetMode="External" /><Relationship Id="rId22" Type="http://schemas.openxmlformats.org/officeDocument/2006/relationships/hyperlink" Target="https://podminky.urs.cz/item/CS_URS_2023_01/722232045" TargetMode="External" /><Relationship Id="rId23" Type="http://schemas.openxmlformats.org/officeDocument/2006/relationships/hyperlink" Target="https://podminky.urs.cz/item/CS_URS_2023_01/722232046" TargetMode="External" /><Relationship Id="rId24" Type="http://schemas.openxmlformats.org/officeDocument/2006/relationships/hyperlink" Target="https://podminky.urs.cz/item/CS_URS_2023_01/722239102" TargetMode="External" /><Relationship Id="rId25" Type="http://schemas.openxmlformats.org/officeDocument/2006/relationships/hyperlink" Target="https://podminky.urs.cz/item/CS_URS_2023_01/722239103" TargetMode="External" /><Relationship Id="rId26" Type="http://schemas.openxmlformats.org/officeDocument/2006/relationships/hyperlink" Target="https://podminky.urs.cz/item/CS_URS_2023_01/722239104" TargetMode="External" /><Relationship Id="rId27" Type="http://schemas.openxmlformats.org/officeDocument/2006/relationships/hyperlink" Target="https://podminky.urs.cz/item/CS_URS_2023_01/722231221" TargetMode="External" /><Relationship Id="rId28" Type="http://schemas.openxmlformats.org/officeDocument/2006/relationships/hyperlink" Target="https://podminky.urs.cz/item/CS_URS_2023_01/722232061" TargetMode="External" /><Relationship Id="rId29" Type="http://schemas.openxmlformats.org/officeDocument/2006/relationships/hyperlink" Target="https://podminky.urs.cz/item/CS_URS_2023_01/722263206" TargetMode="External" /><Relationship Id="rId30" Type="http://schemas.openxmlformats.org/officeDocument/2006/relationships/hyperlink" Target="https://podminky.urs.cz/item/CS_URS_2023_01/722239101" TargetMode="External" /><Relationship Id="rId31" Type="http://schemas.openxmlformats.org/officeDocument/2006/relationships/hyperlink" Target="https://podminky.urs.cz/item/CS_URS_2023_01/725813111" TargetMode="External" /><Relationship Id="rId32" Type="http://schemas.openxmlformats.org/officeDocument/2006/relationships/hyperlink" Target="https://podminky.urs.cz/item/CS_URS_2023_01/722131934" TargetMode="External" /><Relationship Id="rId33" Type="http://schemas.openxmlformats.org/officeDocument/2006/relationships/hyperlink" Target="https://podminky.urs.cz/item/CS_URS_2023_01/998722102" TargetMode="External" /><Relationship Id="rId34" Type="http://schemas.openxmlformats.org/officeDocument/2006/relationships/hyperlink" Target="https://podminky.urs.cz/item/CS_URS_2023_01/725119125" TargetMode="External" /><Relationship Id="rId35" Type="http://schemas.openxmlformats.org/officeDocument/2006/relationships/hyperlink" Target="https://podminky.urs.cz/item/CS_URS_2023_01/725119131" TargetMode="External" /><Relationship Id="rId36" Type="http://schemas.openxmlformats.org/officeDocument/2006/relationships/hyperlink" Target="https://podminky.urs.cz/item/CS_URS_2023_01/726111031" TargetMode="External" /><Relationship Id="rId37" Type="http://schemas.openxmlformats.org/officeDocument/2006/relationships/hyperlink" Target="https://podminky.urs.cz/item/CS_URS_2023_01/725219102" TargetMode="External" /><Relationship Id="rId38" Type="http://schemas.openxmlformats.org/officeDocument/2006/relationships/hyperlink" Target="https://podminky.urs.cz/item/CS_URS_2023_01/725229103" TargetMode="External" /><Relationship Id="rId39" Type="http://schemas.openxmlformats.org/officeDocument/2006/relationships/hyperlink" Target="https://podminky.urs.cz/item/CS_URS_2023_01/725241901" TargetMode="External" /><Relationship Id="rId40" Type="http://schemas.openxmlformats.org/officeDocument/2006/relationships/hyperlink" Target="https://podminky.urs.cz/item/CS_URS_2023_01/725244907" TargetMode="External" /><Relationship Id="rId41" Type="http://schemas.openxmlformats.org/officeDocument/2006/relationships/hyperlink" Target="https://podminky.urs.cz/item/CS_URS_2023_01/725822613" TargetMode="External" /><Relationship Id="rId42" Type="http://schemas.openxmlformats.org/officeDocument/2006/relationships/hyperlink" Target="https://podminky.urs.cz/item/CS_URS_2023_01/725831315" TargetMode="External" /><Relationship Id="rId43" Type="http://schemas.openxmlformats.org/officeDocument/2006/relationships/hyperlink" Target="https://podminky.urs.cz/item/CS_URS_2023_01/725841333" TargetMode="External" /><Relationship Id="rId44" Type="http://schemas.openxmlformats.org/officeDocument/2006/relationships/hyperlink" Target="https://podminky.urs.cz/item/CS_URS_2023_01/725821325" TargetMode="External" /><Relationship Id="rId45" Type="http://schemas.openxmlformats.org/officeDocument/2006/relationships/hyperlink" Target="https://podminky.urs.cz/item/CS_URS_2023_01/725821312" TargetMode="External" /><Relationship Id="rId46" Type="http://schemas.openxmlformats.org/officeDocument/2006/relationships/hyperlink" Target="https://podminky.urs.cz/item/CS_URS_2023_01/725980123" TargetMode="External" /><Relationship Id="rId47" Type="http://schemas.openxmlformats.org/officeDocument/2006/relationships/hyperlink" Target="https://podminky.urs.cz/item/CS_URS_2023_01/725539205" TargetMode="External" /><Relationship Id="rId48" Type="http://schemas.openxmlformats.org/officeDocument/2006/relationships/hyperlink" Target="https://podminky.urs.cz/item/CS_URS_2023_01/725539206" TargetMode="External" /><Relationship Id="rId49" Type="http://schemas.openxmlformats.org/officeDocument/2006/relationships/hyperlink" Target="https://podminky.urs.cz/item/CS_URS_2023_01/725531102" TargetMode="External" /><Relationship Id="rId50" Type="http://schemas.openxmlformats.org/officeDocument/2006/relationships/hyperlink" Target="https://podminky.urs.cz/item/CS_URS_2023_01/998725102" TargetMode="External" /><Relationship Id="rId5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32803000" TargetMode="External" /><Relationship Id="rId5" Type="http://schemas.openxmlformats.org/officeDocument/2006/relationships/hyperlink" Target="https://podminky.urs.cz/item/CS_URS_2023_01/034103000" TargetMode="External" /><Relationship Id="rId6" Type="http://schemas.openxmlformats.org/officeDocument/2006/relationships/hyperlink" Target="https://podminky.urs.cz/item/CS_URS_2023_01/034303000" TargetMode="External" /><Relationship Id="rId7" Type="http://schemas.openxmlformats.org/officeDocument/2006/relationships/hyperlink" Target="https://podminky.urs.cz/item/CS_URS_2023_01/034403000" TargetMode="External" /><Relationship Id="rId8" Type="http://schemas.openxmlformats.org/officeDocument/2006/relationships/hyperlink" Target="https://podminky.urs.cz/item/CS_URS_2023_01/034503000" TargetMode="External" /><Relationship Id="rId9" Type="http://schemas.openxmlformats.org/officeDocument/2006/relationships/hyperlink" Target="https://podminky.urs.cz/item/CS_URS_2023_01/039103000" TargetMode="External" /><Relationship Id="rId10" Type="http://schemas.openxmlformats.org/officeDocument/2006/relationships/hyperlink" Target="https://podminky.urs.cz/item/CS_URS_2023_01/041403000" TargetMode="External" /><Relationship Id="rId11" Type="http://schemas.openxmlformats.org/officeDocument/2006/relationships/hyperlink" Target="https://podminky.urs.cz/item/CS_URS_2022_01/071103000" TargetMode="External" /><Relationship Id="rId1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2023007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ÚSTÍ NAD LABEM STŘEKOV ON - OPRAVA OBJEKTU _OPRAVA Č.1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1. 4. 2023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Sprva železnic,s.o.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ROUND(SUM(AS55:AS68),2)</f>
        <v>0</v>
      </c>
      <c r="AT54" s="109">
        <f>ROUND(SUM(AV54:AW54),2)</f>
        <v>0</v>
      </c>
      <c r="AU54" s="110">
        <f>ROUND(SUM(AU55:AU68),5)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ROUND(SUM(AZ55:AZ68),2)</f>
        <v>0</v>
      </c>
      <c r="BA54" s="109">
        <f>ROUND(SUM(BA55:BA68),2)</f>
        <v>0</v>
      </c>
      <c r="BB54" s="109">
        <f>ROUND(SUM(BB55:BB68),2)</f>
        <v>0</v>
      </c>
      <c r="BC54" s="109">
        <f>ROUND(SUM(BC55:BC68),2)</f>
        <v>0</v>
      </c>
      <c r="BD54" s="111">
        <f>ROUND(SUM(BD55:BD68),2)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VNITŘNÍ STAVEBNÍ ÚPR...'!J30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'01 - VNITŘNÍ STAVEBNÍ ÚPR...'!P107</f>
        <v>0</v>
      </c>
      <c r="AV55" s="123">
        <f>'01 - VNITŘNÍ STAVEBNÍ ÚPR...'!J33</f>
        <v>0</v>
      </c>
      <c r="AW55" s="123">
        <f>'01 - VNITŘNÍ STAVEBNÍ ÚPR...'!J34</f>
        <v>0</v>
      </c>
      <c r="AX55" s="123">
        <f>'01 - VNITŘNÍ STAVEBNÍ ÚPR...'!J35</f>
        <v>0</v>
      </c>
      <c r="AY55" s="123">
        <f>'01 - VNITŘNÍ STAVEBNÍ ÚPR...'!J36</f>
        <v>0</v>
      </c>
      <c r="AZ55" s="123">
        <f>'01 - VNITŘNÍ STAVEBNÍ ÚPR...'!F33</f>
        <v>0</v>
      </c>
      <c r="BA55" s="123">
        <f>'01 - VNITŘNÍ STAVEBNÍ ÚPR...'!F34</f>
        <v>0</v>
      </c>
      <c r="BB55" s="123">
        <f>'01 - VNITŘNÍ STAVEBNÍ ÚPR...'!F35</f>
        <v>0</v>
      </c>
      <c r="BC55" s="123">
        <f>'01 - VNITŘNÍ STAVEBNÍ ÚPR...'!F36</f>
        <v>0</v>
      </c>
      <c r="BD55" s="125">
        <f>'01 - VNITŘNÍ STAVEBNÍ ÚPR...'!F37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24.75" customHeight="1">
      <c r="A56" s="114" t="s">
        <v>75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OPRAVA STŘECHY, KROV...'!J30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'02 - OPRAVA STŘECHY, KROV...'!P101</f>
        <v>0</v>
      </c>
      <c r="AV56" s="123">
        <f>'02 - OPRAVA STŘECHY, KROV...'!J33</f>
        <v>0</v>
      </c>
      <c r="AW56" s="123">
        <f>'02 - OPRAVA STŘECHY, KROV...'!J34</f>
        <v>0</v>
      </c>
      <c r="AX56" s="123">
        <f>'02 - OPRAVA STŘECHY, KROV...'!J35</f>
        <v>0</v>
      </c>
      <c r="AY56" s="123">
        <f>'02 - OPRAVA STŘECHY, KROV...'!J36</f>
        <v>0</v>
      </c>
      <c r="AZ56" s="123">
        <f>'02 - OPRAVA STŘECHY, KROV...'!F33</f>
        <v>0</v>
      </c>
      <c r="BA56" s="123">
        <f>'02 - OPRAVA STŘECHY, KROV...'!F34</f>
        <v>0</v>
      </c>
      <c r="BB56" s="123">
        <f>'02 - OPRAVA STŘECHY, KROV...'!F35</f>
        <v>0</v>
      </c>
      <c r="BC56" s="123">
        <f>'02 - OPRAVA STŘECHY, KROV...'!F36</f>
        <v>0</v>
      </c>
      <c r="BD56" s="125">
        <f>'02 - OPRAVA STŘECHY, KROV...'!F37</f>
        <v>0</v>
      </c>
      <c r="BE56" s="7"/>
      <c r="BT56" s="126" t="s">
        <v>79</v>
      </c>
      <c r="BV56" s="126" t="s">
        <v>73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37.5" customHeight="1">
      <c r="A57" s="114" t="s">
        <v>75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OPRAVA FASÁDY, DLAŽB...'!J30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'03 - OPRAVA FASÁDY, DLAŽB...'!P102</f>
        <v>0</v>
      </c>
      <c r="AV57" s="123">
        <f>'03 - OPRAVA FASÁDY, DLAŽB...'!J33</f>
        <v>0</v>
      </c>
      <c r="AW57" s="123">
        <f>'03 - OPRAVA FASÁDY, DLAŽB...'!J34</f>
        <v>0</v>
      </c>
      <c r="AX57" s="123">
        <f>'03 - OPRAVA FASÁDY, DLAŽB...'!J35</f>
        <v>0</v>
      </c>
      <c r="AY57" s="123">
        <f>'03 - OPRAVA FASÁDY, DLAŽB...'!J36</f>
        <v>0</v>
      </c>
      <c r="AZ57" s="123">
        <f>'03 - OPRAVA FASÁDY, DLAŽB...'!F33</f>
        <v>0</v>
      </c>
      <c r="BA57" s="123">
        <f>'03 - OPRAVA FASÁDY, DLAŽB...'!F34</f>
        <v>0</v>
      </c>
      <c r="BB57" s="123">
        <f>'03 - OPRAVA FASÁDY, DLAŽB...'!F35</f>
        <v>0</v>
      </c>
      <c r="BC57" s="123">
        <f>'03 - OPRAVA FASÁDY, DLAŽB...'!F36</f>
        <v>0</v>
      </c>
      <c r="BD57" s="125">
        <f>'03 - OPRAVA FASÁDY, DLAŽB...'!F37</f>
        <v>0</v>
      </c>
      <c r="BE57" s="7"/>
      <c r="BT57" s="126" t="s">
        <v>79</v>
      </c>
      <c r="BV57" s="126" t="s">
        <v>73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75</v>
      </c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KOMUNIKACE'!J30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'04 - KOMUNIKACE'!P96</f>
        <v>0</v>
      </c>
      <c r="AV58" s="123">
        <f>'04 - KOMUNIKACE'!J33</f>
        <v>0</v>
      </c>
      <c r="AW58" s="123">
        <f>'04 - KOMUNIKACE'!J34</f>
        <v>0</v>
      </c>
      <c r="AX58" s="123">
        <f>'04 - KOMUNIKACE'!J35</f>
        <v>0</v>
      </c>
      <c r="AY58" s="123">
        <f>'04 - KOMUNIKACE'!J36</f>
        <v>0</v>
      </c>
      <c r="AZ58" s="123">
        <f>'04 - KOMUNIKACE'!F33</f>
        <v>0</v>
      </c>
      <c r="BA58" s="123">
        <f>'04 - KOMUNIKACE'!F34</f>
        <v>0</v>
      </c>
      <c r="BB58" s="123">
        <f>'04 - KOMUNIKACE'!F35</f>
        <v>0</v>
      </c>
      <c r="BC58" s="123">
        <f>'04 - KOMUNIKACE'!F36</f>
        <v>0</v>
      </c>
      <c r="BD58" s="125">
        <f>'04 - KOMUNIKACE'!F37</f>
        <v>0</v>
      </c>
      <c r="BE58" s="7"/>
      <c r="BT58" s="126" t="s">
        <v>79</v>
      </c>
      <c r="BV58" s="126" t="s">
        <v>73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7" customFormat="1" ht="16.5" customHeight="1">
      <c r="A59" s="114" t="s">
        <v>75</v>
      </c>
      <c r="B59" s="115"/>
      <c r="C59" s="116"/>
      <c r="D59" s="117" t="s">
        <v>91</v>
      </c>
      <c r="E59" s="117"/>
      <c r="F59" s="117"/>
      <c r="G59" s="117"/>
      <c r="H59" s="117"/>
      <c r="I59" s="118"/>
      <c r="J59" s="117" t="s">
        <v>92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'E-03 - Zapojení okruhů el...'!J30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v>0</v>
      </c>
      <c r="AT59" s="123">
        <f>ROUND(SUM(AV59:AW59),2)</f>
        <v>0</v>
      </c>
      <c r="AU59" s="124">
        <f>'E-03 - Zapojení okruhů el...'!P89</f>
        <v>0</v>
      </c>
      <c r="AV59" s="123">
        <f>'E-03 - Zapojení okruhů el...'!J33</f>
        <v>0</v>
      </c>
      <c r="AW59" s="123">
        <f>'E-03 - Zapojení okruhů el...'!J34</f>
        <v>0</v>
      </c>
      <c r="AX59" s="123">
        <f>'E-03 - Zapojení okruhů el...'!J35</f>
        <v>0</v>
      </c>
      <c r="AY59" s="123">
        <f>'E-03 - Zapojení okruhů el...'!J36</f>
        <v>0</v>
      </c>
      <c r="AZ59" s="123">
        <f>'E-03 - Zapojení okruhů el...'!F33</f>
        <v>0</v>
      </c>
      <c r="BA59" s="123">
        <f>'E-03 - Zapojení okruhů el...'!F34</f>
        <v>0</v>
      </c>
      <c r="BB59" s="123">
        <f>'E-03 - Zapojení okruhů el...'!F35</f>
        <v>0</v>
      </c>
      <c r="BC59" s="123">
        <f>'E-03 - Zapojení okruhů el...'!F36</f>
        <v>0</v>
      </c>
      <c r="BD59" s="125">
        <f>'E-03 - Zapojení okruhů el...'!F37</f>
        <v>0</v>
      </c>
      <c r="BE59" s="7"/>
      <c r="BT59" s="126" t="s">
        <v>79</v>
      </c>
      <c r="BV59" s="126" t="s">
        <v>73</v>
      </c>
      <c r="BW59" s="126" t="s">
        <v>93</v>
      </c>
      <c r="BX59" s="126" t="s">
        <v>5</v>
      </c>
      <c r="CL59" s="126" t="s">
        <v>19</v>
      </c>
      <c r="CM59" s="126" t="s">
        <v>81</v>
      </c>
    </row>
    <row r="60" s="7" customFormat="1" ht="16.5" customHeight="1">
      <c r="A60" s="114" t="s">
        <v>75</v>
      </c>
      <c r="B60" s="115"/>
      <c r="C60" s="116"/>
      <c r="D60" s="117" t="s">
        <v>94</v>
      </c>
      <c r="E60" s="117"/>
      <c r="F60" s="117"/>
      <c r="G60" s="117"/>
      <c r="H60" s="117"/>
      <c r="I60" s="118"/>
      <c r="J60" s="117" t="s">
        <v>95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'E-04 - Elektroinstalace NN'!J30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78</v>
      </c>
      <c r="AR60" s="121"/>
      <c r="AS60" s="122">
        <v>0</v>
      </c>
      <c r="AT60" s="123">
        <f>ROUND(SUM(AV60:AW60),2)</f>
        <v>0</v>
      </c>
      <c r="AU60" s="124">
        <f>'E-04 - Elektroinstalace NN'!P88</f>
        <v>0</v>
      </c>
      <c r="AV60" s="123">
        <f>'E-04 - Elektroinstalace NN'!J33</f>
        <v>0</v>
      </c>
      <c r="AW60" s="123">
        <f>'E-04 - Elektroinstalace NN'!J34</f>
        <v>0</v>
      </c>
      <c r="AX60" s="123">
        <f>'E-04 - Elektroinstalace NN'!J35</f>
        <v>0</v>
      </c>
      <c r="AY60" s="123">
        <f>'E-04 - Elektroinstalace NN'!J36</f>
        <v>0</v>
      </c>
      <c r="AZ60" s="123">
        <f>'E-04 - Elektroinstalace NN'!F33</f>
        <v>0</v>
      </c>
      <c r="BA60" s="123">
        <f>'E-04 - Elektroinstalace NN'!F34</f>
        <v>0</v>
      </c>
      <c r="BB60" s="123">
        <f>'E-04 - Elektroinstalace NN'!F35</f>
        <v>0</v>
      </c>
      <c r="BC60" s="123">
        <f>'E-04 - Elektroinstalace NN'!F36</f>
        <v>0</v>
      </c>
      <c r="BD60" s="125">
        <f>'E-04 - Elektroinstalace NN'!F37</f>
        <v>0</v>
      </c>
      <c r="BE60" s="7"/>
      <c r="BT60" s="126" t="s">
        <v>79</v>
      </c>
      <c r="BV60" s="126" t="s">
        <v>73</v>
      </c>
      <c r="BW60" s="126" t="s">
        <v>96</v>
      </c>
      <c r="BX60" s="126" t="s">
        <v>5</v>
      </c>
      <c r="CL60" s="126" t="s">
        <v>19</v>
      </c>
      <c r="CM60" s="126" t="s">
        <v>81</v>
      </c>
    </row>
    <row r="61" s="7" customFormat="1" ht="16.5" customHeight="1">
      <c r="A61" s="114" t="s">
        <v>75</v>
      </c>
      <c r="B61" s="115"/>
      <c r="C61" s="116"/>
      <c r="D61" s="117" t="s">
        <v>97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'S-03 - Schéma slaboproudý...'!J30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78</v>
      </c>
      <c r="AR61" s="121"/>
      <c r="AS61" s="122">
        <v>0</v>
      </c>
      <c r="AT61" s="123">
        <f>ROUND(SUM(AV61:AW61),2)</f>
        <v>0</v>
      </c>
      <c r="AU61" s="124">
        <f>'S-03 - Schéma slaboproudý...'!P81</f>
        <v>0</v>
      </c>
      <c r="AV61" s="123">
        <f>'S-03 - Schéma slaboproudý...'!J33</f>
        <v>0</v>
      </c>
      <c r="AW61" s="123">
        <f>'S-03 - Schéma slaboproudý...'!J34</f>
        <v>0</v>
      </c>
      <c r="AX61" s="123">
        <f>'S-03 - Schéma slaboproudý...'!J35</f>
        <v>0</v>
      </c>
      <c r="AY61" s="123">
        <f>'S-03 - Schéma slaboproudý...'!J36</f>
        <v>0</v>
      </c>
      <c r="AZ61" s="123">
        <f>'S-03 - Schéma slaboproudý...'!F33</f>
        <v>0</v>
      </c>
      <c r="BA61" s="123">
        <f>'S-03 - Schéma slaboproudý...'!F34</f>
        <v>0</v>
      </c>
      <c r="BB61" s="123">
        <f>'S-03 - Schéma slaboproudý...'!F35</f>
        <v>0</v>
      </c>
      <c r="BC61" s="123">
        <f>'S-03 - Schéma slaboproudý...'!F36</f>
        <v>0</v>
      </c>
      <c r="BD61" s="125">
        <f>'S-03 - Schéma slaboproudý...'!F37</f>
        <v>0</v>
      </c>
      <c r="BE61" s="7"/>
      <c r="BT61" s="126" t="s">
        <v>79</v>
      </c>
      <c r="BV61" s="126" t="s">
        <v>73</v>
      </c>
      <c r="BW61" s="126" t="s">
        <v>99</v>
      </c>
      <c r="BX61" s="126" t="s">
        <v>5</v>
      </c>
      <c r="CL61" s="126" t="s">
        <v>19</v>
      </c>
      <c r="CM61" s="126" t="s">
        <v>81</v>
      </c>
    </row>
    <row r="62" s="7" customFormat="1" ht="16.5" customHeight="1">
      <c r="A62" s="114" t="s">
        <v>75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'S-04 - Kamerový systém'!J30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78</v>
      </c>
      <c r="AR62" s="121"/>
      <c r="AS62" s="122">
        <v>0</v>
      </c>
      <c r="AT62" s="123">
        <f>ROUND(SUM(AV62:AW62),2)</f>
        <v>0</v>
      </c>
      <c r="AU62" s="124">
        <f>'S-04 - Kamerový systém'!P81</f>
        <v>0</v>
      </c>
      <c r="AV62" s="123">
        <f>'S-04 - Kamerový systém'!J33</f>
        <v>0</v>
      </c>
      <c r="AW62" s="123">
        <f>'S-04 - Kamerový systém'!J34</f>
        <v>0</v>
      </c>
      <c r="AX62" s="123">
        <f>'S-04 - Kamerový systém'!J35</f>
        <v>0</v>
      </c>
      <c r="AY62" s="123">
        <f>'S-04 - Kamerový systém'!J36</f>
        <v>0</v>
      </c>
      <c r="AZ62" s="123">
        <f>'S-04 - Kamerový systém'!F33</f>
        <v>0</v>
      </c>
      <c r="BA62" s="123">
        <f>'S-04 - Kamerový systém'!F34</f>
        <v>0</v>
      </c>
      <c r="BB62" s="123">
        <f>'S-04 - Kamerový systém'!F35</f>
        <v>0</v>
      </c>
      <c r="BC62" s="123">
        <f>'S-04 - Kamerový systém'!F36</f>
        <v>0</v>
      </c>
      <c r="BD62" s="125">
        <f>'S-04 - Kamerový systém'!F37</f>
        <v>0</v>
      </c>
      <c r="BE62" s="7"/>
      <c r="BT62" s="126" t="s">
        <v>79</v>
      </c>
      <c r="BV62" s="126" t="s">
        <v>73</v>
      </c>
      <c r="BW62" s="126" t="s">
        <v>102</v>
      </c>
      <c r="BX62" s="126" t="s">
        <v>5</v>
      </c>
      <c r="CL62" s="126" t="s">
        <v>19</v>
      </c>
      <c r="CM62" s="126" t="s">
        <v>81</v>
      </c>
    </row>
    <row r="63" s="7" customFormat="1" ht="16.5" customHeight="1">
      <c r="A63" s="114" t="s">
        <v>75</v>
      </c>
      <c r="B63" s="115"/>
      <c r="C63" s="116"/>
      <c r="D63" s="117" t="s">
        <v>103</v>
      </c>
      <c r="E63" s="117"/>
      <c r="F63" s="117"/>
      <c r="G63" s="117"/>
      <c r="H63" s="117"/>
      <c r="I63" s="118"/>
      <c r="J63" s="117" t="s">
        <v>104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'S-05 - Rozhlasové zařízen...'!J30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78</v>
      </c>
      <c r="AR63" s="121"/>
      <c r="AS63" s="122">
        <v>0</v>
      </c>
      <c r="AT63" s="123">
        <f>ROUND(SUM(AV63:AW63),2)</f>
        <v>0</v>
      </c>
      <c r="AU63" s="124">
        <f>'S-05 - Rozhlasové zařízen...'!P80</f>
        <v>0</v>
      </c>
      <c r="AV63" s="123">
        <f>'S-05 - Rozhlasové zařízen...'!J33</f>
        <v>0</v>
      </c>
      <c r="AW63" s="123">
        <f>'S-05 - Rozhlasové zařízen...'!J34</f>
        <v>0</v>
      </c>
      <c r="AX63" s="123">
        <f>'S-05 - Rozhlasové zařízen...'!J35</f>
        <v>0</v>
      </c>
      <c r="AY63" s="123">
        <f>'S-05 - Rozhlasové zařízen...'!J36</f>
        <v>0</v>
      </c>
      <c r="AZ63" s="123">
        <f>'S-05 - Rozhlasové zařízen...'!F33</f>
        <v>0</v>
      </c>
      <c r="BA63" s="123">
        <f>'S-05 - Rozhlasové zařízen...'!F34</f>
        <v>0</v>
      </c>
      <c r="BB63" s="123">
        <f>'S-05 - Rozhlasové zařízen...'!F35</f>
        <v>0</v>
      </c>
      <c r="BC63" s="123">
        <f>'S-05 - Rozhlasové zařízen...'!F36</f>
        <v>0</v>
      </c>
      <c r="BD63" s="125">
        <f>'S-05 - Rozhlasové zařízen...'!F37</f>
        <v>0</v>
      </c>
      <c r="BE63" s="7"/>
      <c r="BT63" s="126" t="s">
        <v>79</v>
      </c>
      <c r="BV63" s="126" t="s">
        <v>73</v>
      </c>
      <c r="BW63" s="126" t="s">
        <v>105</v>
      </c>
      <c r="BX63" s="126" t="s">
        <v>5</v>
      </c>
      <c r="CL63" s="126" t="s">
        <v>19</v>
      </c>
      <c r="CM63" s="126" t="s">
        <v>81</v>
      </c>
    </row>
    <row r="64" s="7" customFormat="1" ht="16.5" customHeight="1">
      <c r="A64" s="114" t="s">
        <v>75</v>
      </c>
      <c r="B64" s="115"/>
      <c r="C64" s="116"/>
      <c r="D64" s="117" t="s">
        <v>106</v>
      </c>
      <c r="E64" s="117"/>
      <c r="F64" s="117"/>
      <c r="G64" s="117"/>
      <c r="H64" s="117"/>
      <c r="I64" s="118"/>
      <c r="J64" s="117" t="s">
        <v>107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'S-06 - Informační zařízení'!J30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78</v>
      </c>
      <c r="AR64" s="121"/>
      <c r="AS64" s="122">
        <v>0</v>
      </c>
      <c r="AT64" s="123">
        <f>ROUND(SUM(AV64:AW64),2)</f>
        <v>0</v>
      </c>
      <c r="AU64" s="124">
        <f>'S-06 - Informační zařízení'!P82</f>
        <v>0</v>
      </c>
      <c r="AV64" s="123">
        <f>'S-06 - Informační zařízení'!J33</f>
        <v>0</v>
      </c>
      <c r="AW64" s="123">
        <f>'S-06 - Informační zařízení'!J34</f>
        <v>0</v>
      </c>
      <c r="AX64" s="123">
        <f>'S-06 - Informační zařízení'!J35</f>
        <v>0</v>
      </c>
      <c r="AY64" s="123">
        <f>'S-06 - Informační zařízení'!J36</f>
        <v>0</v>
      </c>
      <c r="AZ64" s="123">
        <f>'S-06 - Informační zařízení'!F33</f>
        <v>0</v>
      </c>
      <c r="BA64" s="123">
        <f>'S-06 - Informační zařízení'!F34</f>
        <v>0</v>
      </c>
      <c r="BB64" s="123">
        <f>'S-06 - Informační zařízení'!F35</f>
        <v>0</v>
      </c>
      <c r="BC64" s="123">
        <f>'S-06 - Informační zařízení'!F36</f>
        <v>0</v>
      </c>
      <c r="BD64" s="125">
        <f>'S-06 - Informační zařízení'!F37</f>
        <v>0</v>
      </c>
      <c r="BE64" s="7"/>
      <c r="BT64" s="126" t="s">
        <v>79</v>
      </c>
      <c r="BV64" s="126" t="s">
        <v>73</v>
      </c>
      <c r="BW64" s="126" t="s">
        <v>108</v>
      </c>
      <c r="BX64" s="126" t="s">
        <v>5</v>
      </c>
      <c r="CL64" s="126" t="s">
        <v>19</v>
      </c>
      <c r="CM64" s="126" t="s">
        <v>81</v>
      </c>
    </row>
    <row r="65" s="7" customFormat="1" ht="16.5" customHeight="1">
      <c r="A65" s="114" t="s">
        <v>75</v>
      </c>
      <c r="B65" s="115"/>
      <c r="C65" s="116"/>
      <c r="D65" s="117" t="s">
        <v>109</v>
      </c>
      <c r="E65" s="117"/>
      <c r="F65" s="117"/>
      <c r="G65" s="117"/>
      <c r="H65" s="117"/>
      <c r="I65" s="118"/>
      <c r="J65" s="117" t="s">
        <v>110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'06 - KLIMATIZACE (CHLAZENÍ)'!J30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78</v>
      </c>
      <c r="AR65" s="121"/>
      <c r="AS65" s="122">
        <v>0</v>
      </c>
      <c r="AT65" s="123">
        <f>ROUND(SUM(AV65:AW65),2)</f>
        <v>0</v>
      </c>
      <c r="AU65" s="124">
        <f>'06 - KLIMATIZACE (CHLAZENÍ)'!P82</f>
        <v>0</v>
      </c>
      <c r="AV65" s="123">
        <f>'06 - KLIMATIZACE (CHLAZENÍ)'!J33</f>
        <v>0</v>
      </c>
      <c r="AW65" s="123">
        <f>'06 - KLIMATIZACE (CHLAZENÍ)'!J34</f>
        <v>0</v>
      </c>
      <c r="AX65" s="123">
        <f>'06 - KLIMATIZACE (CHLAZENÍ)'!J35</f>
        <v>0</v>
      </c>
      <c r="AY65" s="123">
        <f>'06 - KLIMATIZACE (CHLAZENÍ)'!J36</f>
        <v>0</v>
      </c>
      <c r="AZ65" s="123">
        <f>'06 - KLIMATIZACE (CHLAZENÍ)'!F33</f>
        <v>0</v>
      </c>
      <c r="BA65" s="123">
        <f>'06 - KLIMATIZACE (CHLAZENÍ)'!F34</f>
        <v>0</v>
      </c>
      <c r="BB65" s="123">
        <f>'06 - KLIMATIZACE (CHLAZENÍ)'!F35</f>
        <v>0</v>
      </c>
      <c r="BC65" s="123">
        <f>'06 - KLIMATIZACE (CHLAZENÍ)'!F36</f>
        <v>0</v>
      </c>
      <c r="BD65" s="125">
        <f>'06 - KLIMATIZACE (CHLAZENÍ)'!F37</f>
        <v>0</v>
      </c>
      <c r="BE65" s="7"/>
      <c r="BT65" s="126" t="s">
        <v>79</v>
      </c>
      <c r="BV65" s="126" t="s">
        <v>73</v>
      </c>
      <c r="BW65" s="126" t="s">
        <v>111</v>
      </c>
      <c r="BX65" s="126" t="s">
        <v>5</v>
      </c>
      <c r="CL65" s="126" t="s">
        <v>19</v>
      </c>
      <c r="CM65" s="126" t="s">
        <v>81</v>
      </c>
    </row>
    <row r="66" s="7" customFormat="1" ht="16.5" customHeight="1">
      <c r="A66" s="114" t="s">
        <v>75</v>
      </c>
      <c r="B66" s="115"/>
      <c r="C66" s="116"/>
      <c r="D66" s="117" t="s">
        <v>112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'07 - VYTÁPĚNÍ'!J30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78</v>
      </c>
      <c r="AR66" s="121"/>
      <c r="AS66" s="122">
        <v>0</v>
      </c>
      <c r="AT66" s="123">
        <f>ROUND(SUM(AV66:AW66),2)</f>
        <v>0</v>
      </c>
      <c r="AU66" s="124">
        <f>'07 - VYTÁPĚNÍ'!P84</f>
        <v>0</v>
      </c>
      <c r="AV66" s="123">
        <f>'07 - VYTÁPĚNÍ'!J33</f>
        <v>0</v>
      </c>
      <c r="AW66" s="123">
        <f>'07 - VYTÁPĚNÍ'!J34</f>
        <v>0</v>
      </c>
      <c r="AX66" s="123">
        <f>'07 - VYTÁPĚNÍ'!J35</f>
        <v>0</v>
      </c>
      <c r="AY66" s="123">
        <f>'07 - VYTÁPĚNÍ'!J36</f>
        <v>0</v>
      </c>
      <c r="AZ66" s="123">
        <f>'07 - VYTÁPĚNÍ'!F33</f>
        <v>0</v>
      </c>
      <c r="BA66" s="123">
        <f>'07 - VYTÁPĚNÍ'!F34</f>
        <v>0</v>
      </c>
      <c r="BB66" s="123">
        <f>'07 - VYTÁPĚNÍ'!F35</f>
        <v>0</v>
      </c>
      <c r="BC66" s="123">
        <f>'07 - VYTÁPĚNÍ'!F36</f>
        <v>0</v>
      </c>
      <c r="BD66" s="125">
        <f>'07 - VYTÁPĚNÍ'!F37</f>
        <v>0</v>
      </c>
      <c r="BE66" s="7"/>
      <c r="BT66" s="126" t="s">
        <v>79</v>
      </c>
      <c r="BV66" s="126" t="s">
        <v>73</v>
      </c>
      <c r="BW66" s="126" t="s">
        <v>114</v>
      </c>
      <c r="BX66" s="126" t="s">
        <v>5</v>
      </c>
      <c r="CL66" s="126" t="s">
        <v>19</v>
      </c>
      <c r="CM66" s="126" t="s">
        <v>81</v>
      </c>
    </row>
    <row r="67" s="7" customFormat="1" ht="16.5" customHeight="1">
      <c r="A67" s="114" t="s">
        <v>75</v>
      </c>
      <c r="B67" s="115"/>
      <c r="C67" s="116"/>
      <c r="D67" s="117" t="s">
        <v>115</v>
      </c>
      <c r="E67" s="117"/>
      <c r="F67" s="117"/>
      <c r="G67" s="117"/>
      <c r="H67" s="117"/>
      <c r="I67" s="118"/>
      <c r="J67" s="117" t="s">
        <v>116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'08 - ZDRAVOTECHNICKÉ INST...'!J30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78</v>
      </c>
      <c r="AR67" s="121"/>
      <c r="AS67" s="122">
        <v>0</v>
      </c>
      <c r="AT67" s="123">
        <f>ROUND(SUM(AV67:AW67),2)</f>
        <v>0</v>
      </c>
      <c r="AU67" s="124">
        <f>'08 - ZDRAVOTECHNICKÉ INST...'!P83</f>
        <v>0</v>
      </c>
      <c r="AV67" s="123">
        <f>'08 - ZDRAVOTECHNICKÉ INST...'!J33</f>
        <v>0</v>
      </c>
      <c r="AW67" s="123">
        <f>'08 - ZDRAVOTECHNICKÉ INST...'!J34</f>
        <v>0</v>
      </c>
      <c r="AX67" s="123">
        <f>'08 - ZDRAVOTECHNICKÉ INST...'!J35</f>
        <v>0</v>
      </c>
      <c r="AY67" s="123">
        <f>'08 - ZDRAVOTECHNICKÉ INST...'!J36</f>
        <v>0</v>
      </c>
      <c r="AZ67" s="123">
        <f>'08 - ZDRAVOTECHNICKÉ INST...'!F33</f>
        <v>0</v>
      </c>
      <c r="BA67" s="123">
        <f>'08 - ZDRAVOTECHNICKÉ INST...'!F34</f>
        <v>0</v>
      </c>
      <c r="BB67" s="123">
        <f>'08 - ZDRAVOTECHNICKÉ INST...'!F35</f>
        <v>0</v>
      </c>
      <c r="BC67" s="123">
        <f>'08 - ZDRAVOTECHNICKÉ INST...'!F36</f>
        <v>0</v>
      </c>
      <c r="BD67" s="125">
        <f>'08 - ZDRAVOTECHNICKÉ INST...'!F37</f>
        <v>0</v>
      </c>
      <c r="BE67" s="7"/>
      <c r="BT67" s="126" t="s">
        <v>79</v>
      </c>
      <c r="BV67" s="126" t="s">
        <v>73</v>
      </c>
      <c r="BW67" s="126" t="s">
        <v>117</v>
      </c>
      <c r="BX67" s="126" t="s">
        <v>5</v>
      </c>
      <c r="CL67" s="126" t="s">
        <v>19</v>
      </c>
      <c r="CM67" s="126" t="s">
        <v>81</v>
      </c>
    </row>
    <row r="68" s="7" customFormat="1" ht="16.5" customHeight="1">
      <c r="A68" s="114" t="s">
        <v>75</v>
      </c>
      <c r="B68" s="115"/>
      <c r="C68" s="116"/>
      <c r="D68" s="117" t="s">
        <v>118</v>
      </c>
      <c r="E68" s="117"/>
      <c r="F68" s="117"/>
      <c r="G68" s="117"/>
      <c r="H68" s="117"/>
      <c r="I68" s="118"/>
      <c r="J68" s="117" t="s">
        <v>119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'09 - VEDLEJŠÍ ROZPOČTOVÉ 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78</v>
      </c>
      <c r="AR68" s="121"/>
      <c r="AS68" s="127">
        <v>0</v>
      </c>
      <c r="AT68" s="128">
        <f>ROUND(SUM(AV68:AW68),2)</f>
        <v>0</v>
      </c>
      <c r="AU68" s="129">
        <f>'09 - VEDLEJŠÍ ROZPOČTOVÉ ...'!P84</f>
        <v>0</v>
      </c>
      <c r="AV68" s="128">
        <f>'09 - VEDLEJŠÍ ROZPOČTOVÉ ...'!J33</f>
        <v>0</v>
      </c>
      <c r="AW68" s="128">
        <f>'09 - VEDLEJŠÍ ROZPOČTOVÉ ...'!J34</f>
        <v>0</v>
      </c>
      <c r="AX68" s="128">
        <f>'09 - VEDLEJŠÍ ROZPOČTOVÉ ...'!J35</f>
        <v>0</v>
      </c>
      <c r="AY68" s="128">
        <f>'09 - VEDLEJŠÍ ROZPOČTOVÉ ...'!J36</f>
        <v>0</v>
      </c>
      <c r="AZ68" s="128">
        <f>'09 - VEDLEJŠÍ ROZPOČTOVÉ ...'!F33</f>
        <v>0</v>
      </c>
      <c r="BA68" s="128">
        <f>'09 - VEDLEJŠÍ ROZPOČTOVÉ ...'!F34</f>
        <v>0</v>
      </c>
      <c r="BB68" s="128">
        <f>'09 - VEDLEJŠÍ ROZPOČTOVÉ ...'!F35</f>
        <v>0</v>
      </c>
      <c r="BC68" s="128">
        <f>'09 - VEDLEJŠÍ ROZPOČTOVÉ ...'!F36</f>
        <v>0</v>
      </c>
      <c r="BD68" s="130">
        <f>'09 - VEDLEJŠÍ ROZPOČTOVÉ ...'!F37</f>
        <v>0</v>
      </c>
      <c r="BE68" s="7"/>
      <c r="BT68" s="126" t="s">
        <v>79</v>
      </c>
      <c r="BV68" s="126" t="s">
        <v>73</v>
      </c>
      <c r="BW68" s="126" t="s">
        <v>120</v>
      </c>
      <c r="BX68" s="126" t="s">
        <v>5</v>
      </c>
      <c r="CL68" s="126" t="s">
        <v>19</v>
      </c>
      <c r="CM68" s="126" t="s">
        <v>81</v>
      </c>
    </row>
    <row r="69" s="2" customFormat="1" ht="30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</sheetData>
  <sheetProtection sheet="1" formatColumns="0" formatRows="0" objects="1" scenarios="1" spinCount="100000" saltValue="ugokys9MpYgBMnlpsGej1fgNrMs9VNDpAw7grdETnSQnCzRqZNvrdAHm0o9S7RT+aQP7vu5a+tXONqhptJfLrw==" hashValue="85hIY2tPl+u7mNpGYnqll7mFnMQBTpz9Ogbe8M9qB831O+LOxDYjBUDhP13vXz6lGq6XnCTZdodSLuVLzEKOJg==" algorithmName="SHA-512" password="CC35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1 - VNITŘNÍ STAVEBNÍ ÚPR...'!C2" display="/"/>
    <hyperlink ref="A56" location="'02 - OPRAVA STŘECHY, KROV...'!C2" display="/"/>
    <hyperlink ref="A57" location="'03 - OPRAVA FASÁDY, DLAŽB...'!C2" display="/"/>
    <hyperlink ref="A58" location="'04 - KOMUNIKACE'!C2" display="/"/>
    <hyperlink ref="A59" location="'E-03 - Zapojení okruhů el...'!C2" display="/"/>
    <hyperlink ref="A60" location="'E-04 - Elektroinstalace NN'!C2" display="/"/>
    <hyperlink ref="A61" location="'S-03 - Schéma slaboproudý...'!C2" display="/"/>
    <hyperlink ref="A62" location="'S-04 - Kamerový systém'!C2" display="/"/>
    <hyperlink ref="A63" location="'S-05 - Rozhlasové zařízen...'!C2" display="/"/>
    <hyperlink ref="A64" location="'S-06 - Informační zařízení'!C2" display="/"/>
    <hyperlink ref="A65" location="'06 - KLIMATIZACE (CHLAZENÍ)'!C2" display="/"/>
    <hyperlink ref="A66" location="'07 - VYTÁPĚNÍ'!C2" display="/"/>
    <hyperlink ref="A67" location="'08 - ZDRAVOTECHNICKÉ INST...'!C2" display="/"/>
    <hyperlink ref="A68" location="'09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ROUND(J107,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ROUND((SUM(BE107:BE2842)),  2)</f>
        <v>0</v>
      </c>
      <c r="G33" s="41"/>
      <c r="H33" s="41"/>
      <c r="I33" s="151">
        <v>0.20999999999999999</v>
      </c>
      <c r="J33" s="150">
        <f>ROUND(((SUM(BE107:BE2842))*I33),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ROUND((SUM(BF107:BF2842)),  2)</f>
        <v>0</v>
      </c>
      <c r="G34" s="41"/>
      <c r="H34" s="41"/>
      <c r="I34" s="151">
        <v>0.14999999999999999</v>
      </c>
      <c r="J34" s="150">
        <f>ROUND(((SUM(BF107:BF2842))*I34),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ROUND((SUM(BG107:BG2842)),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ROUND((SUM(BH107:BH2842)),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ROUND((SUM(BI107:BI2842)),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VNITŘNÍ STAVEBNÍ ÚPRAVY, ÚPRAVY SUTERÉNU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J107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J108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J109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J128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J180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J201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133</v>
      </c>
      <c r="E65" s="177"/>
      <c r="F65" s="177"/>
      <c r="G65" s="177"/>
      <c r="H65" s="177"/>
      <c r="I65" s="177"/>
      <c r="J65" s="178">
        <f>J597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J631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J662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136</v>
      </c>
      <c r="E68" s="177"/>
      <c r="F68" s="177"/>
      <c r="G68" s="177"/>
      <c r="H68" s="177"/>
      <c r="I68" s="177"/>
      <c r="J68" s="178">
        <f>J712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137</v>
      </c>
      <c r="E69" s="177"/>
      <c r="F69" s="177"/>
      <c r="G69" s="177"/>
      <c r="H69" s="177"/>
      <c r="I69" s="177"/>
      <c r="J69" s="178">
        <f>J737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138</v>
      </c>
      <c r="E70" s="177"/>
      <c r="F70" s="177"/>
      <c r="G70" s="177"/>
      <c r="H70" s="177"/>
      <c r="I70" s="177"/>
      <c r="J70" s="178">
        <f>J775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139</v>
      </c>
      <c r="E71" s="177"/>
      <c r="F71" s="177"/>
      <c r="G71" s="177"/>
      <c r="H71" s="177"/>
      <c r="I71" s="177"/>
      <c r="J71" s="178">
        <f>J1402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140</v>
      </c>
      <c r="E72" s="177"/>
      <c r="F72" s="177"/>
      <c r="G72" s="177"/>
      <c r="H72" s="177"/>
      <c r="I72" s="177"/>
      <c r="J72" s="178">
        <f>J1425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141</v>
      </c>
      <c r="E73" s="171"/>
      <c r="F73" s="171"/>
      <c r="G73" s="171"/>
      <c r="H73" s="171"/>
      <c r="I73" s="171"/>
      <c r="J73" s="172">
        <f>J1428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142</v>
      </c>
      <c r="E74" s="177"/>
      <c r="F74" s="177"/>
      <c r="G74" s="177"/>
      <c r="H74" s="177"/>
      <c r="I74" s="177"/>
      <c r="J74" s="178">
        <f>J1429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143</v>
      </c>
      <c r="E75" s="177"/>
      <c r="F75" s="177"/>
      <c r="G75" s="177"/>
      <c r="H75" s="177"/>
      <c r="I75" s="177"/>
      <c r="J75" s="178">
        <f>J1444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144</v>
      </c>
      <c r="E76" s="177"/>
      <c r="F76" s="177"/>
      <c r="G76" s="177"/>
      <c r="H76" s="177"/>
      <c r="I76" s="177"/>
      <c r="J76" s="178">
        <f>J1563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145</v>
      </c>
      <c r="E77" s="177"/>
      <c r="F77" s="177"/>
      <c r="G77" s="177"/>
      <c r="H77" s="177"/>
      <c r="I77" s="177"/>
      <c r="J77" s="178">
        <f>J1598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146</v>
      </c>
      <c r="E78" s="177"/>
      <c r="F78" s="177"/>
      <c r="G78" s="177"/>
      <c r="H78" s="177"/>
      <c r="I78" s="177"/>
      <c r="J78" s="178">
        <f>J1712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147</v>
      </c>
      <c r="E79" s="177"/>
      <c r="F79" s="177"/>
      <c r="G79" s="177"/>
      <c r="H79" s="177"/>
      <c r="I79" s="177"/>
      <c r="J79" s="178">
        <f>J2021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148</v>
      </c>
      <c r="E80" s="177"/>
      <c r="F80" s="177"/>
      <c r="G80" s="177"/>
      <c r="H80" s="177"/>
      <c r="I80" s="177"/>
      <c r="J80" s="178">
        <f>J2171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149</v>
      </c>
      <c r="E81" s="177"/>
      <c r="F81" s="177"/>
      <c r="G81" s="177"/>
      <c r="H81" s="177"/>
      <c r="I81" s="177"/>
      <c r="J81" s="178">
        <f>J2179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150</v>
      </c>
      <c r="E82" s="177"/>
      <c r="F82" s="177"/>
      <c r="G82" s="177"/>
      <c r="H82" s="177"/>
      <c r="I82" s="177"/>
      <c r="J82" s="178">
        <f>J2315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151</v>
      </c>
      <c r="E83" s="177"/>
      <c r="F83" s="177"/>
      <c r="G83" s="177"/>
      <c r="H83" s="177"/>
      <c r="I83" s="177"/>
      <c r="J83" s="178">
        <f>J2426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152</v>
      </c>
      <c r="E84" s="177"/>
      <c r="F84" s="177"/>
      <c r="G84" s="177"/>
      <c r="H84" s="177"/>
      <c r="I84" s="177"/>
      <c r="J84" s="178">
        <f>J2560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153</v>
      </c>
      <c r="E85" s="177"/>
      <c r="F85" s="177"/>
      <c r="G85" s="177"/>
      <c r="H85" s="177"/>
      <c r="I85" s="177"/>
      <c r="J85" s="178">
        <f>J2636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154</v>
      </c>
      <c r="E86" s="177"/>
      <c r="F86" s="177"/>
      <c r="G86" s="177"/>
      <c r="H86" s="177"/>
      <c r="I86" s="177"/>
      <c r="J86" s="178">
        <f>J2802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68"/>
      <c r="C87" s="169"/>
      <c r="D87" s="170" t="s">
        <v>155</v>
      </c>
      <c r="E87" s="171"/>
      <c r="F87" s="171"/>
      <c r="G87" s="171"/>
      <c r="H87" s="171"/>
      <c r="I87" s="171"/>
      <c r="J87" s="172">
        <f>J2834</f>
        <v>0</v>
      </c>
      <c r="K87" s="169"/>
      <c r="L87" s="17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156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163" t="str">
        <f>E7</f>
        <v>ÚSTÍ NAD LABEM STŘEKOV ON - OPRAVA OBJEKTU _OPRAVA Č.1</v>
      </c>
      <c r="F97" s="35"/>
      <c r="G97" s="35"/>
      <c r="H97" s="35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122</v>
      </c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E9</f>
        <v>01 - VNITŘNÍ STAVEBNÍ ÚPRAVY, ÚPRAVY SUTERÉNU</v>
      </c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F12</f>
        <v xml:space="preserve"> </v>
      </c>
      <c r="G101" s="43"/>
      <c r="H101" s="43"/>
      <c r="I101" s="35" t="s">
        <v>23</v>
      </c>
      <c r="J101" s="75" t="str">
        <f>IF(J12="","",J12)</f>
        <v>1. 4. 2023</v>
      </c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25</v>
      </c>
      <c r="D103" s="43"/>
      <c r="E103" s="43"/>
      <c r="F103" s="30" t="str">
        <f>E15</f>
        <v>Sprva železnic,s.o.</v>
      </c>
      <c r="G103" s="43"/>
      <c r="H103" s="43"/>
      <c r="I103" s="35" t="s">
        <v>32</v>
      </c>
      <c r="J103" s="39" t="str">
        <f>E21</f>
        <v xml:space="preserve"> 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30</v>
      </c>
      <c r="D104" s="43"/>
      <c r="E104" s="43"/>
      <c r="F104" s="30" t="str">
        <f>IF(E18="","",E18)</f>
        <v>Vyplň údaj</v>
      </c>
      <c r="G104" s="43"/>
      <c r="H104" s="43"/>
      <c r="I104" s="35" t="s">
        <v>34</v>
      </c>
      <c r="J104" s="39" t="str">
        <f>E24</f>
        <v xml:space="preserve"> 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0"/>
      <c r="B106" s="181"/>
      <c r="C106" s="182" t="s">
        <v>157</v>
      </c>
      <c r="D106" s="183" t="s">
        <v>56</v>
      </c>
      <c r="E106" s="183" t="s">
        <v>52</v>
      </c>
      <c r="F106" s="183" t="s">
        <v>53</v>
      </c>
      <c r="G106" s="183" t="s">
        <v>158</v>
      </c>
      <c r="H106" s="183" t="s">
        <v>159</v>
      </c>
      <c r="I106" s="183" t="s">
        <v>160</v>
      </c>
      <c r="J106" s="183" t="s">
        <v>126</v>
      </c>
      <c r="K106" s="184" t="s">
        <v>161</v>
      </c>
      <c r="L106" s="185"/>
      <c r="M106" s="95" t="s">
        <v>19</v>
      </c>
      <c r="N106" s="96" t="s">
        <v>41</v>
      </c>
      <c r="O106" s="96" t="s">
        <v>162</v>
      </c>
      <c r="P106" s="96" t="s">
        <v>163</v>
      </c>
      <c r="Q106" s="96" t="s">
        <v>164</v>
      </c>
      <c r="R106" s="96" t="s">
        <v>165</v>
      </c>
      <c r="S106" s="96" t="s">
        <v>166</v>
      </c>
      <c r="T106" s="97" t="s">
        <v>167</v>
      </c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</row>
    <row r="107" s="2" customFormat="1" ht="22.8" customHeight="1">
      <c r="A107" s="41"/>
      <c r="B107" s="42"/>
      <c r="C107" s="102" t="s">
        <v>168</v>
      </c>
      <c r="D107" s="43"/>
      <c r="E107" s="43"/>
      <c r="F107" s="43"/>
      <c r="G107" s="43"/>
      <c r="H107" s="43"/>
      <c r="I107" s="43"/>
      <c r="J107" s="186">
        <f>BK107</f>
        <v>0</v>
      </c>
      <c r="K107" s="43"/>
      <c r="L107" s="47"/>
      <c r="M107" s="98"/>
      <c r="N107" s="187"/>
      <c r="O107" s="99"/>
      <c r="P107" s="188">
        <f>P108+P1428+P2834</f>
        <v>0</v>
      </c>
      <c r="Q107" s="99"/>
      <c r="R107" s="188">
        <f>R108+R1428+R2834</f>
        <v>70.81391905000001</v>
      </c>
      <c r="S107" s="99"/>
      <c r="T107" s="189">
        <f>T108+T1428+T2834</f>
        <v>108.14836609999999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70</v>
      </c>
      <c r="AU107" s="20" t="s">
        <v>127</v>
      </c>
      <c r="BK107" s="190">
        <f>BK108+BK1428+BK2834</f>
        <v>0</v>
      </c>
    </row>
    <row r="108" s="12" customFormat="1" ht="25.92" customHeight="1">
      <c r="A108" s="12"/>
      <c r="B108" s="191"/>
      <c r="C108" s="192"/>
      <c r="D108" s="193" t="s">
        <v>70</v>
      </c>
      <c r="E108" s="194" t="s">
        <v>169</v>
      </c>
      <c r="F108" s="194" t="s">
        <v>170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P109+P128+P180+P201+P597+P631+P662+P712+P737+P775+P1402+P1425</f>
        <v>0</v>
      </c>
      <c r="Q108" s="199"/>
      <c r="R108" s="200">
        <f>R109+R128+R180+R201+R597+R631+R662+R712+R737+R775+R1402+R1425</f>
        <v>38.385882250000002</v>
      </c>
      <c r="S108" s="199"/>
      <c r="T108" s="201">
        <f>T109+T128+T180+T201+T597+T631+T662+T712+T737+T775+T1402+T1425</f>
        <v>107.5309456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79</v>
      </c>
      <c r="AT108" s="203" t="s">
        <v>70</v>
      </c>
      <c r="AU108" s="203" t="s">
        <v>71</v>
      </c>
      <c r="AY108" s="202" t="s">
        <v>171</v>
      </c>
      <c r="BK108" s="204">
        <f>BK109+BK128+BK180+BK201+BK597+BK631+BK662+BK712+BK737+BK775+BK1402+BK1425</f>
        <v>0</v>
      </c>
    </row>
    <row r="109" s="12" customFormat="1" ht="22.8" customHeight="1">
      <c r="A109" s="12"/>
      <c r="B109" s="191"/>
      <c r="C109" s="192"/>
      <c r="D109" s="193" t="s">
        <v>70</v>
      </c>
      <c r="E109" s="205" t="s">
        <v>172</v>
      </c>
      <c r="F109" s="205" t="s">
        <v>173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SUM(P110:P127)</f>
        <v>0</v>
      </c>
      <c r="Q109" s="199"/>
      <c r="R109" s="200">
        <f>SUM(R110:R127)</f>
        <v>0.70051320000000006</v>
      </c>
      <c r="S109" s="199"/>
      <c r="T109" s="201">
        <f>SUM(T110:T127)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79</v>
      </c>
      <c r="AT109" s="203" t="s">
        <v>70</v>
      </c>
      <c r="AU109" s="203" t="s">
        <v>79</v>
      </c>
      <c r="AY109" s="202" t="s">
        <v>171</v>
      </c>
      <c r="BK109" s="204">
        <f>SUM(BK110:BK127)</f>
        <v>0</v>
      </c>
    </row>
    <row r="110" s="2" customFormat="1" ht="16.5" customHeight="1">
      <c r="A110" s="41"/>
      <c r="B110" s="42"/>
      <c r="C110" s="207" t="s">
        <v>79</v>
      </c>
      <c r="D110" s="207" t="s">
        <v>174</v>
      </c>
      <c r="E110" s="208" t="s">
        <v>175</v>
      </c>
      <c r="F110" s="209" t="s">
        <v>176</v>
      </c>
      <c r="G110" s="210" t="s">
        <v>177</v>
      </c>
      <c r="H110" s="211">
        <v>0.042999999999999997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1.0900000000000001</v>
      </c>
      <c r="R110" s="216">
        <f>Q110*H110</f>
        <v>0.046870000000000002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179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179</v>
      </c>
      <c r="BM110" s="218" t="s">
        <v>81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181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13" customFormat="1">
      <c r="A112" s="13"/>
      <c r="B112" s="225"/>
      <c r="C112" s="226"/>
      <c r="D112" s="227" t="s">
        <v>182</v>
      </c>
      <c r="E112" s="228" t="s">
        <v>19</v>
      </c>
      <c r="F112" s="229" t="s">
        <v>183</v>
      </c>
      <c r="G112" s="226"/>
      <c r="H112" s="230">
        <v>0.02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182</v>
      </c>
      <c r="AU112" s="236" t="s">
        <v>81</v>
      </c>
      <c r="AV112" s="13" t="s">
        <v>81</v>
      </c>
      <c r="AW112" s="13" t="s">
        <v>33</v>
      </c>
      <c r="AX112" s="13" t="s">
        <v>71</v>
      </c>
      <c r="AY112" s="236" t="s">
        <v>171</v>
      </c>
    </row>
    <row r="113" s="14" customFormat="1">
      <c r="A113" s="14"/>
      <c r="B113" s="237"/>
      <c r="C113" s="238"/>
      <c r="D113" s="227" t="s">
        <v>182</v>
      </c>
      <c r="E113" s="239" t="s">
        <v>19</v>
      </c>
      <c r="F113" s="240" t="s">
        <v>184</v>
      </c>
      <c r="G113" s="238"/>
      <c r="H113" s="241">
        <v>0.02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182</v>
      </c>
      <c r="AU113" s="247" t="s">
        <v>81</v>
      </c>
      <c r="AV113" s="14" t="s">
        <v>185</v>
      </c>
      <c r="AW113" s="14" t="s">
        <v>33</v>
      </c>
      <c r="AX113" s="14" t="s">
        <v>71</v>
      </c>
      <c r="AY113" s="247" t="s">
        <v>171</v>
      </c>
    </row>
    <row r="114" s="13" customFormat="1">
      <c r="A114" s="13"/>
      <c r="B114" s="225"/>
      <c r="C114" s="226"/>
      <c r="D114" s="227" t="s">
        <v>182</v>
      </c>
      <c r="E114" s="228" t="s">
        <v>19</v>
      </c>
      <c r="F114" s="229" t="s">
        <v>186</v>
      </c>
      <c r="G114" s="226"/>
      <c r="H114" s="230">
        <v>0.023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182</v>
      </c>
      <c r="AU114" s="236" t="s">
        <v>81</v>
      </c>
      <c r="AV114" s="13" t="s">
        <v>81</v>
      </c>
      <c r="AW114" s="13" t="s">
        <v>33</v>
      </c>
      <c r="AX114" s="13" t="s">
        <v>71</v>
      </c>
      <c r="AY114" s="236" t="s">
        <v>171</v>
      </c>
    </row>
    <row r="115" s="14" customFormat="1">
      <c r="A115" s="14"/>
      <c r="B115" s="237"/>
      <c r="C115" s="238"/>
      <c r="D115" s="227" t="s">
        <v>182</v>
      </c>
      <c r="E115" s="239" t="s">
        <v>19</v>
      </c>
      <c r="F115" s="240" t="s">
        <v>187</v>
      </c>
      <c r="G115" s="238"/>
      <c r="H115" s="241">
        <v>0.023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182</v>
      </c>
      <c r="AU115" s="247" t="s">
        <v>81</v>
      </c>
      <c r="AV115" s="14" t="s">
        <v>185</v>
      </c>
      <c r="AW115" s="14" t="s">
        <v>33</v>
      </c>
      <c r="AX115" s="14" t="s">
        <v>71</v>
      </c>
      <c r="AY115" s="247" t="s">
        <v>171</v>
      </c>
    </row>
    <row r="116" s="15" customFormat="1">
      <c r="A116" s="15"/>
      <c r="B116" s="248"/>
      <c r="C116" s="249"/>
      <c r="D116" s="227" t="s">
        <v>182</v>
      </c>
      <c r="E116" s="250" t="s">
        <v>19</v>
      </c>
      <c r="F116" s="251" t="s">
        <v>188</v>
      </c>
      <c r="G116" s="249"/>
      <c r="H116" s="252">
        <v>0.042999999999999997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182</v>
      </c>
      <c r="AU116" s="258" t="s">
        <v>81</v>
      </c>
      <c r="AV116" s="15" t="s">
        <v>179</v>
      </c>
      <c r="AW116" s="15" t="s">
        <v>33</v>
      </c>
      <c r="AX116" s="15" t="s">
        <v>79</v>
      </c>
      <c r="AY116" s="258" t="s">
        <v>171</v>
      </c>
    </row>
    <row r="117" s="2" customFormat="1" ht="21.75" customHeight="1">
      <c r="A117" s="41"/>
      <c r="B117" s="42"/>
      <c r="C117" s="207" t="s">
        <v>81</v>
      </c>
      <c r="D117" s="207" t="s">
        <v>174</v>
      </c>
      <c r="E117" s="208" t="s">
        <v>189</v>
      </c>
      <c r="F117" s="209" t="s">
        <v>190</v>
      </c>
      <c r="G117" s="210" t="s">
        <v>191</v>
      </c>
      <c r="H117" s="211">
        <v>1.04</v>
      </c>
      <c r="I117" s="212"/>
      <c r="J117" s="213">
        <f>ROUND(I117*H117,2)</f>
        <v>0</v>
      </c>
      <c r="K117" s="209" t="s">
        <v>178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0.17818000000000001</v>
      </c>
      <c r="R117" s="216">
        <f>Q117*H117</f>
        <v>0.18530720000000001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179</v>
      </c>
      <c r="AT117" s="218" t="s">
        <v>174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179</v>
      </c>
      <c r="BM117" s="218" t="s">
        <v>179</v>
      </c>
    </row>
    <row r="118" s="2" customFormat="1">
      <c r="A118" s="41"/>
      <c r="B118" s="42"/>
      <c r="C118" s="43"/>
      <c r="D118" s="220" t="s">
        <v>180</v>
      </c>
      <c r="E118" s="43"/>
      <c r="F118" s="221" t="s">
        <v>192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180</v>
      </c>
      <c r="AU118" s="20" t="s">
        <v>81</v>
      </c>
    </row>
    <row r="119" s="13" customFormat="1">
      <c r="A119" s="13"/>
      <c r="B119" s="225"/>
      <c r="C119" s="226"/>
      <c r="D119" s="227" t="s">
        <v>182</v>
      </c>
      <c r="E119" s="228" t="s">
        <v>19</v>
      </c>
      <c r="F119" s="229" t="s">
        <v>193</v>
      </c>
      <c r="G119" s="226"/>
      <c r="H119" s="230">
        <v>0.47999999999999998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182</v>
      </c>
      <c r="AU119" s="236" t="s">
        <v>81</v>
      </c>
      <c r="AV119" s="13" t="s">
        <v>81</v>
      </c>
      <c r="AW119" s="13" t="s">
        <v>33</v>
      </c>
      <c r="AX119" s="13" t="s">
        <v>71</v>
      </c>
      <c r="AY119" s="236" t="s">
        <v>171</v>
      </c>
    </row>
    <row r="120" s="14" customFormat="1">
      <c r="A120" s="14"/>
      <c r="B120" s="237"/>
      <c r="C120" s="238"/>
      <c r="D120" s="227" t="s">
        <v>182</v>
      </c>
      <c r="E120" s="239" t="s">
        <v>19</v>
      </c>
      <c r="F120" s="240" t="s">
        <v>184</v>
      </c>
      <c r="G120" s="238"/>
      <c r="H120" s="241">
        <v>0.47999999999999998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182</v>
      </c>
      <c r="AU120" s="247" t="s">
        <v>81</v>
      </c>
      <c r="AV120" s="14" t="s">
        <v>185</v>
      </c>
      <c r="AW120" s="14" t="s">
        <v>33</v>
      </c>
      <c r="AX120" s="14" t="s">
        <v>71</v>
      </c>
      <c r="AY120" s="247" t="s">
        <v>171</v>
      </c>
    </row>
    <row r="121" s="13" customFormat="1">
      <c r="A121" s="13"/>
      <c r="B121" s="225"/>
      <c r="C121" s="226"/>
      <c r="D121" s="227" t="s">
        <v>182</v>
      </c>
      <c r="E121" s="228" t="s">
        <v>19</v>
      </c>
      <c r="F121" s="229" t="s">
        <v>194</v>
      </c>
      <c r="G121" s="226"/>
      <c r="H121" s="230">
        <v>0.56000000000000005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182</v>
      </c>
      <c r="AU121" s="236" t="s">
        <v>81</v>
      </c>
      <c r="AV121" s="13" t="s">
        <v>81</v>
      </c>
      <c r="AW121" s="13" t="s">
        <v>33</v>
      </c>
      <c r="AX121" s="13" t="s">
        <v>71</v>
      </c>
      <c r="AY121" s="236" t="s">
        <v>171</v>
      </c>
    </row>
    <row r="122" s="14" customFormat="1">
      <c r="A122" s="14"/>
      <c r="B122" s="237"/>
      <c r="C122" s="238"/>
      <c r="D122" s="227" t="s">
        <v>182</v>
      </c>
      <c r="E122" s="239" t="s">
        <v>19</v>
      </c>
      <c r="F122" s="240" t="s">
        <v>187</v>
      </c>
      <c r="G122" s="238"/>
      <c r="H122" s="241">
        <v>0.56000000000000005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182</v>
      </c>
      <c r="AU122" s="247" t="s">
        <v>81</v>
      </c>
      <c r="AV122" s="14" t="s">
        <v>185</v>
      </c>
      <c r="AW122" s="14" t="s">
        <v>33</v>
      </c>
      <c r="AX122" s="14" t="s">
        <v>71</v>
      </c>
      <c r="AY122" s="247" t="s">
        <v>171</v>
      </c>
    </row>
    <row r="123" s="15" customFormat="1">
      <c r="A123" s="15"/>
      <c r="B123" s="248"/>
      <c r="C123" s="249"/>
      <c r="D123" s="227" t="s">
        <v>182</v>
      </c>
      <c r="E123" s="250" t="s">
        <v>19</v>
      </c>
      <c r="F123" s="251" t="s">
        <v>188</v>
      </c>
      <c r="G123" s="249"/>
      <c r="H123" s="252">
        <v>1.04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182</v>
      </c>
      <c r="AU123" s="258" t="s">
        <v>81</v>
      </c>
      <c r="AV123" s="15" t="s">
        <v>179</v>
      </c>
      <c r="AW123" s="15" t="s">
        <v>33</v>
      </c>
      <c r="AX123" s="15" t="s">
        <v>79</v>
      </c>
      <c r="AY123" s="258" t="s">
        <v>171</v>
      </c>
    </row>
    <row r="124" s="2" customFormat="1" ht="24.15" customHeight="1">
      <c r="A124" s="41"/>
      <c r="B124" s="42"/>
      <c r="C124" s="207" t="s">
        <v>185</v>
      </c>
      <c r="D124" s="207" t="s">
        <v>174</v>
      </c>
      <c r="E124" s="208" t="s">
        <v>195</v>
      </c>
      <c r="F124" s="209" t="s">
        <v>196</v>
      </c>
      <c r="G124" s="210" t="s">
        <v>191</v>
      </c>
      <c r="H124" s="211">
        <v>2.6400000000000001</v>
      </c>
      <c r="I124" s="212"/>
      <c r="J124" s="213">
        <f>ROUND(I124*H124,2)</f>
        <v>0</v>
      </c>
      <c r="K124" s="209" t="s">
        <v>178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0.1774</v>
      </c>
      <c r="R124" s="216">
        <f>Q124*H124</f>
        <v>0.46833600000000003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179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179</v>
      </c>
      <c r="BM124" s="218" t="s">
        <v>197</v>
      </c>
    </row>
    <row r="125" s="2" customFormat="1">
      <c r="A125" s="41"/>
      <c r="B125" s="42"/>
      <c r="C125" s="43"/>
      <c r="D125" s="220" t="s">
        <v>180</v>
      </c>
      <c r="E125" s="43"/>
      <c r="F125" s="221" t="s">
        <v>198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180</v>
      </c>
      <c r="AU125" s="20" t="s">
        <v>81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199</v>
      </c>
      <c r="G126" s="226"/>
      <c r="H126" s="230">
        <v>2.6400000000000001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5" customFormat="1">
      <c r="A127" s="15"/>
      <c r="B127" s="248"/>
      <c r="C127" s="249"/>
      <c r="D127" s="227" t="s">
        <v>182</v>
      </c>
      <c r="E127" s="250" t="s">
        <v>19</v>
      </c>
      <c r="F127" s="251" t="s">
        <v>188</v>
      </c>
      <c r="G127" s="249"/>
      <c r="H127" s="252">
        <v>2.6400000000000001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182</v>
      </c>
      <c r="AU127" s="258" t="s">
        <v>81</v>
      </c>
      <c r="AV127" s="15" t="s">
        <v>179</v>
      </c>
      <c r="AW127" s="15" t="s">
        <v>33</v>
      </c>
      <c r="AX127" s="15" t="s">
        <v>79</v>
      </c>
      <c r="AY127" s="258" t="s">
        <v>171</v>
      </c>
    </row>
    <row r="128" s="12" customFormat="1" ht="22.8" customHeight="1">
      <c r="A128" s="12"/>
      <c r="B128" s="191"/>
      <c r="C128" s="192"/>
      <c r="D128" s="193" t="s">
        <v>70</v>
      </c>
      <c r="E128" s="205" t="s">
        <v>200</v>
      </c>
      <c r="F128" s="205" t="s">
        <v>201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SUM(P129:P179)</f>
        <v>0</v>
      </c>
      <c r="Q128" s="199"/>
      <c r="R128" s="200">
        <f>SUM(R129:R179)</f>
        <v>3.8944034200000002</v>
      </c>
      <c r="S128" s="199"/>
      <c r="T128" s="201">
        <f>SUM(T129:T179)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79</v>
      </c>
      <c r="AT128" s="203" t="s">
        <v>70</v>
      </c>
      <c r="AU128" s="203" t="s">
        <v>79</v>
      </c>
      <c r="AY128" s="202" t="s">
        <v>171</v>
      </c>
      <c r="BK128" s="204">
        <f>SUM(BK129:BK179)</f>
        <v>0</v>
      </c>
    </row>
    <row r="129" s="2" customFormat="1" ht="24.15" customHeight="1">
      <c r="A129" s="41"/>
      <c r="B129" s="42"/>
      <c r="C129" s="207" t="s">
        <v>179</v>
      </c>
      <c r="D129" s="207" t="s">
        <v>174</v>
      </c>
      <c r="E129" s="208" t="s">
        <v>202</v>
      </c>
      <c r="F129" s="209" t="s">
        <v>203</v>
      </c>
      <c r="G129" s="210" t="s">
        <v>191</v>
      </c>
      <c r="H129" s="211">
        <v>3.2799999999999998</v>
      </c>
      <c r="I129" s="212"/>
      <c r="J129" s="213">
        <f>ROUND(I129*H129,2)</f>
        <v>0</v>
      </c>
      <c r="K129" s="209" t="s">
        <v>178</v>
      </c>
      <c r="L129" s="47"/>
      <c r="M129" s="214" t="s">
        <v>19</v>
      </c>
      <c r="N129" s="215" t="s">
        <v>42</v>
      </c>
      <c r="O129" s="87"/>
      <c r="P129" s="216">
        <f>O129*H129</f>
        <v>0</v>
      </c>
      <c r="Q129" s="216">
        <v>0.25364999999999999</v>
      </c>
      <c r="R129" s="216">
        <f>Q129*H129</f>
        <v>0.83197199999999993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179</v>
      </c>
      <c r="AT129" s="218" t="s">
        <v>174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179</v>
      </c>
      <c r="BM129" s="218" t="s">
        <v>204</v>
      </c>
    </row>
    <row r="130" s="2" customFormat="1">
      <c r="A130" s="41"/>
      <c r="B130" s="42"/>
      <c r="C130" s="43"/>
      <c r="D130" s="220" t="s">
        <v>180</v>
      </c>
      <c r="E130" s="43"/>
      <c r="F130" s="221" t="s">
        <v>205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180</v>
      </c>
      <c r="AU130" s="20" t="s">
        <v>81</v>
      </c>
    </row>
    <row r="131" s="16" customFormat="1">
      <c r="A131" s="16"/>
      <c r="B131" s="259"/>
      <c r="C131" s="260"/>
      <c r="D131" s="227" t="s">
        <v>182</v>
      </c>
      <c r="E131" s="261" t="s">
        <v>19</v>
      </c>
      <c r="F131" s="262" t="s">
        <v>206</v>
      </c>
      <c r="G131" s="260"/>
      <c r="H131" s="261" t="s">
        <v>19</v>
      </c>
      <c r="I131" s="263"/>
      <c r="J131" s="260"/>
      <c r="K131" s="260"/>
      <c r="L131" s="264"/>
      <c r="M131" s="265"/>
      <c r="N131" s="266"/>
      <c r="O131" s="266"/>
      <c r="P131" s="266"/>
      <c r="Q131" s="266"/>
      <c r="R131" s="266"/>
      <c r="S131" s="266"/>
      <c r="T131" s="26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8" t="s">
        <v>182</v>
      </c>
      <c r="AU131" s="268" t="s">
        <v>81</v>
      </c>
      <c r="AV131" s="16" t="s">
        <v>79</v>
      </c>
      <c r="AW131" s="16" t="s">
        <v>33</v>
      </c>
      <c r="AX131" s="16" t="s">
        <v>71</v>
      </c>
      <c r="AY131" s="268" t="s">
        <v>171</v>
      </c>
    </row>
    <row r="132" s="16" customFormat="1">
      <c r="A132" s="16"/>
      <c r="B132" s="259"/>
      <c r="C132" s="260"/>
      <c r="D132" s="227" t="s">
        <v>182</v>
      </c>
      <c r="E132" s="261" t="s">
        <v>19</v>
      </c>
      <c r="F132" s="262" t="s">
        <v>207</v>
      </c>
      <c r="G132" s="260"/>
      <c r="H132" s="261" t="s">
        <v>19</v>
      </c>
      <c r="I132" s="263"/>
      <c r="J132" s="260"/>
      <c r="K132" s="260"/>
      <c r="L132" s="264"/>
      <c r="M132" s="265"/>
      <c r="N132" s="266"/>
      <c r="O132" s="266"/>
      <c r="P132" s="266"/>
      <c r="Q132" s="266"/>
      <c r="R132" s="266"/>
      <c r="S132" s="266"/>
      <c r="T132" s="267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8" t="s">
        <v>182</v>
      </c>
      <c r="AU132" s="268" t="s">
        <v>81</v>
      </c>
      <c r="AV132" s="16" t="s">
        <v>79</v>
      </c>
      <c r="AW132" s="16" t="s">
        <v>33</v>
      </c>
      <c r="AX132" s="16" t="s">
        <v>71</v>
      </c>
      <c r="AY132" s="268" t="s">
        <v>171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208</v>
      </c>
      <c r="G133" s="226"/>
      <c r="H133" s="230">
        <v>3.2799999999999998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4" customFormat="1">
      <c r="A134" s="14"/>
      <c r="B134" s="237"/>
      <c r="C134" s="238"/>
      <c r="D134" s="227" t="s">
        <v>182</v>
      </c>
      <c r="E134" s="239" t="s">
        <v>19</v>
      </c>
      <c r="F134" s="240" t="s">
        <v>209</v>
      </c>
      <c r="G134" s="238"/>
      <c r="H134" s="241">
        <v>3.2799999999999998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182</v>
      </c>
      <c r="AU134" s="247" t="s">
        <v>81</v>
      </c>
      <c r="AV134" s="14" t="s">
        <v>185</v>
      </c>
      <c r="AW134" s="14" t="s">
        <v>33</v>
      </c>
      <c r="AX134" s="14" t="s">
        <v>71</v>
      </c>
      <c r="AY134" s="247" t="s">
        <v>171</v>
      </c>
    </row>
    <row r="135" s="15" customFormat="1">
      <c r="A135" s="15"/>
      <c r="B135" s="248"/>
      <c r="C135" s="249"/>
      <c r="D135" s="227" t="s">
        <v>182</v>
      </c>
      <c r="E135" s="250" t="s">
        <v>19</v>
      </c>
      <c r="F135" s="251" t="s">
        <v>188</v>
      </c>
      <c r="G135" s="249"/>
      <c r="H135" s="252">
        <v>3.2799999999999998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182</v>
      </c>
      <c r="AU135" s="258" t="s">
        <v>81</v>
      </c>
      <c r="AV135" s="15" t="s">
        <v>179</v>
      </c>
      <c r="AW135" s="15" t="s">
        <v>33</v>
      </c>
      <c r="AX135" s="15" t="s">
        <v>79</v>
      </c>
      <c r="AY135" s="258" t="s">
        <v>171</v>
      </c>
    </row>
    <row r="136" s="2" customFormat="1" ht="24.15" customHeight="1">
      <c r="A136" s="41"/>
      <c r="B136" s="42"/>
      <c r="C136" s="207" t="s">
        <v>210</v>
      </c>
      <c r="D136" s="207" t="s">
        <v>174</v>
      </c>
      <c r="E136" s="208" t="s">
        <v>211</v>
      </c>
      <c r="F136" s="209" t="s">
        <v>212</v>
      </c>
      <c r="G136" s="210" t="s">
        <v>191</v>
      </c>
      <c r="H136" s="211">
        <v>2.1869999999999998</v>
      </c>
      <c r="I136" s="212"/>
      <c r="J136" s="213">
        <f>ROUND(I136*H136,2)</f>
        <v>0</v>
      </c>
      <c r="K136" s="209" t="s">
        <v>178</v>
      </c>
      <c r="L136" s="47"/>
      <c r="M136" s="214" t="s">
        <v>19</v>
      </c>
      <c r="N136" s="215" t="s">
        <v>42</v>
      </c>
      <c r="O136" s="87"/>
      <c r="P136" s="216">
        <f>O136*H136</f>
        <v>0</v>
      </c>
      <c r="Q136" s="216">
        <v>0.07009</v>
      </c>
      <c r="R136" s="216">
        <f>Q136*H136</f>
        <v>0.15328682999999999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179</v>
      </c>
      <c r="AT136" s="218" t="s">
        <v>174</v>
      </c>
      <c r="AU136" s="218" t="s">
        <v>81</v>
      </c>
      <c r="AY136" s="20" t="s">
        <v>171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179</v>
      </c>
      <c r="BM136" s="218" t="s">
        <v>213</v>
      </c>
    </row>
    <row r="137" s="2" customFormat="1">
      <c r="A137" s="41"/>
      <c r="B137" s="42"/>
      <c r="C137" s="43"/>
      <c r="D137" s="220" t="s">
        <v>180</v>
      </c>
      <c r="E137" s="43"/>
      <c r="F137" s="221" t="s">
        <v>214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180</v>
      </c>
      <c r="AU137" s="20" t="s">
        <v>81</v>
      </c>
    </row>
    <row r="138" s="16" customFormat="1">
      <c r="A138" s="16"/>
      <c r="B138" s="259"/>
      <c r="C138" s="260"/>
      <c r="D138" s="227" t="s">
        <v>182</v>
      </c>
      <c r="E138" s="261" t="s">
        <v>19</v>
      </c>
      <c r="F138" s="262" t="s">
        <v>206</v>
      </c>
      <c r="G138" s="260"/>
      <c r="H138" s="261" t="s">
        <v>19</v>
      </c>
      <c r="I138" s="263"/>
      <c r="J138" s="260"/>
      <c r="K138" s="260"/>
      <c r="L138" s="264"/>
      <c r="M138" s="265"/>
      <c r="N138" s="266"/>
      <c r="O138" s="266"/>
      <c r="P138" s="266"/>
      <c r="Q138" s="266"/>
      <c r="R138" s="266"/>
      <c r="S138" s="266"/>
      <c r="T138" s="26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8" t="s">
        <v>182</v>
      </c>
      <c r="AU138" s="268" t="s">
        <v>81</v>
      </c>
      <c r="AV138" s="16" t="s">
        <v>79</v>
      </c>
      <c r="AW138" s="16" t="s">
        <v>33</v>
      </c>
      <c r="AX138" s="16" t="s">
        <v>71</v>
      </c>
      <c r="AY138" s="268" t="s">
        <v>171</v>
      </c>
    </row>
    <row r="139" s="16" customFormat="1">
      <c r="A139" s="16"/>
      <c r="B139" s="259"/>
      <c r="C139" s="260"/>
      <c r="D139" s="227" t="s">
        <v>182</v>
      </c>
      <c r="E139" s="261" t="s">
        <v>19</v>
      </c>
      <c r="F139" s="262" t="s">
        <v>207</v>
      </c>
      <c r="G139" s="260"/>
      <c r="H139" s="261" t="s">
        <v>19</v>
      </c>
      <c r="I139" s="263"/>
      <c r="J139" s="260"/>
      <c r="K139" s="260"/>
      <c r="L139" s="264"/>
      <c r="M139" s="265"/>
      <c r="N139" s="266"/>
      <c r="O139" s="266"/>
      <c r="P139" s="266"/>
      <c r="Q139" s="266"/>
      <c r="R139" s="266"/>
      <c r="S139" s="266"/>
      <c r="T139" s="26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8" t="s">
        <v>182</v>
      </c>
      <c r="AU139" s="268" t="s">
        <v>81</v>
      </c>
      <c r="AV139" s="16" t="s">
        <v>79</v>
      </c>
      <c r="AW139" s="16" t="s">
        <v>33</v>
      </c>
      <c r="AX139" s="16" t="s">
        <v>71</v>
      </c>
      <c r="AY139" s="268" t="s">
        <v>171</v>
      </c>
    </row>
    <row r="140" s="13" customFormat="1">
      <c r="A140" s="13"/>
      <c r="B140" s="225"/>
      <c r="C140" s="226"/>
      <c r="D140" s="227" t="s">
        <v>182</v>
      </c>
      <c r="E140" s="228" t="s">
        <v>19</v>
      </c>
      <c r="F140" s="229" t="s">
        <v>215</v>
      </c>
      <c r="G140" s="226"/>
      <c r="H140" s="230">
        <v>2.1869999999999998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182</v>
      </c>
      <c r="AU140" s="236" t="s">
        <v>81</v>
      </c>
      <c r="AV140" s="13" t="s">
        <v>81</v>
      </c>
      <c r="AW140" s="13" t="s">
        <v>33</v>
      </c>
      <c r="AX140" s="13" t="s">
        <v>71</v>
      </c>
      <c r="AY140" s="236" t="s">
        <v>171</v>
      </c>
    </row>
    <row r="141" s="14" customFormat="1">
      <c r="A141" s="14"/>
      <c r="B141" s="237"/>
      <c r="C141" s="238"/>
      <c r="D141" s="227" t="s">
        <v>182</v>
      </c>
      <c r="E141" s="239" t="s">
        <v>19</v>
      </c>
      <c r="F141" s="240" t="s">
        <v>216</v>
      </c>
      <c r="G141" s="238"/>
      <c r="H141" s="241">
        <v>2.1869999999999998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182</v>
      </c>
      <c r="AU141" s="247" t="s">
        <v>81</v>
      </c>
      <c r="AV141" s="14" t="s">
        <v>185</v>
      </c>
      <c r="AW141" s="14" t="s">
        <v>33</v>
      </c>
      <c r="AX141" s="14" t="s">
        <v>71</v>
      </c>
      <c r="AY141" s="247" t="s">
        <v>171</v>
      </c>
    </row>
    <row r="142" s="15" customFormat="1">
      <c r="A142" s="15"/>
      <c r="B142" s="248"/>
      <c r="C142" s="249"/>
      <c r="D142" s="227" t="s">
        <v>182</v>
      </c>
      <c r="E142" s="250" t="s">
        <v>19</v>
      </c>
      <c r="F142" s="251" t="s">
        <v>188</v>
      </c>
      <c r="G142" s="249"/>
      <c r="H142" s="252">
        <v>2.1869999999999998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182</v>
      </c>
      <c r="AU142" s="258" t="s">
        <v>81</v>
      </c>
      <c r="AV142" s="15" t="s">
        <v>179</v>
      </c>
      <c r="AW142" s="15" t="s">
        <v>33</v>
      </c>
      <c r="AX142" s="15" t="s">
        <v>79</v>
      </c>
      <c r="AY142" s="258" t="s">
        <v>171</v>
      </c>
    </row>
    <row r="143" s="2" customFormat="1" ht="24.15" customHeight="1">
      <c r="A143" s="41"/>
      <c r="B143" s="42"/>
      <c r="C143" s="207" t="s">
        <v>197</v>
      </c>
      <c r="D143" s="207" t="s">
        <v>174</v>
      </c>
      <c r="E143" s="208" t="s">
        <v>217</v>
      </c>
      <c r="F143" s="209" t="s">
        <v>218</v>
      </c>
      <c r="G143" s="210" t="s">
        <v>191</v>
      </c>
      <c r="H143" s="211">
        <v>2.3740000000000001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0.061969999999999997</v>
      </c>
      <c r="R143" s="216">
        <f>Q143*H143</f>
        <v>0.14711678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179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179</v>
      </c>
      <c r="BM143" s="218" t="s">
        <v>219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220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16" customFormat="1">
      <c r="A145" s="16"/>
      <c r="B145" s="259"/>
      <c r="C145" s="260"/>
      <c r="D145" s="227" t="s">
        <v>182</v>
      </c>
      <c r="E145" s="261" t="s">
        <v>19</v>
      </c>
      <c r="F145" s="262" t="s">
        <v>206</v>
      </c>
      <c r="G145" s="260"/>
      <c r="H145" s="261" t="s">
        <v>19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8" t="s">
        <v>182</v>
      </c>
      <c r="AU145" s="268" t="s">
        <v>81</v>
      </c>
      <c r="AV145" s="16" t="s">
        <v>79</v>
      </c>
      <c r="AW145" s="16" t="s">
        <v>33</v>
      </c>
      <c r="AX145" s="16" t="s">
        <v>71</v>
      </c>
      <c r="AY145" s="268" t="s">
        <v>171</v>
      </c>
    </row>
    <row r="146" s="16" customFormat="1">
      <c r="A146" s="16"/>
      <c r="B146" s="259"/>
      <c r="C146" s="260"/>
      <c r="D146" s="227" t="s">
        <v>182</v>
      </c>
      <c r="E146" s="261" t="s">
        <v>19</v>
      </c>
      <c r="F146" s="262" t="s">
        <v>207</v>
      </c>
      <c r="G146" s="260"/>
      <c r="H146" s="261" t="s">
        <v>19</v>
      </c>
      <c r="I146" s="263"/>
      <c r="J146" s="260"/>
      <c r="K146" s="260"/>
      <c r="L146" s="264"/>
      <c r="M146" s="265"/>
      <c r="N146" s="266"/>
      <c r="O146" s="266"/>
      <c r="P146" s="266"/>
      <c r="Q146" s="266"/>
      <c r="R146" s="266"/>
      <c r="S146" s="266"/>
      <c r="T146" s="267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68" t="s">
        <v>182</v>
      </c>
      <c r="AU146" s="268" t="s">
        <v>81</v>
      </c>
      <c r="AV146" s="16" t="s">
        <v>79</v>
      </c>
      <c r="AW146" s="16" t="s">
        <v>33</v>
      </c>
      <c r="AX146" s="16" t="s">
        <v>71</v>
      </c>
      <c r="AY146" s="268" t="s">
        <v>171</v>
      </c>
    </row>
    <row r="147" s="13" customFormat="1">
      <c r="A147" s="13"/>
      <c r="B147" s="225"/>
      <c r="C147" s="226"/>
      <c r="D147" s="227" t="s">
        <v>182</v>
      </c>
      <c r="E147" s="228" t="s">
        <v>19</v>
      </c>
      <c r="F147" s="229" t="s">
        <v>221</v>
      </c>
      <c r="G147" s="226"/>
      <c r="H147" s="230">
        <v>3.9500000000000002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182</v>
      </c>
      <c r="AU147" s="236" t="s">
        <v>81</v>
      </c>
      <c r="AV147" s="13" t="s">
        <v>81</v>
      </c>
      <c r="AW147" s="13" t="s">
        <v>33</v>
      </c>
      <c r="AX147" s="13" t="s">
        <v>71</v>
      </c>
      <c r="AY147" s="236" t="s">
        <v>171</v>
      </c>
    </row>
    <row r="148" s="13" customFormat="1">
      <c r="A148" s="13"/>
      <c r="B148" s="225"/>
      <c r="C148" s="226"/>
      <c r="D148" s="227" t="s">
        <v>182</v>
      </c>
      <c r="E148" s="228" t="s">
        <v>19</v>
      </c>
      <c r="F148" s="229" t="s">
        <v>222</v>
      </c>
      <c r="G148" s="226"/>
      <c r="H148" s="230">
        <v>-1.5760000000000001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182</v>
      </c>
      <c r="AU148" s="236" t="s">
        <v>81</v>
      </c>
      <c r="AV148" s="13" t="s">
        <v>81</v>
      </c>
      <c r="AW148" s="13" t="s">
        <v>33</v>
      </c>
      <c r="AX148" s="13" t="s">
        <v>71</v>
      </c>
      <c r="AY148" s="236" t="s">
        <v>171</v>
      </c>
    </row>
    <row r="149" s="14" customFormat="1">
      <c r="A149" s="14"/>
      <c r="B149" s="237"/>
      <c r="C149" s="238"/>
      <c r="D149" s="227" t="s">
        <v>182</v>
      </c>
      <c r="E149" s="239" t="s">
        <v>19</v>
      </c>
      <c r="F149" s="240" t="s">
        <v>223</v>
      </c>
      <c r="G149" s="238"/>
      <c r="H149" s="241">
        <v>2.3740000000000001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182</v>
      </c>
      <c r="AU149" s="247" t="s">
        <v>81</v>
      </c>
      <c r="AV149" s="14" t="s">
        <v>185</v>
      </c>
      <c r="AW149" s="14" t="s">
        <v>33</v>
      </c>
      <c r="AX149" s="14" t="s">
        <v>71</v>
      </c>
      <c r="AY149" s="247" t="s">
        <v>171</v>
      </c>
    </row>
    <row r="150" s="15" customFormat="1">
      <c r="A150" s="15"/>
      <c r="B150" s="248"/>
      <c r="C150" s="249"/>
      <c r="D150" s="227" t="s">
        <v>182</v>
      </c>
      <c r="E150" s="250" t="s">
        <v>19</v>
      </c>
      <c r="F150" s="251" t="s">
        <v>188</v>
      </c>
      <c r="G150" s="249"/>
      <c r="H150" s="252">
        <v>2.3740000000000001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182</v>
      </c>
      <c r="AU150" s="258" t="s">
        <v>81</v>
      </c>
      <c r="AV150" s="15" t="s">
        <v>179</v>
      </c>
      <c r="AW150" s="15" t="s">
        <v>33</v>
      </c>
      <c r="AX150" s="15" t="s">
        <v>79</v>
      </c>
      <c r="AY150" s="258" t="s">
        <v>171</v>
      </c>
    </row>
    <row r="151" s="2" customFormat="1" ht="24.15" customHeight="1">
      <c r="A151" s="41"/>
      <c r="B151" s="42"/>
      <c r="C151" s="207" t="s">
        <v>224</v>
      </c>
      <c r="D151" s="207" t="s">
        <v>174</v>
      </c>
      <c r="E151" s="208" t="s">
        <v>225</v>
      </c>
      <c r="F151" s="209" t="s">
        <v>226</v>
      </c>
      <c r="G151" s="210" t="s">
        <v>191</v>
      </c>
      <c r="H151" s="211">
        <v>3.1240000000000001</v>
      </c>
      <c r="I151" s="212"/>
      <c r="J151" s="213">
        <f>ROUND(I151*H151,2)</f>
        <v>0</v>
      </c>
      <c r="K151" s="209" t="s">
        <v>178</v>
      </c>
      <c r="L151" s="47"/>
      <c r="M151" s="214" t="s">
        <v>19</v>
      </c>
      <c r="N151" s="215" t="s">
        <v>42</v>
      </c>
      <c r="O151" s="87"/>
      <c r="P151" s="216">
        <f>O151*H151</f>
        <v>0</v>
      </c>
      <c r="Q151" s="216">
        <v>0.069980000000000001</v>
      </c>
      <c r="R151" s="216">
        <f>Q151*H151</f>
        <v>0.21861752000000001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179</v>
      </c>
      <c r="AT151" s="218" t="s">
        <v>174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179</v>
      </c>
      <c r="BM151" s="218" t="s">
        <v>227</v>
      </c>
    </row>
    <row r="152" s="2" customFormat="1">
      <c r="A152" s="41"/>
      <c r="B152" s="42"/>
      <c r="C152" s="43"/>
      <c r="D152" s="220" t="s">
        <v>180</v>
      </c>
      <c r="E152" s="43"/>
      <c r="F152" s="221" t="s">
        <v>228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180</v>
      </c>
      <c r="AU152" s="20" t="s">
        <v>81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229</v>
      </c>
      <c r="G153" s="226"/>
      <c r="H153" s="230">
        <v>4.5030000000000001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230</v>
      </c>
      <c r="G154" s="226"/>
      <c r="H154" s="230">
        <v>-1.379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4" customFormat="1">
      <c r="A155" s="14"/>
      <c r="B155" s="237"/>
      <c r="C155" s="238"/>
      <c r="D155" s="227" t="s">
        <v>182</v>
      </c>
      <c r="E155" s="239" t="s">
        <v>19</v>
      </c>
      <c r="F155" s="240" t="s">
        <v>231</v>
      </c>
      <c r="G155" s="238"/>
      <c r="H155" s="241">
        <v>3.1240000000000001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182</v>
      </c>
      <c r="AU155" s="247" t="s">
        <v>81</v>
      </c>
      <c r="AV155" s="14" t="s">
        <v>185</v>
      </c>
      <c r="AW155" s="14" t="s">
        <v>33</v>
      </c>
      <c r="AX155" s="14" t="s">
        <v>71</v>
      </c>
      <c r="AY155" s="247" t="s">
        <v>171</v>
      </c>
    </row>
    <row r="156" s="15" customFormat="1">
      <c r="A156" s="15"/>
      <c r="B156" s="248"/>
      <c r="C156" s="249"/>
      <c r="D156" s="227" t="s">
        <v>182</v>
      </c>
      <c r="E156" s="250" t="s">
        <v>19</v>
      </c>
      <c r="F156" s="251" t="s">
        <v>188</v>
      </c>
      <c r="G156" s="249"/>
      <c r="H156" s="252">
        <v>3.1240000000000001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182</v>
      </c>
      <c r="AU156" s="258" t="s">
        <v>81</v>
      </c>
      <c r="AV156" s="15" t="s">
        <v>179</v>
      </c>
      <c r="AW156" s="15" t="s">
        <v>33</v>
      </c>
      <c r="AX156" s="15" t="s">
        <v>79</v>
      </c>
      <c r="AY156" s="258" t="s">
        <v>171</v>
      </c>
    </row>
    <row r="157" s="2" customFormat="1" ht="16.5" customHeight="1">
      <c r="A157" s="41"/>
      <c r="B157" s="42"/>
      <c r="C157" s="207" t="s">
        <v>204</v>
      </c>
      <c r="D157" s="207" t="s">
        <v>174</v>
      </c>
      <c r="E157" s="208" t="s">
        <v>232</v>
      </c>
      <c r="F157" s="209" t="s">
        <v>233</v>
      </c>
      <c r="G157" s="210" t="s">
        <v>234</v>
      </c>
      <c r="H157" s="211">
        <v>4.7400000000000002</v>
      </c>
      <c r="I157" s="212"/>
      <c r="J157" s="213">
        <f>ROUND(I157*H157,2)</f>
        <v>0</v>
      </c>
      <c r="K157" s="209" t="s">
        <v>178</v>
      </c>
      <c r="L157" s="47"/>
      <c r="M157" s="214" t="s">
        <v>19</v>
      </c>
      <c r="N157" s="215" t="s">
        <v>42</v>
      </c>
      <c r="O157" s="87"/>
      <c r="P157" s="216">
        <f>O157*H157</f>
        <v>0</v>
      </c>
      <c r="Q157" s="216">
        <v>0.00012999999999999999</v>
      </c>
      <c r="R157" s="216">
        <f>Q157*H157</f>
        <v>0.00061620000000000002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179</v>
      </c>
      <c r="AT157" s="218" t="s">
        <v>174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179</v>
      </c>
      <c r="BM157" s="218" t="s">
        <v>235</v>
      </c>
    </row>
    <row r="158" s="2" customFormat="1">
      <c r="A158" s="41"/>
      <c r="B158" s="42"/>
      <c r="C158" s="43"/>
      <c r="D158" s="220" t="s">
        <v>180</v>
      </c>
      <c r="E158" s="43"/>
      <c r="F158" s="221" t="s">
        <v>236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180</v>
      </c>
      <c r="AU158" s="20" t="s">
        <v>81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237</v>
      </c>
      <c r="G159" s="226"/>
      <c r="H159" s="230">
        <v>4.7400000000000002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4" customFormat="1">
      <c r="A160" s="14"/>
      <c r="B160" s="237"/>
      <c r="C160" s="238"/>
      <c r="D160" s="227" t="s">
        <v>182</v>
      </c>
      <c r="E160" s="239" t="s">
        <v>19</v>
      </c>
      <c r="F160" s="240" t="s">
        <v>231</v>
      </c>
      <c r="G160" s="238"/>
      <c r="H160" s="241">
        <v>4.7400000000000002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182</v>
      </c>
      <c r="AU160" s="247" t="s">
        <v>81</v>
      </c>
      <c r="AV160" s="14" t="s">
        <v>185</v>
      </c>
      <c r="AW160" s="14" t="s">
        <v>33</v>
      </c>
      <c r="AX160" s="14" t="s">
        <v>71</v>
      </c>
      <c r="AY160" s="247" t="s">
        <v>171</v>
      </c>
    </row>
    <row r="161" s="15" customFormat="1">
      <c r="A161" s="15"/>
      <c r="B161" s="248"/>
      <c r="C161" s="249"/>
      <c r="D161" s="227" t="s">
        <v>182</v>
      </c>
      <c r="E161" s="250" t="s">
        <v>19</v>
      </c>
      <c r="F161" s="251" t="s">
        <v>188</v>
      </c>
      <c r="G161" s="249"/>
      <c r="H161" s="252">
        <v>4.7400000000000002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182</v>
      </c>
      <c r="AU161" s="258" t="s">
        <v>81</v>
      </c>
      <c r="AV161" s="15" t="s">
        <v>179</v>
      </c>
      <c r="AW161" s="15" t="s">
        <v>33</v>
      </c>
      <c r="AX161" s="15" t="s">
        <v>79</v>
      </c>
      <c r="AY161" s="258" t="s">
        <v>171</v>
      </c>
    </row>
    <row r="162" s="2" customFormat="1" ht="24.15" customHeight="1">
      <c r="A162" s="41"/>
      <c r="B162" s="42"/>
      <c r="C162" s="207" t="s">
        <v>238</v>
      </c>
      <c r="D162" s="207" t="s">
        <v>174</v>
      </c>
      <c r="E162" s="208" t="s">
        <v>239</v>
      </c>
      <c r="F162" s="209" t="s">
        <v>240</v>
      </c>
      <c r="G162" s="210" t="s">
        <v>191</v>
      </c>
      <c r="H162" s="211">
        <v>5.2439999999999998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0.083409999999999998</v>
      </c>
      <c r="R162" s="216">
        <f>Q162*H162</f>
        <v>0.43740203999999999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179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179</v>
      </c>
      <c r="BM162" s="218" t="s">
        <v>241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242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243</v>
      </c>
      <c r="G164" s="226"/>
      <c r="H164" s="230">
        <v>1.0800000000000001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3" customFormat="1">
      <c r="A165" s="13"/>
      <c r="B165" s="225"/>
      <c r="C165" s="226"/>
      <c r="D165" s="227" t="s">
        <v>182</v>
      </c>
      <c r="E165" s="228" t="s">
        <v>19</v>
      </c>
      <c r="F165" s="229" t="s">
        <v>244</v>
      </c>
      <c r="G165" s="226"/>
      <c r="H165" s="230">
        <v>4.1639999999999997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182</v>
      </c>
      <c r="AU165" s="236" t="s">
        <v>81</v>
      </c>
      <c r="AV165" s="13" t="s">
        <v>81</v>
      </c>
      <c r="AW165" s="13" t="s">
        <v>33</v>
      </c>
      <c r="AX165" s="13" t="s">
        <v>71</v>
      </c>
      <c r="AY165" s="236" t="s">
        <v>171</v>
      </c>
    </row>
    <row r="166" s="15" customFormat="1">
      <c r="A166" s="15"/>
      <c r="B166" s="248"/>
      <c r="C166" s="249"/>
      <c r="D166" s="227" t="s">
        <v>182</v>
      </c>
      <c r="E166" s="250" t="s">
        <v>19</v>
      </c>
      <c r="F166" s="251" t="s">
        <v>245</v>
      </c>
      <c r="G166" s="249"/>
      <c r="H166" s="252">
        <v>5.2439999999999998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182</v>
      </c>
      <c r="AU166" s="258" t="s">
        <v>81</v>
      </c>
      <c r="AV166" s="15" t="s">
        <v>179</v>
      </c>
      <c r="AW166" s="15" t="s">
        <v>33</v>
      </c>
      <c r="AX166" s="15" t="s">
        <v>79</v>
      </c>
      <c r="AY166" s="258" t="s">
        <v>171</v>
      </c>
    </row>
    <row r="167" s="2" customFormat="1" ht="21.75" customHeight="1">
      <c r="A167" s="41"/>
      <c r="B167" s="42"/>
      <c r="C167" s="207" t="s">
        <v>213</v>
      </c>
      <c r="D167" s="207" t="s">
        <v>174</v>
      </c>
      <c r="E167" s="208" t="s">
        <v>246</v>
      </c>
      <c r="F167" s="209" t="s">
        <v>247</v>
      </c>
      <c r="G167" s="210" t="s">
        <v>191</v>
      </c>
      <c r="H167" s="211">
        <v>7.0949999999999998</v>
      </c>
      <c r="I167" s="212"/>
      <c r="J167" s="213">
        <f>ROUND(I167*H167,2)</f>
        <v>0</v>
      </c>
      <c r="K167" s="209" t="s">
        <v>178</v>
      </c>
      <c r="L167" s="47"/>
      <c r="M167" s="214" t="s">
        <v>19</v>
      </c>
      <c r="N167" s="215" t="s">
        <v>42</v>
      </c>
      <c r="O167" s="87"/>
      <c r="P167" s="216">
        <f>O167*H167</f>
        <v>0</v>
      </c>
      <c r="Q167" s="216">
        <v>0.26723000000000002</v>
      </c>
      <c r="R167" s="216">
        <f>Q167*H167</f>
        <v>1.8959968500000002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179</v>
      </c>
      <c r="AT167" s="218" t="s">
        <v>174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179</v>
      </c>
      <c r="BM167" s="218" t="s">
        <v>248</v>
      </c>
    </row>
    <row r="168" s="2" customFormat="1">
      <c r="A168" s="41"/>
      <c r="B168" s="42"/>
      <c r="C168" s="43"/>
      <c r="D168" s="220" t="s">
        <v>180</v>
      </c>
      <c r="E168" s="43"/>
      <c r="F168" s="221" t="s">
        <v>249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180</v>
      </c>
      <c r="AU168" s="20" t="s">
        <v>81</v>
      </c>
    </row>
    <row r="169" s="13" customFormat="1">
      <c r="A169" s="13"/>
      <c r="B169" s="225"/>
      <c r="C169" s="226"/>
      <c r="D169" s="227" t="s">
        <v>182</v>
      </c>
      <c r="E169" s="228" t="s">
        <v>19</v>
      </c>
      <c r="F169" s="229" t="s">
        <v>250</v>
      </c>
      <c r="G169" s="226"/>
      <c r="H169" s="230">
        <v>1.8959999999999999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182</v>
      </c>
      <c r="AU169" s="236" t="s">
        <v>81</v>
      </c>
      <c r="AV169" s="13" t="s">
        <v>81</v>
      </c>
      <c r="AW169" s="13" t="s">
        <v>33</v>
      </c>
      <c r="AX169" s="13" t="s">
        <v>71</v>
      </c>
      <c r="AY169" s="236" t="s">
        <v>171</v>
      </c>
    </row>
    <row r="170" s="13" customFormat="1">
      <c r="A170" s="13"/>
      <c r="B170" s="225"/>
      <c r="C170" s="226"/>
      <c r="D170" s="227" t="s">
        <v>182</v>
      </c>
      <c r="E170" s="228" t="s">
        <v>19</v>
      </c>
      <c r="F170" s="229" t="s">
        <v>251</v>
      </c>
      <c r="G170" s="226"/>
      <c r="H170" s="230">
        <v>3.5550000000000002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182</v>
      </c>
      <c r="AU170" s="236" t="s">
        <v>81</v>
      </c>
      <c r="AV170" s="13" t="s">
        <v>81</v>
      </c>
      <c r="AW170" s="13" t="s">
        <v>33</v>
      </c>
      <c r="AX170" s="13" t="s">
        <v>71</v>
      </c>
      <c r="AY170" s="236" t="s">
        <v>171</v>
      </c>
    </row>
    <row r="171" s="13" customFormat="1">
      <c r="A171" s="13"/>
      <c r="B171" s="225"/>
      <c r="C171" s="226"/>
      <c r="D171" s="227" t="s">
        <v>182</v>
      </c>
      <c r="E171" s="228" t="s">
        <v>19</v>
      </c>
      <c r="F171" s="229" t="s">
        <v>252</v>
      </c>
      <c r="G171" s="226"/>
      <c r="H171" s="230">
        <v>0.69599999999999995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182</v>
      </c>
      <c r="AU171" s="236" t="s">
        <v>81</v>
      </c>
      <c r="AV171" s="13" t="s">
        <v>81</v>
      </c>
      <c r="AW171" s="13" t="s">
        <v>33</v>
      </c>
      <c r="AX171" s="13" t="s">
        <v>71</v>
      </c>
      <c r="AY171" s="236" t="s">
        <v>171</v>
      </c>
    </row>
    <row r="172" s="14" customFormat="1">
      <c r="A172" s="14"/>
      <c r="B172" s="237"/>
      <c r="C172" s="238"/>
      <c r="D172" s="227" t="s">
        <v>182</v>
      </c>
      <c r="E172" s="239" t="s">
        <v>19</v>
      </c>
      <c r="F172" s="240" t="s">
        <v>253</v>
      </c>
      <c r="G172" s="238"/>
      <c r="H172" s="241">
        <v>6.1470000000000002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182</v>
      </c>
      <c r="AU172" s="247" t="s">
        <v>81</v>
      </c>
      <c r="AV172" s="14" t="s">
        <v>185</v>
      </c>
      <c r="AW172" s="14" t="s">
        <v>33</v>
      </c>
      <c r="AX172" s="14" t="s">
        <v>71</v>
      </c>
      <c r="AY172" s="247" t="s">
        <v>171</v>
      </c>
    </row>
    <row r="173" s="13" customFormat="1">
      <c r="A173" s="13"/>
      <c r="B173" s="225"/>
      <c r="C173" s="226"/>
      <c r="D173" s="227" t="s">
        <v>182</v>
      </c>
      <c r="E173" s="228" t="s">
        <v>19</v>
      </c>
      <c r="F173" s="229" t="s">
        <v>254</v>
      </c>
      <c r="G173" s="226"/>
      <c r="H173" s="230">
        <v>0.94799999999999995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182</v>
      </c>
      <c r="AU173" s="236" t="s">
        <v>81</v>
      </c>
      <c r="AV173" s="13" t="s">
        <v>81</v>
      </c>
      <c r="AW173" s="13" t="s">
        <v>33</v>
      </c>
      <c r="AX173" s="13" t="s">
        <v>71</v>
      </c>
      <c r="AY173" s="236" t="s">
        <v>171</v>
      </c>
    </row>
    <row r="174" s="14" customFormat="1">
      <c r="A174" s="14"/>
      <c r="B174" s="237"/>
      <c r="C174" s="238"/>
      <c r="D174" s="227" t="s">
        <v>182</v>
      </c>
      <c r="E174" s="239" t="s">
        <v>19</v>
      </c>
      <c r="F174" s="240" t="s">
        <v>187</v>
      </c>
      <c r="G174" s="238"/>
      <c r="H174" s="241">
        <v>0.94799999999999995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182</v>
      </c>
      <c r="AU174" s="247" t="s">
        <v>81</v>
      </c>
      <c r="AV174" s="14" t="s">
        <v>185</v>
      </c>
      <c r="AW174" s="14" t="s">
        <v>33</v>
      </c>
      <c r="AX174" s="14" t="s">
        <v>71</v>
      </c>
      <c r="AY174" s="247" t="s">
        <v>171</v>
      </c>
    </row>
    <row r="175" s="15" customFormat="1">
      <c r="A175" s="15"/>
      <c r="B175" s="248"/>
      <c r="C175" s="249"/>
      <c r="D175" s="227" t="s">
        <v>182</v>
      </c>
      <c r="E175" s="250" t="s">
        <v>19</v>
      </c>
      <c r="F175" s="251" t="s">
        <v>188</v>
      </c>
      <c r="G175" s="249"/>
      <c r="H175" s="252">
        <v>7.0950000000000006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182</v>
      </c>
      <c r="AU175" s="258" t="s">
        <v>81</v>
      </c>
      <c r="AV175" s="15" t="s">
        <v>179</v>
      </c>
      <c r="AW175" s="15" t="s">
        <v>33</v>
      </c>
      <c r="AX175" s="15" t="s">
        <v>79</v>
      </c>
      <c r="AY175" s="258" t="s">
        <v>171</v>
      </c>
    </row>
    <row r="176" s="2" customFormat="1" ht="24.15" customHeight="1">
      <c r="A176" s="41"/>
      <c r="B176" s="42"/>
      <c r="C176" s="207" t="s">
        <v>255</v>
      </c>
      <c r="D176" s="207" t="s">
        <v>174</v>
      </c>
      <c r="E176" s="208" t="s">
        <v>256</v>
      </c>
      <c r="F176" s="209" t="s">
        <v>257</v>
      </c>
      <c r="G176" s="210" t="s">
        <v>191</v>
      </c>
      <c r="H176" s="211">
        <v>3.3599999999999999</v>
      </c>
      <c r="I176" s="212"/>
      <c r="J176" s="213">
        <f>ROUND(I176*H176,2)</f>
        <v>0</v>
      </c>
      <c r="K176" s="209" t="s">
        <v>178</v>
      </c>
      <c r="L176" s="47"/>
      <c r="M176" s="214" t="s">
        <v>19</v>
      </c>
      <c r="N176" s="215" t="s">
        <v>42</v>
      </c>
      <c r="O176" s="87"/>
      <c r="P176" s="216">
        <f>O176*H176</f>
        <v>0</v>
      </c>
      <c r="Q176" s="216">
        <v>0.06232</v>
      </c>
      <c r="R176" s="216">
        <f>Q176*H176</f>
        <v>0.2093952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179</v>
      </c>
      <c r="AT176" s="218" t="s">
        <v>174</v>
      </c>
      <c r="AU176" s="218" t="s">
        <v>81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179</v>
      </c>
      <c r="BM176" s="218" t="s">
        <v>258</v>
      </c>
    </row>
    <row r="177" s="2" customFormat="1">
      <c r="A177" s="41"/>
      <c r="B177" s="42"/>
      <c r="C177" s="43"/>
      <c r="D177" s="220" t="s">
        <v>180</v>
      </c>
      <c r="E177" s="43"/>
      <c r="F177" s="221" t="s">
        <v>259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180</v>
      </c>
      <c r="AU177" s="20" t="s">
        <v>81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260</v>
      </c>
      <c r="G178" s="226"/>
      <c r="H178" s="230">
        <v>3.3599999999999999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81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5" customFormat="1">
      <c r="A179" s="15"/>
      <c r="B179" s="248"/>
      <c r="C179" s="249"/>
      <c r="D179" s="227" t="s">
        <v>182</v>
      </c>
      <c r="E179" s="250" t="s">
        <v>19</v>
      </c>
      <c r="F179" s="251" t="s">
        <v>188</v>
      </c>
      <c r="G179" s="249"/>
      <c r="H179" s="252">
        <v>3.3599999999999999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182</v>
      </c>
      <c r="AU179" s="258" t="s">
        <v>81</v>
      </c>
      <c r="AV179" s="15" t="s">
        <v>179</v>
      </c>
      <c r="AW179" s="15" t="s">
        <v>33</v>
      </c>
      <c r="AX179" s="15" t="s">
        <v>79</v>
      </c>
      <c r="AY179" s="258" t="s">
        <v>171</v>
      </c>
    </row>
    <row r="180" s="12" customFormat="1" ht="22.8" customHeight="1">
      <c r="A180" s="12"/>
      <c r="B180" s="191"/>
      <c r="C180" s="192"/>
      <c r="D180" s="193" t="s">
        <v>70</v>
      </c>
      <c r="E180" s="205" t="s">
        <v>261</v>
      </c>
      <c r="F180" s="205" t="s">
        <v>262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SUM(P181:P200)</f>
        <v>0</v>
      </c>
      <c r="Q180" s="199"/>
      <c r="R180" s="200">
        <f>SUM(R181:R200)</f>
        <v>0.962507</v>
      </c>
      <c r="S180" s="199"/>
      <c r="T180" s="201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79</v>
      </c>
      <c r="AT180" s="203" t="s">
        <v>70</v>
      </c>
      <c r="AU180" s="203" t="s">
        <v>79</v>
      </c>
      <c r="AY180" s="202" t="s">
        <v>171</v>
      </c>
      <c r="BK180" s="204">
        <f>SUM(BK181:BK200)</f>
        <v>0</v>
      </c>
    </row>
    <row r="181" s="2" customFormat="1" ht="24.15" customHeight="1">
      <c r="A181" s="41"/>
      <c r="B181" s="42"/>
      <c r="C181" s="207" t="s">
        <v>219</v>
      </c>
      <c r="D181" s="207" t="s">
        <v>174</v>
      </c>
      <c r="E181" s="208" t="s">
        <v>263</v>
      </c>
      <c r="F181" s="209" t="s">
        <v>264</v>
      </c>
      <c r="G181" s="210" t="s">
        <v>191</v>
      </c>
      <c r="H181" s="211">
        <v>75.549999999999997</v>
      </c>
      <c r="I181" s="212"/>
      <c r="J181" s="213">
        <f>ROUND(I181*H181,2)</f>
        <v>0</v>
      </c>
      <c r="K181" s="209" t="s">
        <v>178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0.0051000000000000004</v>
      </c>
      <c r="R181" s="216">
        <f>Q181*H181</f>
        <v>0.38530500000000001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179</v>
      </c>
      <c r="AT181" s="218" t="s">
        <v>174</v>
      </c>
      <c r="AU181" s="218" t="s">
        <v>81</v>
      </c>
      <c r="AY181" s="20" t="s">
        <v>171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179</v>
      </c>
      <c r="BM181" s="218" t="s">
        <v>265</v>
      </c>
    </row>
    <row r="182" s="2" customFormat="1">
      <c r="A182" s="41"/>
      <c r="B182" s="42"/>
      <c r="C182" s="43"/>
      <c r="D182" s="220" t="s">
        <v>180</v>
      </c>
      <c r="E182" s="43"/>
      <c r="F182" s="221" t="s">
        <v>266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180</v>
      </c>
      <c r="AU182" s="20" t="s">
        <v>81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267</v>
      </c>
      <c r="G183" s="226"/>
      <c r="H183" s="230">
        <v>75.549999999999997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81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4" customFormat="1">
      <c r="A184" s="14"/>
      <c r="B184" s="237"/>
      <c r="C184" s="238"/>
      <c r="D184" s="227" t="s">
        <v>182</v>
      </c>
      <c r="E184" s="239" t="s">
        <v>19</v>
      </c>
      <c r="F184" s="240" t="s">
        <v>268</v>
      </c>
      <c r="G184" s="238"/>
      <c r="H184" s="241">
        <v>75.549999999999997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182</v>
      </c>
      <c r="AU184" s="247" t="s">
        <v>81</v>
      </c>
      <c r="AV184" s="14" t="s">
        <v>185</v>
      </c>
      <c r="AW184" s="14" t="s">
        <v>33</v>
      </c>
      <c r="AX184" s="14" t="s">
        <v>71</v>
      </c>
      <c r="AY184" s="247" t="s">
        <v>171</v>
      </c>
    </row>
    <row r="185" s="15" customFormat="1">
      <c r="A185" s="15"/>
      <c r="B185" s="248"/>
      <c r="C185" s="249"/>
      <c r="D185" s="227" t="s">
        <v>182</v>
      </c>
      <c r="E185" s="250" t="s">
        <v>19</v>
      </c>
      <c r="F185" s="251" t="s">
        <v>188</v>
      </c>
      <c r="G185" s="249"/>
      <c r="H185" s="252">
        <v>75.549999999999997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182</v>
      </c>
      <c r="AU185" s="258" t="s">
        <v>81</v>
      </c>
      <c r="AV185" s="15" t="s">
        <v>179</v>
      </c>
      <c r="AW185" s="15" t="s">
        <v>33</v>
      </c>
      <c r="AX185" s="15" t="s">
        <v>79</v>
      </c>
      <c r="AY185" s="258" t="s">
        <v>171</v>
      </c>
    </row>
    <row r="186" s="2" customFormat="1" ht="16.5" customHeight="1">
      <c r="A186" s="41"/>
      <c r="B186" s="42"/>
      <c r="C186" s="207" t="s">
        <v>269</v>
      </c>
      <c r="D186" s="207" t="s">
        <v>174</v>
      </c>
      <c r="E186" s="208" t="s">
        <v>270</v>
      </c>
      <c r="F186" s="209" t="s">
        <v>271</v>
      </c>
      <c r="G186" s="210" t="s">
        <v>191</v>
      </c>
      <c r="H186" s="211">
        <v>75.549999999999997</v>
      </c>
      <c r="I186" s="212"/>
      <c r="J186" s="213">
        <f>ROUND(I186*H186,2)</f>
        <v>0</v>
      </c>
      <c r="K186" s="209" t="s">
        <v>178</v>
      </c>
      <c r="L186" s="47"/>
      <c r="M186" s="214" t="s">
        <v>19</v>
      </c>
      <c r="N186" s="215" t="s">
        <v>42</v>
      </c>
      <c r="O186" s="87"/>
      <c r="P186" s="216">
        <f>O186*H186</f>
        <v>0</v>
      </c>
      <c r="Q186" s="216">
        <v>0.00025999999999999998</v>
      </c>
      <c r="R186" s="216">
        <f>Q186*H186</f>
        <v>0.019642999999999997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179</v>
      </c>
      <c r="AT186" s="218" t="s">
        <v>174</v>
      </c>
      <c r="AU186" s="218" t="s">
        <v>81</v>
      </c>
      <c r="AY186" s="20" t="s">
        <v>171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179</v>
      </c>
      <c r="BM186" s="218" t="s">
        <v>272</v>
      </c>
    </row>
    <row r="187" s="2" customFormat="1">
      <c r="A187" s="41"/>
      <c r="B187" s="42"/>
      <c r="C187" s="43"/>
      <c r="D187" s="220" t="s">
        <v>180</v>
      </c>
      <c r="E187" s="43"/>
      <c r="F187" s="221" t="s">
        <v>273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180</v>
      </c>
      <c r="AU187" s="20" t="s">
        <v>81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267</v>
      </c>
      <c r="G188" s="226"/>
      <c r="H188" s="230">
        <v>75.549999999999997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4" customFormat="1">
      <c r="A189" s="14"/>
      <c r="B189" s="237"/>
      <c r="C189" s="238"/>
      <c r="D189" s="227" t="s">
        <v>182</v>
      </c>
      <c r="E189" s="239" t="s">
        <v>19</v>
      </c>
      <c r="F189" s="240" t="s">
        <v>268</v>
      </c>
      <c r="G189" s="238"/>
      <c r="H189" s="241">
        <v>75.549999999999997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182</v>
      </c>
      <c r="AU189" s="247" t="s">
        <v>81</v>
      </c>
      <c r="AV189" s="14" t="s">
        <v>185</v>
      </c>
      <c r="AW189" s="14" t="s">
        <v>33</v>
      </c>
      <c r="AX189" s="14" t="s">
        <v>71</v>
      </c>
      <c r="AY189" s="247" t="s">
        <v>171</v>
      </c>
    </row>
    <row r="190" s="15" customFormat="1">
      <c r="A190" s="15"/>
      <c r="B190" s="248"/>
      <c r="C190" s="249"/>
      <c r="D190" s="227" t="s">
        <v>182</v>
      </c>
      <c r="E190" s="250" t="s">
        <v>19</v>
      </c>
      <c r="F190" s="251" t="s">
        <v>188</v>
      </c>
      <c r="G190" s="249"/>
      <c r="H190" s="252">
        <v>75.549999999999997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182</v>
      </c>
      <c r="AU190" s="258" t="s">
        <v>81</v>
      </c>
      <c r="AV190" s="15" t="s">
        <v>179</v>
      </c>
      <c r="AW190" s="15" t="s">
        <v>33</v>
      </c>
      <c r="AX190" s="15" t="s">
        <v>79</v>
      </c>
      <c r="AY190" s="258" t="s">
        <v>171</v>
      </c>
    </row>
    <row r="191" s="2" customFormat="1" ht="24.15" customHeight="1">
      <c r="A191" s="41"/>
      <c r="B191" s="42"/>
      <c r="C191" s="207" t="s">
        <v>227</v>
      </c>
      <c r="D191" s="207" t="s">
        <v>174</v>
      </c>
      <c r="E191" s="208" t="s">
        <v>274</v>
      </c>
      <c r="F191" s="209" t="s">
        <v>275</v>
      </c>
      <c r="G191" s="210" t="s">
        <v>191</v>
      </c>
      <c r="H191" s="211">
        <v>75.549999999999997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0.0043800000000000002</v>
      </c>
      <c r="R191" s="216">
        <f>Q191*H191</f>
        <v>0.33090900000000001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179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179</v>
      </c>
      <c r="BM191" s="218" t="s">
        <v>276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277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81</v>
      </c>
    </row>
    <row r="193" s="13" customFormat="1">
      <c r="A193" s="13"/>
      <c r="B193" s="225"/>
      <c r="C193" s="226"/>
      <c r="D193" s="227" t="s">
        <v>182</v>
      </c>
      <c r="E193" s="228" t="s">
        <v>19</v>
      </c>
      <c r="F193" s="229" t="s">
        <v>267</v>
      </c>
      <c r="G193" s="226"/>
      <c r="H193" s="230">
        <v>75.549999999999997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182</v>
      </c>
      <c r="AU193" s="236" t="s">
        <v>81</v>
      </c>
      <c r="AV193" s="13" t="s">
        <v>81</v>
      </c>
      <c r="AW193" s="13" t="s">
        <v>33</v>
      </c>
      <c r="AX193" s="13" t="s">
        <v>71</v>
      </c>
      <c r="AY193" s="236" t="s">
        <v>171</v>
      </c>
    </row>
    <row r="194" s="14" customFormat="1">
      <c r="A194" s="14"/>
      <c r="B194" s="237"/>
      <c r="C194" s="238"/>
      <c r="D194" s="227" t="s">
        <v>182</v>
      </c>
      <c r="E194" s="239" t="s">
        <v>19</v>
      </c>
      <c r="F194" s="240" t="s">
        <v>268</v>
      </c>
      <c r="G194" s="238"/>
      <c r="H194" s="241">
        <v>75.549999999999997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182</v>
      </c>
      <c r="AU194" s="247" t="s">
        <v>81</v>
      </c>
      <c r="AV194" s="14" t="s">
        <v>185</v>
      </c>
      <c r="AW194" s="14" t="s">
        <v>33</v>
      </c>
      <c r="AX194" s="14" t="s">
        <v>71</v>
      </c>
      <c r="AY194" s="247" t="s">
        <v>171</v>
      </c>
    </row>
    <row r="195" s="15" customFormat="1">
      <c r="A195" s="15"/>
      <c r="B195" s="248"/>
      <c r="C195" s="249"/>
      <c r="D195" s="227" t="s">
        <v>182</v>
      </c>
      <c r="E195" s="250" t="s">
        <v>19</v>
      </c>
      <c r="F195" s="251" t="s">
        <v>188</v>
      </c>
      <c r="G195" s="249"/>
      <c r="H195" s="252">
        <v>75.549999999999997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182</v>
      </c>
      <c r="AU195" s="258" t="s">
        <v>81</v>
      </c>
      <c r="AV195" s="15" t="s">
        <v>179</v>
      </c>
      <c r="AW195" s="15" t="s">
        <v>33</v>
      </c>
      <c r="AX195" s="15" t="s">
        <v>79</v>
      </c>
      <c r="AY195" s="258" t="s">
        <v>171</v>
      </c>
    </row>
    <row r="196" s="2" customFormat="1" ht="21.75" customHeight="1">
      <c r="A196" s="41"/>
      <c r="B196" s="42"/>
      <c r="C196" s="207" t="s">
        <v>8</v>
      </c>
      <c r="D196" s="207" t="s">
        <v>174</v>
      </c>
      <c r="E196" s="208" t="s">
        <v>278</v>
      </c>
      <c r="F196" s="209" t="s">
        <v>279</v>
      </c>
      <c r="G196" s="210" t="s">
        <v>191</v>
      </c>
      <c r="H196" s="211">
        <v>75.549999999999997</v>
      </c>
      <c r="I196" s="212"/>
      <c r="J196" s="213">
        <f>ROUND(I196*H196,2)</f>
        <v>0</v>
      </c>
      <c r="K196" s="209" t="s">
        <v>178</v>
      </c>
      <c r="L196" s="47"/>
      <c r="M196" s="214" t="s">
        <v>19</v>
      </c>
      <c r="N196" s="215" t="s">
        <v>42</v>
      </c>
      <c r="O196" s="87"/>
      <c r="P196" s="216">
        <f>O196*H196</f>
        <v>0</v>
      </c>
      <c r="Q196" s="216">
        <v>0.0030000000000000001</v>
      </c>
      <c r="R196" s="216">
        <f>Q196*H196</f>
        <v>0.22664999999999999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179</v>
      </c>
      <c r="AT196" s="218" t="s">
        <v>174</v>
      </c>
      <c r="AU196" s="218" t="s">
        <v>81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179</v>
      </c>
      <c r="BM196" s="218" t="s">
        <v>280</v>
      </c>
    </row>
    <row r="197" s="2" customFormat="1">
      <c r="A197" s="41"/>
      <c r="B197" s="42"/>
      <c r="C197" s="43"/>
      <c r="D197" s="220" t="s">
        <v>180</v>
      </c>
      <c r="E197" s="43"/>
      <c r="F197" s="221" t="s">
        <v>281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180</v>
      </c>
      <c r="AU197" s="20" t="s">
        <v>81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267</v>
      </c>
      <c r="G198" s="226"/>
      <c r="H198" s="230">
        <v>75.549999999999997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4" customFormat="1">
      <c r="A199" s="14"/>
      <c r="B199" s="237"/>
      <c r="C199" s="238"/>
      <c r="D199" s="227" t="s">
        <v>182</v>
      </c>
      <c r="E199" s="239" t="s">
        <v>19</v>
      </c>
      <c r="F199" s="240" t="s">
        <v>268</v>
      </c>
      <c r="G199" s="238"/>
      <c r="H199" s="241">
        <v>75.549999999999997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182</v>
      </c>
      <c r="AU199" s="247" t="s">
        <v>81</v>
      </c>
      <c r="AV199" s="14" t="s">
        <v>185</v>
      </c>
      <c r="AW199" s="14" t="s">
        <v>33</v>
      </c>
      <c r="AX199" s="14" t="s">
        <v>71</v>
      </c>
      <c r="AY199" s="247" t="s">
        <v>171</v>
      </c>
    </row>
    <row r="200" s="15" customFormat="1">
      <c r="A200" s="15"/>
      <c r="B200" s="248"/>
      <c r="C200" s="249"/>
      <c r="D200" s="227" t="s">
        <v>182</v>
      </c>
      <c r="E200" s="250" t="s">
        <v>19</v>
      </c>
      <c r="F200" s="251" t="s">
        <v>188</v>
      </c>
      <c r="G200" s="249"/>
      <c r="H200" s="252">
        <v>75.549999999999997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182</v>
      </c>
      <c r="AU200" s="258" t="s">
        <v>81</v>
      </c>
      <c r="AV200" s="15" t="s">
        <v>179</v>
      </c>
      <c r="AW200" s="15" t="s">
        <v>33</v>
      </c>
      <c r="AX200" s="15" t="s">
        <v>79</v>
      </c>
      <c r="AY200" s="258" t="s">
        <v>171</v>
      </c>
    </row>
    <row r="201" s="12" customFormat="1" ht="22.8" customHeight="1">
      <c r="A201" s="12"/>
      <c r="B201" s="191"/>
      <c r="C201" s="192"/>
      <c r="D201" s="193" t="s">
        <v>70</v>
      </c>
      <c r="E201" s="205" t="s">
        <v>282</v>
      </c>
      <c r="F201" s="205" t="s">
        <v>283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SUM(P202:P596)</f>
        <v>0</v>
      </c>
      <c r="Q201" s="199"/>
      <c r="R201" s="200">
        <f>SUM(R202:R596)</f>
        <v>24.493252839999997</v>
      </c>
      <c r="S201" s="199"/>
      <c r="T201" s="201">
        <f>SUM(T202:T596)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79</v>
      </c>
      <c r="AT201" s="203" t="s">
        <v>70</v>
      </c>
      <c r="AU201" s="203" t="s">
        <v>79</v>
      </c>
      <c r="AY201" s="202" t="s">
        <v>171</v>
      </c>
      <c r="BK201" s="204">
        <f>SUM(BK202:BK596)</f>
        <v>0</v>
      </c>
    </row>
    <row r="202" s="2" customFormat="1" ht="24.15" customHeight="1">
      <c r="A202" s="41"/>
      <c r="B202" s="42"/>
      <c r="C202" s="207" t="s">
        <v>235</v>
      </c>
      <c r="D202" s="207" t="s">
        <v>174</v>
      </c>
      <c r="E202" s="208" t="s">
        <v>284</v>
      </c>
      <c r="F202" s="209" t="s">
        <v>285</v>
      </c>
      <c r="G202" s="210" t="s">
        <v>191</v>
      </c>
      <c r="H202" s="211">
        <v>748.43299999999999</v>
      </c>
      <c r="I202" s="212"/>
      <c r="J202" s="213">
        <f>ROUND(I202*H202,2)</f>
        <v>0</v>
      </c>
      <c r="K202" s="209" t="s">
        <v>178</v>
      </c>
      <c r="L202" s="47"/>
      <c r="M202" s="214" t="s">
        <v>19</v>
      </c>
      <c r="N202" s="215" t="s">
        <v>42</v>
      </c>
      <c r="O202" s="87"/>
      <c r="P202" s="216">
        <f>O202*H202</f>
        <v>0</v>
      </c>
      <c r="Q202" s="216">
        <v>0.015599999999999999</v>
      </c>
      <c r="R202" s="216">
        <f>Q202*H202</f>
        <v>11.675554799999999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179</v>
      </c>
      <c r="AT202" s="218" t="s">
        <v>174</v>
      </c>
      <c r="AU202" s="218" t="s">
        <v>81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179</v>
      </c>
      <c r="BM202" s="218" t="s">
        <v>286</v>
      </c>
    </row>
    <row r="203" s="2" customFormat="1">
      <c r="A203" s="41"/>
      <c r="B203" s="42"/>
      <c r="C203" s="43"/>
      <c r="D203" s="220" t="s">
        <v>180</v>
      </c>
      <c r="E203" s="43"/>
      <c r="F203" s="221" t="s">
        <v>287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180</v>
      </c>
      <c r="AU203" s="20" t="s">
        <v>81</v>
      </c>
    </row>
    <row r="204" s="13" customFormat="1">
      <c r="A204" s="13"/>
      <c r="B204" s="225"/>
      <c r="C204" s="226"/>
      <c r="D204" s="227" t="s">
        <v>182</v>
      </c>
      <c r="E204" s="228" t="s">
        <v>19</v>
      </c>
      <c r="F204" s="229" t="s">
        <v>288</v>
      </c>
      <c r="G204" s="226"/>
      <c r="H204" s="230">
        <v>77.353999999999999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182</v>
      </c>
      <c r="AU204" s="236" t="s">
        <v>81</v>
      </c>
      <c r="AV204" s="13" t="s">
        <v>81</v>
      </c>
      <c r="AW204" s="13" t="s">
        <v>33</v>
      </c>
      <c r="AX204" s="13" t="s">
        <v>71</v>
      </c>
      <c r="AY204" s="236" t="s">
        <v>171</v>
      </c>
    </row>
    <row r="205" s="13" customFormat="1">
      <c r="A205" s="13"/>
      <c r="B205" s="225"/>
      <c r="C205" s="226"/>
      <c r="D205" s="227" t="s">
        <v>182</v>
      </c>
      <c r="E205" s="228" t="s">
        <v>19</v>
      </c>
      <c r="F205" s="229" t="s">
        <v>289</v>
      </c>
      <c r="G205" s="226"/>
      <c r="H205" s="230">
        <v>-3.7959999999999998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182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171</v>
      </c>
    </row>
    <row r="206" s="13" customFormat="1">
      <c r="A206" s="13"/>
      <c r="B206" s="225"/>
      <c r="C206" s="226"/>
      <c r="D206" s="227" t="s">
        <v>182</v>
      </c>
      <c r="E206" s="228" t="s">
        <v>19</v>
      </c>
      <c r="F206" s="229" t="s">
        <v>290</v>
      </c>
      <c r="G206" s="226"/>
      <c r="H206" s="230">
        <v>0.44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182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171</v>
      </c>
    </row>
    <row r="207" s="13" customFormat="1">
      <c r="A207" s="13"/>
      <c r="B207" s="225"/>
      <c r="C207" s="226"/>
      <c r="D207" s="227" t="s">
        <v>182</v>
      </c>
      <c r="E207" s="228" t="s">
        <v>19</v>
      </c>
      <c r="F207" s="229" t="s">
        <v>291</v>
      </c>
      <c r="G207" s="226"/>
      <c r="H207" s="230">
        <v>0.88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182</v>
      </c>
      <c r="AU207" s="236" t="s">
        <v>81</v>
      </c>
      <c r="AV207" s="13" t="s">
        <v>81</v>
      </c>
      <c r="AW207" s="13" t="s">
        <v>33</v>
      </c>
      <c r="AX207" s="13" t="s">
        <v>71</v>
      </c>
      <c r="AY207" s="236" t="s">
        <v>171</v>
      </c>
    </row>
    <row r="208" s="13" customFormat="1">
      <c r="A208" s="13"/>
      <c r="B208" s="225"/>
      <c r="C208" s="226"/>
      <c r="D208" s="227" t="s">
        <v>182</v>
      </c>
      <c r="E208" s="228" t="s">
        <v>19</v>
      </c>
      <c r="F208" s="229" t="s">
        <v>292</v>
      </c>
      <c r="G208" s="226"/>
      <c r="H208" s="230">
        <v>0.68999999999999995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182</v>
      </c>
      <c r="AU208" s="236" t="s">
        <v>81</v>
      </c>
      <c r="AV208" s="13" t="s">
        <v>81</v>
      </c>
      <c r="AW208" s="13" t="s">
        <v>33</v>
      </c>
      <c r="AX208" s="13" t="s">
        <v>71</v>
      </c>
      <c r="AY208" s="236" t="s">
        <v>171</v>
      </c>
    </row>
    <row r="209" s="13" customFormat="1">
      <c r="A209" s="13"/>
      <c r="B209" s="225"/>
      <c r="C209" s="226"/>
      <c r="D209" s="227" t="s">
        <v>182</v>
      </c>
      <c r="E209" s="228" t="s">
        <v>19</v>
      </c>
      <c r="F209" s="229" t="s">
        <v>293</v>
      </c>
      <c r="G209" s="226"/>
      <c r="H209" s="230">
        <v>1.25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182</v>
      </c>
      <c r="AU209" s="236" t="s">
        <v>81</v>
      </c>
      <c r="AV209" s="13" t="s">
        <v>81</v>
      </c>
      <c r="AW209" s="13" t="s">
        <v>33</v>
      </c>
      <c r="AX209" s="13" t="s">
        <v>71</v>
      </c>
      <c r="AY209" s="236" t="s">
        <v>171</v>
      </c>
    </row>
    <row r="210" s="13" customFormat="1">
      <c r="A210" s="13"/>
      <c r="B210" s="225"/>
      <c r="C210" s="226"/>
      <c r="D210" s="227" t="s">
        <v>182</v>
      </c>
      <c r="E210" s="228" t="s">
        <v>19</v>
      </c>
      <c r="F210" s="229" t="s">
        <v>294</v>
      </c>
      <c r="G210" s="226"/>
      <c r="H210" s="230">
        <v>72.168000000000006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182</v>
      </c>
      <c r="AU210" s="236" t="s">
        <v>81</v>
      </c>
      <c r="AV210" s="13" t="s">
        <v>81</v>
      </c>
      <c r="AW210" s="13" t="s">
        <v>33</v>
      </c>
      <c r="AX210" s="13" t="s">
        <v>71</v>
      </c>
      <c r="AY210" s="236" t="s">
        <v>171</v>
      </c>
    </row>
    <row r="211" s="13" customFormat="1">
      <c r="A211" s="13"/>
      <c r="B211" s="225"/>
      <c r="C211" s="226"/>
      <c r="D211" s="227" t="s">
        <v>182</v>
      </c>
      <c r="E211" s="228" t="s">
        <v>19</v>
      </c>
      <c r="F211" s="229" t="s">
        <v>295</v>
      </c>
      <c r="G211" s="226"/>
      <c r="H211" s="230">
        <v>-13.605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182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171</v>
      </c>
    </row>
    <row r="212" s="13" customFormat="1">
      <c r="A212" s="13"/>
      <c r="B212" s="225"/>
      <c r="C212" s="226"/>
      <c r="D212" s="227" t="s">
        <v>182</v>
      </c>
      <c r="E212" s="228" t="s">
        <v>19</v>
      </c>
      <c r="F212" s="229" t="s">
        <v>296</v>
      </c>
      <c r="G212" s="226"/>
      <c r="H212" s="230">
        <v>1.24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182</v>
      </c>
      <c r="AU212" s="236" t="s">
        <v>81</v>
      </c>
      <c r="AV212" s="13" t="s">
        <v>81</v>
      </c>
      <c r="AW212" s="13" t="s">
        <v>33</v>
      </c>
      <c r="AX212" s="13" t="s">
        <v>71</v>
      </c>
      <c r="AY212" s="236" t="s">
        <v>171</v>
      </c>
    </row>
    <row r="213" s="13" customFormat="1">
      <c r="A213" s="13"/>
      <c r="B213" s="225"/>
      <c r="C213" s="226"/>
      <c r="D213" s="227" t="s">
        <v>182</v>
      </c>
      <c r="E213" s="228" t="s">
        <v>19</v>
      </c>
      <c r="F213" s="229" t="s">
        <v>297</v>
      </c>
      <c r="G213" s="226"/>
      <c r="H213" s="230">
        <v>1.02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182</v>
      </c>
      <c r="AU213" s="236" t="s">
        <v>81</v>
      </c>
      <c r="AV213" s="13" t="s">
        <v>81</v>
      </c>
      <c r="AW213" s="13" t="s">
        <v>33</v>
      </c>
      <c r="AX213" s="13" t="s">
        <v>71</v>
      </c>
      <c r="AY213" s="236" t="s">
        <v>171</v>
      </c>
    </row>
    <row r="214" s="13" customFormat="1">
      <c r="A214" s="13"/>
      <c r="B214" s="225"/>
      <c r="C214" s="226"/>
      <c r="D214" s="227" t="s">
        <v>182</v>
      </c>
      <c r="E214" s="228" t="s">
        <v>19</v>
      </c>
      <c r="F214" s="229" t="s">
        <v>298</v>
      </c>
      <c r="G214" s="226"/>
      <c r="H214" s="230">
        <v>1.615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182</v>
      </c>
      <c r="AU214" s="236" t="s">
        <v>81</v>
      </c>
      <c r="AV214" s="13" t="s">
        <v>81</v>
      </c>
      <c r="AW214" s="13" t="s">
        <v>33</v>
      </c>
      <c r="AX214" s="13" t="s">
        <v>71</v>
      </c>
      <c r="AY214" s="236" t="s">
        <v>171</v>
      </c>
    </row>
    <row r="215" s="14" customFormat="1">
      <c r="A215" s="14"/>
      <c r="B215" s="237"/>
      <c r="C215" s="238"/>
      <c r="D215" s="227" t="s">
        <v>182</v>
      </c>
      <c r="E215" s="239" t="s">
        <v>19</v>
      </c>
      <c r="F215" s="240" t="s">
        <v>299</v>
      </c>
      <c r="G215" s="238"/>
      <c r="H215" s="241">
        <v>139.25600000000003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182</v>
      </c>
      <c r="AU215" s="247" t="s">
        <v>81</v>
      </c>
      <c r="AV215" s="14" t="s">
        <v>185</v>
      </c>
      <c r="AW215" s="14" t="s">
        <v>33</v>
      </c>
      <c r="AX215" s="14" t="s">
        <v>71</v>
      </c>
      <c r="AY215" s="247" t="s">
        <v>171</v>
      </c>
    </row>
    <row r="216" s="16" customFormat="1">
      <c r="A216" s="16"/>
      <c r="B216" s="259"/>
      <c r="C216" s="260"/>
      <c r="D216" s="227" t="s">
        <v>182</v>
      </c>
      <c r="E216" s="261" t="s">
        <v>19</v>
      </c>
      <c r="F216" s="262" t="s">
        <v>300</v>
      </c>
      <c r="G216" s="260"/>
      <c r="H216" s="261" t="s">
        <v>19</v>
      </c>
      <c r="I216" s="263"/>
      <c r="J216" s="260"/>
      <c r="K216" s="260"/>
      <c r="L216" s="264"/>
      <c r="M216" s="265"/>
      <c r="N216" s="266"/>
      <c r="O216" s="266"/>
      <c r="P216" s="266"/>
      <c r="Q216" s="266"/>
      <c r="R216" s="266"/>
      <c r="S216" s="266"/>
      <c r="T216" s="26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68" t="s">
        <v>182</v>
      </c>
      <c r="AU216" s="268" t="s">
        <v>81</v>
      </c>
      <c r="AV216" s="16" t="s">
        <v>79</v>
      </c>
      <c r="AW216" s="16" t="s">
        <v>33</v>
      </c>
      <c r="AX216" s="16" t="s">
        <v>71</v>
      </c>
      <c r="AY216" s="268" t="s">
        <v>171</v>
      </c>
    </row>
    <row r="217" s="13" customFormat="1">
      <c r="A217" s="13"/>
      <c r="B217" s="225"/>
      <c r="C217" s="226"/>
      <c r="D217" s="227" t="s">
        <v>182</v>
      </c>
      <c r="E217" s="228" t="s">
        <v>19</v>
      </c>
      <c r="F217" s="229" t="s">
        <v>301</v>
      </c>
      <c r="G217" s="226"/>
      <c r="H217" s="230">
        <v>16.379999999999999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182</v>
      </c>
      <c r="AU217" s="236" t="s">
        <v>81</v>
      </c>
      <c r="AV217" s="13" t="s">
        <v>81</v>
      </c>
      <c r="AW217" s="13" t="s">
        <v>33</v>
      </c>
      <c r="AX217" s="13" t="s">
        <v>71</v>
      </c>
      <c r="AY217" s="236" t="s">
        <v>171</v>
      </c>
    </row>
    <row r="218" s="13" customFormat="1">
      <c r="A218" s="13"/>
      <c r="B218" s="225"/>
      <c r="C218" s="226"/>
      <c r="D218" s="227" t="s">
        <v>182</v>
      </c>
      <c r="E218" s="228" t="s">
        <v>19</v>
      </c>
      <c r="F218" s="229" t="s">
        <v>222</v>
      </c>
      <c r="G218" s="226"/>
      <c r="H218" s="230">
        <v>-1.5760000000000001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182</v>
      </c>
      <c r="AU218" s="236" t="s">
        <v>81</v>
      </c>
      <c r="AV218" s="13" t="s">
        <v>81</v>
      </c>
      <c r="AW218" s="13" t="s">
        <v>33</v>
      </c>
      <c r="AX218" s="13" t="s">
        <v>71</v>
      </c>
      <c r="AY218" s="236" t="s">
        <v>171</v>
      </c>
    </row>
    <row r="219" s="13" customFormat="1">
      <c r="A219" s="13"/>
      <c r="B219" s="225"/>
      <c r="C219" s="226"/>
      <c r="D219" s="227" t="s">
        <v>182</v>
      </c>
      <c r="E219" s="228" t="s">
        <v>19</v>
      </c>
      <c r="F219" s="229" t="s">
        <v>302</v>
      </c>
      <c r="G219" s="226"/>
      <c r="H219" s="230">
        <v>110.976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182</v>
      </c>
      <c r="AU219" s="236" t="s">
        <v>81</v>
      </c>
      <c r="AV219" s="13" t="s">
        <v>81</v>
      </c>
      <c r="AW219" s="13" t="s">
        <v>33</v>
      </c>
      <c r="AX219" s="13" t="s">
        <v>71</v>
      </c>
      <c r="AY219" s="236" t="s">
        <v>171</v>
      </c>
    </row>
    <row r="220" s="13" customFormat="1">
      <c r="A220" s="13"/>
      <c r="B220" s="225"/>
      <c r="C220" s="226"/>
      <c r="D220" s="227" t="s">
        <v>182</v>
      </c>
      <c r="E220" s="228" t="s">
        <v>19</v>
      </c>
      <c r="F220" s="229" t="s">
        <v>303</v>
      </c>
      <c r="G220" s="226"/>
      <c r="H220" s="230">
        <v>-16.027999999999999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182</v>
      </c>
      <c r="AU220" s="236" t="s">
        <v>81</v>
      </c>
      <c r="AV220" s="13" t="s">
        <v>81</v>
      </c>
      <c r="AW220" s="13" t="s">
        <v>33</v>
      </c>
      <c r="AX220" s="13" t="s">
        <v>71</v>
      </c>
      <c r="AY220" s="236" t="s">
        <v>171</v>
      </c>
    </row>
    <row r="221" s="13" customFormat="1">
      <c r="A221" s="13"/>
      <c r="B221" s="225"/>
      <c r="C221" s="226"/>
      <c r="D221" s="227" t="s">
        <v>182</v>
      </c>
      <c r="E221" s="228" t="s">
        <v>19</v>
      </c>
      <c r="F221" s="229" t="s">
        <v>304</v>
      </c>
      <c r="G221" s="226"/>
      <c r="H221" s="230">
        <v>4.6399999999999997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182</v>
      </c>
      <c r="AU221" s="236" t="s">
        <v>81</v>
      </c>
      <c r="AV221" s="13" t="s">
        <v>81</v>
      </c>
      <c r="AW221" s="13" t="s">
        <v>33</v>
      </c>
      <c r="AX221" s="13" t="s">
        <v>71</v>
      </c>
      <c r="AY221" s="236" t="s">
        <v>171</v>
      </c>
    </row>
    <row r="222" s="13" customFormat="1">
      <c r="A222" s="13"/>
      <c r="B222" s="225"/>
      <c r="C222" s="226"/>
      <c r="D222" s="227" t="s">
        <v>182</v>
      </c>
      <c r="E222" s="228" t="s">
        <v>19</v>
      </c>
      <c r="F222" s="229" t="s">
        <v>305</v>
      </c>
      <c r="G222" s="226"/>
      <c r="H222" s="230">
        <v>65.959999999999994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182</v>
      </c>
      <c r="AU222" s="236" t="s">
        <v>81</v>
      </c>
      <c r="AV222" s="13" t="s">
        <v>81</v>
      </c>
      <c r="AW222" s="13" t="s">
        <v>33</v>
      </c>
      <c r="AX222" s="13" t="s">
        <v>71</v>
      </c>
      <c r="AY222" s="236" t="s">
        <v>171</v>
      </c>
    </row>
    <row r="223" s="13" customFormat="1">
      <c r="A223" s="13"/>
      <c r="B223" s="225"/>
      <c r="C223" s="226"/>
      <c r="D223" s="227" t="s">
        <v>182</v>
      </c>
      <c r="E223" s="228" t="s">
        <v>19</v>
      </c>
      <c r="F223" s="229" t="s">
        <v>306</v>
      </c>
      <c r="G223" s="226"/>
      <c r="H223" s="230">
        <v>-9.4529999999999994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182</v>
      </c>
      <c r="AU223" s="236" t="s">
        <v>81</v>
      </c>
      <c r="AV223" s="13" t="s">
        <v>81</v>
      </c>
      <c r="AW223" s="13" t="s">
        <v>33</v>
      </c>
      <c r="AX223" s="13" t="s">
        <v>71</v>
      </c>
      <c r="AY223" s="236" t="s">
        <v>171</v>
      </c>
    </row>
    <row r="224" s="13" customFormat="1">
      <c r="A224" s="13"/>
      <c r="B224" s="225"/>
      <c r="C224" s="226"/>
      <c r="D224" s="227" t="s">
        <v>182</v>
      </c>
      <c r="E224" s="228" t="s">
        <v>19</v>
      </c>
      <c r="F224" s="229" t="s">
        <v>307</v>
      </c>
      <c r="G224" s="226"/>
      <c r="H224" s="230">
        <v>1.22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182</v>
      </c>
      <c r="AU224" s="236" t="s">
        <v>81</v>
      </c>
      <c r="AV224" s="13" t="s">
        <v>81</v>
      </c>
      <c r="AW224" s="13" t="s">
        <v>33</v>
      </c>
      <c r="AX224" s="13" t="s">
        <v>71</v>
      </c>
      <c r="AY224" s="236" t="s">
        <v>171</v>
      </c>
    </row>
    <row r="225" s="13" customFormat="1">
      <c r="A225" s="13"/>
      <c r="B225" s="225"/>
      <c r="C225" s="226"/>
      <c r="D225" s="227" t="s">
        <v>182</v>
      </c>
      <c r="E225" s="228" t="s">
        <v>19</v>
      </c>
      <c r="F225" s="229" t="s">
        <v>308</v>
      </c>
      <c r="G225" s="226"/>
      <c r="H225" s="230">
        <v>1.02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182</v>
      </c>
      <c r="AU225" s="236" t="s">
        <v>81</v>
      </c>
      <c r="AV225" s="13" t="s">
        <v>81</v>
      </c>
      <c r="AW225" s="13" t="s">
        <v>33</v>
      </c>
      <c r="AX225" s="13" t="s">
        <v>71</v>
      </c>
      <c r="AY225" s="236" t="s">
        <v>171</v>
      </c>
    </row>
    <row r="226" s="13" customFormat="1">
      <c r="A226" s="13"/>
      <c r="B226" s="225"/>
      <c r="C226" s="226"/>
      <c r="D226" s="227" t="s">
        <v>182</v>
      </c>
      <c r="E226" s="228" t="s">
        <v>19</v>
      </c>
      <c r="F226" s="229" t="s">
        <v>309</v>
      </c>
      <c r="G226" s="226"/>
      <c r="H226" s="230">
        <v>1.194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182</v>
      </c>
      <c r="AU226" s="236" t="s">
        <v>81</v>
      </c>
      <c r="AV226" s="13" t="s">
        <v>81</v>
      </c>
      <c r="AW226" s="13" t="s">
        <v>33</v>
      </c>
      <c r="AX226" s="13" t="s">
        <v>71</v>
      </c>
      <c r="AY226" s="236" t="s">
        <v>171</v>
      </c>
    </row>
    <row r="227" s="14" customFormat="1">
      <c r="A227" s="14"/>
      <c r="B227" s="237"/>
      <c r="C227" s="238"/>
      <c r="D227" s="227" t="s">
        <v>182</v>
      </c>
      <c r="E227" s="239" t="s">
        <v>19</v>
      </c>
      <c r="F227" s="240" t="s">
        <v>310</v>
      </c>
      <c r="G227" s="238"/>
      <c r="H227" s="241">
        <v>174.333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182</v>
      </c>
      <c r="AU227" s="247" t="s">
        <v>81</v>
      </c>
      <c r="AV227" s="14" t="s">
        <v>185</v>
      </c>
      <c r="AW227" s="14" t="s">
        <v>33</v>
      </c>
      <c r="AX227" s="14" t="s">
        <v>71</v>
      </c>
      <c r="AY227" s="247" t="s">
        <v>171</v>
      </c>
    </row>
    <row r="228" s="16" customFormat="1">
      <c r="A228" s="16"/>
      <c r="B228" s="259"/>
      <c r="C228" s="260"/>
      <c r="D228" s="227" t="s">
        <v>182</v>
      </c>
      <c r="E228" s="261" t="s">
        <v>19</v>
      </c>
      <c r="F228" s="262" t="s">
        <v>300</v>
      </c>
      <c r="G228" s="260"/>
      <c r="H228" s="261" t="s">
        <v>19</v>
      </c>
      <c r="I228" s="263"/>
      <c r="J228" s="260"/>
      <c r="K228" s="260"/>
      <c r="L228" s="264"/>
      <c r="M228" s="265"/>
      <c r="N228" s="266"/>
      <c r="O228" s="266"/>
      <c r="P228" s="266"/>
      <c r="Q228" s="266"/>
      <c r="R228" s="266"/>
      <c r="S228" s="266"/>
      <c r="T228" s="26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8" t="s">
        <v>182</v>
      </c>
      <c r="AU228" s="268" t="s">
        <v>81</v>
      </c>
      <c r="AV228" s="16" t="s">
        <v>79</v>
      </c>
      <c r="AW228" s="16" t="s">
        <v>33</v>
      </c>
      <c r="AX228" s="16" t="s">
        <v>71</v>
      </c>
      <c r="AY228" s="268" t="s">
        <v>171</v>
      </c>
    </row>
    <row r="229" s="13" customFormat="1">
      <c r="A229" s="13"/>
      <c r="B229" s="225"/>
      <c r="C229" s="226"/>
      <c r="D229" s="227" t="s">
        <v>182</v>
      </c>
      <c r="E229" s="228" t="s">
        <v>19</v>
      </c>
      <c r="F229" s="229" t="s">
        <v>311</v>
      </c>
      <c r="G229" s="226"/>
      <c r="H229" s="230">
        <v>16.431999999999999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182</v>
      </c>
      <c r="AU229" s="236" t="s">
        <v>81</v>
      </c>
      <c r="AV229" s="13" t="s">
        <v>81</v>
      </c>
      <c r="AW229" s="13" t="s">
        <v>33</v>
      </c>
      <c r="AX229" s="13" t="s">
        <v>71</v>
      </c>
      <c r="AY229" s="236" t="s">
        <v>171</v>
      </c>
    </row>
    <row r="230" s="13" customFormat="1">
      <c r="A230" s="13"/>
      <c r="B230" s="225"/>
      <c r="C230" s="226"/>
      <c r="D230" s="227" t="s">
        <v>182</v>
      </c>
      <c r="E230" s="228" t="s">
        <v>19</v>
      </c>
      <c r="F230" s="229" t="s">
        <v>312</v>
      </c>
      <c r="G230" s="226"/>
      <c r="H230" s="230">
        <v>-3.1520000000000001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182</v>
      </c>
      <c r="AU230" s="236" t="s">
        <v>81</v>
      </c>
      <c r="AV230" s="13" t="s">
        <v>81</v>
      </c>
      <c r="AW230" s="13" t="s">
        <v>33</v>
      </c>
      <c r="AX230" s="13" t="s">
        <v>71</v>
      </c>
      <c r="AY230" s="236" t="s">
        <v>171</v>
      </c>
    </row>
    <row r="231" s="13" customFormat="1">
      <c r="A231" s="13"/>
      <c r="B231" s="225"/>
      <c r="C231" s="226"/>
      <c r="D231" s="227" t="s">
        <v>182</v>
      </c>
      <c r="E231" s="228" t="s">
        <v>19</v>
      </c>
      <c r="F231" s="229" t="s">
        <v>313</v>
      </c>
      <c r="G231" s="226"/>
      <c r="H231" s="230">
        <v>-1.6399999999999999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182</v>
      </c>
      <c r="AU231" s="236" t="s">
        <v>81</v>
      </c>
      <c r="AV231" s="13" t="s">
        <v>81</v>
      </c>
      <c r="AW231" s="13" t="s">
        <v>33</v>
      </c>
      <c r="AX231" s="13" t="s">
        <v>71</v>
      </c>
      <c r="AY231" s="236" t="s">
        <v>171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314</v>
      </c>
      <c r="G232" s="226"/>
      <c r="H232" s="230">
        <v>0.25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3" customFormat="1">
      <c r="A233" s="13"/>
      <c r="B233" s="225"/>
      <c r="C233" s="226"/>
      <c r="D233" s="227" t="s">
        <v>182</v>
      </c>
      <c r="E233" s="228" t="s">
        <v>19</v>
      </c>
      <c r="F233" s="229" t="s">
        <v>315</v>
      </c>
      <c r="G233" s="226"/>
      <c r="H233" s="230">
        <v>51.68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182</v>
      </c>
      <c r="AU233" s="236" t="s">
        <v>81</v>
      </c>
      <c r="AV233" s="13" t="s">
        <v>81</v>
      </c>
      <c r="AW233" s="13" t="s">
        <v>33</v>
      </c>
      <c r="AX233" s="13" t="s">
        <v>71</v>
      </c>
      <c r="AY233" s="236" t="s">
        <v>171</v>
      </c>
    </row>
    <row r="234" s="13" customFormat="1">
      <c r="A234" s="13"/>
      <c r="B234" s="225"/>
      <c r="C234" s="226"/>
      <c r="D234" s="227" t="s">
        <v>182</v>
      </c>
      <c r="E234" s="228" t="s">
        <v>19</v>
      </c>
      <c r="F234" s="229" t="s">
        <v>316</v>
      </c>
      <c r="G234" s="226"/>
      <c r="H234" s="230">
        <v>74.323999999999998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182</v>
      </c>
      <c r="AU234" s="236" t="s">
        <v>81</v>
      </c>
      <c r="AV234" s="13" t="s">
        <v>81</v>
      </c>
      <c r="AW234" s="13" t="s">
        <v>33</v>
      </c>
      <c r="AX234" s="13" t="s">
        <v>71</v>
      </c>
      <c r="AY234" s="236" t="s">
        <v>171</v>
      </c>
    </row>
    <row r="235" s="13" customFormat="1">
      <c r="A235" s="13"/>
      <c r="B235" s="225"/>
      <c r="C235" s="226"/>
      <c r="D235" s="227" t="s">
        <v>182</v>
      </c>
      <c r="E235" s="228" t="s">
        <v>19</v>
      </c>
      <c r="F235" s="229" t="s">
        <v>317</v>
      </c>
      <c r="G235" s="226"/>
      <c r="H235" s="230">
        <v>-18.172999999999998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182</v>
      </c>
      <c r="AU235" s="236" t="s">
        <v>81</v>
      </c>
      <c r="AV235" s="13" t="s">
        <v>81</v>
      </c>
      <c r="AW235" s="13" t="s">
        <v>33</v>
      </c>
      <c r="AX235" s="13" t="s">
        <v>71</v>
      </c>
      <c r="AY235" s="236" t="s">
        <v>171</v>
      </c>
    </row>
    <row r="236" s="13" customFormat="1">
      <c r="A236" s="13"/>
      <c r="B236" s="225"/>
      <c r="C236" s="226"/>
      <c r="D236" s="227" t="s">
        <v>182</v>
      </c>
      <c r="E236" s="228" t="s">
        <v>19</v>
      </c>
      <c r="F236" s="229" t="s">
        <v>313</v>
      </c>
      <c r="G236" s="226"/>
      <c r="H236" s="230">
        <v>-1.6399999999999999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182</v>
      </c>
      <c r="AU236" s="236" t="s">
        <v>81</v>
      </c>
      <c r="AV236" s="13" t="s">
        <v>81</v>
      </c>
      <c r="AW236" s="13" t="s">
        <v>33</v>
      </c>
      <c r="AX236" s="13" t="s">
        <v>71</v>
      </c>
      <c r="AY236" s="236" t="s">
        <v>171</v>
      </c>
    </row>
    <row r="237" s="13" customFormat="1">
      <c r="A237" s="13"/>
      <c r="B237" s="225"/>
      <c r="C237" s="226"/>
      <c r="D237" s="227" t="s">
        <v>182</v>
      </c>
      <c r="E237" s="228" t="s">
        <v>19</v>
      </c>
      <c r="F237" s="229" t="s">
        <v>318</v>
      </c>
      <c r="G237" s="226"/>
      <c r="H237" s="230">
        <v>2.3199999999999998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182</v>
      </c>
      <c r="AU237" s="236" t="s">
        <v>81</v>
      </c>
      <c r="AV237" s="13" t="s">
        <v>81</v>
      </c>
      <c r="AW237" s="13" t="s">
        <v>33</v>
      </c>
      <c r="AX237" s="13" t="s">
        <v>71</v>
      </c>
      <c r="AY237" s="236" t="s">
        <v>171</v>
      </c>
    </row>
    <row r="238" s="13" customFormat="1">
      <c r="A238" s="13"/>
      <c r="B238" s="225"/>
      <c r="C238" s="226"/>
      <c r="D238" s="227" t="s">
        <v>182</v>
      </c>
      <c r="E238" s="228" t="s">
        <v>19</v>
      </c>
      <c r="F238" s="229" t="s">
        <v>319</v>
      </c>
      <c r="G238" s="226"/>
      <c r="H238" s="230">
        <v>2.2799999999999998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182</v>
      </c>
      <c r="AU238" s="236" t="s">
        <v>81</v>
      </c>
      <c r="AV238" s="13" t="s">
        <v>81</v>
      </c>
      <c r="AW238" s="13" t="s">
        <v>33</v>
      </c>
      <c r="AX238" s="13" t="s">
        <v>71</v>
      </c>
      <c r="AY238" s="236" t="s">
        <v>171</v>
      </c>
    </row>
    <row r="239" s="13" customFormat="1">
      <c r="A239" s="13"/>
      <c r="B239" s="225"/>
      <c r="C239" s="226"/>
      <c r="D239" s="227" t="s">
        <v>182</v>
      </c>
      <c r="E239" s="228" t="s">
        <v>19</v>
      </c>
      <c r="F239" s="229" t="s">
        <v>320</v>
      </c>
      <c r="G239" s="226"/>
      <c r="H239" s="230">
        <v>1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182</v>
      </c>
      <c r="AU239" s="236" t="s">
        <v>81</v>
      </c>
      <c r="AV239" s="13" t="s">
        <v>81</v>
      </c>
      <c r="AW239" s="13" t="s">
        <v>33</v>
      </c>
      <c r="AX239" s="13" t="s">
        <v>71</v>
      </c>
      <c r="AY239" s="236" t="s">
        <v>171</v>
      </c>
    </row>
    <row r="240" s="13" customFormat="1">
      <c r="A240" s="13"/>
      <c r="B240" s="225"/>
      <c r="C240" s="226"/>
      <c r="D240" s="227" t="s">
        <v>182</v>
      </c>
      <c r="E240" s="228" t="s">
        <v>19</v>
      </c>
      <c r="F240" s="229" t="s">
        <v>321</v>
      </c>
      <c r="G240" s="226"/>
      <c r="H240" s="230">
        <v>1.3999999999999999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182</v>
      </c>
      <c r="AU240" s="236" t="s">
        <v>81</v>
      </c>
      <c r="AV240" s="13" t="s">
        <v>81</v>
      </c>
      <c r="AW240" s="13" t="s">
        <v>33</v>
      </c>
      <c r="AX240" s="13" t="s">
        <v>71</v>
      </c>
      <c r="AY240" s="236" t="s">
        <v>171</v>
      </c>
    </row>
    <row r="241" s="13" customFormat="1">
      <c r="A241" s="13"/>
      <c r="B241" s="225"/>
      <c r="C241" s="226"/>
      <c r="D241" s="227" t="s">
        <v>182</v>
      </c>
      <c r="E241" s="228" t="s">
        <v>19</v>
      </c>
      <c r="F241" s="229" t="s">
        <v>322</v>
      </c>
      <c r="G241" s="226"/>
      <c r="H241" s="230">
        <v>36.039999999999999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182</v>
      </c>
      <c r="AU241" s="236" t="s">
        <v>81</v>
      </c>
      <c r="AV241" s="13" t="s">
        <v>81</v>
      </c>
      <c r="AW241" s="13" t="s">
        <v>33</v>
      </c>
      <c r="AX241" s="13" t="s">
        <v>71</v>
      </c>
      <c r="AY241" s="236" t="s">
        <v>171</v>
      </c>
    </row>
    <row r="242" s="13" customFormat="1">
      <c r="A242" s="13"/>
      <c r="B242" s="225"/>
      <c r="C242" s="226"/>
      <c r="D242" s="227" t="s">
        <v>182</v>
      </c>
      <c r="E242" s="228" t="s">
        <v>19</v>
      </c>
      <c r="F242" s="229" t="s">
        <v>323</v>
      </c>
      <c r="G242" s="226"/>
      <c r="H242" s="230">
        <v>-12.288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182</v>
      </c>
      <c r="AU242" s="236" t="s">
        <v>81</v>
      </c>
      <c r="AV242" s="13" t="s">
        <v>81</v>
      </c>
      <c r="AW242" s="13" t="s">
        <v>33</v>
      </c>
      <c r="AX242" s="13" t="s">
        <v>71</v>
      </c>
      <c r="AY242" s="236" t="s">
        <v>171</v>
      </c>
    </row>
    <row r="243" s="13" customFormat="1">
      <c r="A243" s="13"/>
      <c r="B243" s="225"/>
      <c r="C243" s="226"/>
      <c r="D243" s="227" t="s">
        <v>182</v>
      </c>
      <c r="E243" s="228" t="s">
        <v>19</v>
      </c>
      <c r="F243" s="229" t="s">
        <v>324</v>
      </c>
      <c r="G243" s="226"/>
      <c r="H243" s="230">
        <v>0.70999999999999996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182</v>
      </c>
      <c r="AU243" s="236" t="s">
        <v>81</v>
      </c>
      <c r="AV243" s="13" t="s">
        <v>81</v>
      </c>
      <c r="AW243" s="13" t="s">
        <v>33</v>
      </c>
      <c r="AX243" s="13" t="s">
        <v>71</v>
      </c>
      <c r="AY243" s="236" t="s">
        <v>171</v>
      </c>
    </row>
    <row r="244" s="13" customFormat="1">
      <c r="A244" s="13"/>
      <c r="B244" s="225"/>
      <c r="C244" s="226"/>
      <c r="D244" s="227" t="s">
        <v>182</v>
      </c>
      <c r="E244" s="228" t="s">
        <v>19</v>
      </c>
      <c r="F244" s="229" t="s">
        <v>325</v>
      </c>
      <c r="G244" s="226"/>
      <c r="H244" s="230">
        <v>0.61899999999999999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182</v>
      </c>
      <c r="AU244" s="236" t="s">
        <v>81</v>
      </c>
      <c r="AV244" s="13" t="s">
        <v>81</v>
      </c>
      <c r="AW244" s="13" t="s">
        <v>33</v>
      </c>
      <c r="AX244" s="13" t="s">
        <v>71</v>
      </c>
      <c r="AY244" s="236" t="s">
        <v>171</v>
      </c>
    </row>
    <row r="245" s="13" customFormat="1">
      <c r="A245" s="13"/>
      <c r="B245" s="225"/>
      <c r="C245" s="226"/>
      <c r="D245" s="227" t="s">
        <v>182</v>
      </c>
      <c r="E245" s="228" t="s">
        <v>19</v>
      </c>
      <c r="F245" s="229" t="s">
        <v>326</v>
      </c>
      <c r="G245" s="226"/>
      <c r="H245" s="230">
        <v>1.7849999999999999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182</v>
      </c>
      <c r="AU245" s="236" t="s">
        <v>81</v>
      </c>
      <c r="AV245" s="13" t="s">
        <v>81</v>
      </c>
      <c r="AW245" s="13" t="s">
        <v>33</v>
      </c>
      <c r="AX245" s="13" t="s">
        <v>71</v>
      </c>
      <c r="AY245" s="236" t="s">
        <v>171</v>
      </c>
    </row>
    <row r="246" s="14" customFormat="1">
      <c r="A246" s="14"/>
      <c r="B246" s="237"/>
      <c r="C246" s="238"/>
      <c r="D246" s="227" t="s">
        <v>182</v>
      </c>
      <c r="E246" s="239" t="s">
        <v>19</v>
      </c>
      <c r="F246" s="240" t="s">
        <v>327</v>
      </c>
      <c r="G246" s="238"/>
      <c r="H246" s="241">
        <v>151.947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182</v>
      </c>
      <c r="AU246" s="247" t="s">
        <v>81</v>
      </c>
      <c r="AV246" s="14" t="s">
        <v>185</v>
      </c>
      <c r="AW246" s="14" t="s">
        <v>33</v>
      </c>
      <c r="AX246" s="14" t="s">
        <v>71</v>
      </c>
      <c r="AY246" s="247" t="s">
        <v>171</v>
      </c>
    </row>
    <row r="247" s="13" customFormat="1">
      <c r="A247" s="13"/>
      <c r="B247" s="225"/>
      <c r="C247" s="226"/>
      <c r="D247" s="227" t="s">
        <v>182</v>
      </c>
      <c r="E247" s="228" t="s">
        <v>19</v>
      </c>
      <c r="F247" s="229" t="s">
        <v>328</v>
      </c>
      <c r="G247" s="226"/>
      <c r="H247" s="230">
        <v>55.695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182</v>
      </c>
      <c r="AU247" s="236" t="s">
        <v>81</v>
      </c>
      <c r="AV247" s="13" t="s">
        <v>81</v>
      </c>
      <c r="AW247" s="13" t="s">
        <v>33</v>
      </c>
      <c r="AX247" s="13" t="s">
        <v>71</v>
      </c>
      <c r="AY247" s="236" t="s">
        <v>171</v>
      </c>
    </row>
    <row r="248" s="13" customFormat="1">
      <c r="A248" s="13"/>
      <c r="B248" s="225"/>
      <c r="C248" s="226"/>
      <c r="D248" s="227" t="s">
        <v>182</v>
      </c>
      <c r="E248" s="228" t="s">
        <v>19</v>
      </c>
      <c r="F248" s="229" t="s">
        <v>329</v>
      </c>
      <c r="G248" s="226"/>
      <c r="H248" s="230">
        <v>-4.2919999999999998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182</v>
      </c>
      <c r="AU248" s="236" t="s">
        <v>81</v>
      </c>
      <c r="AV248" s="13" t="s">
        <v>81</v>
      </c>
      <c r="AW248" s="13" t="s">
        <v>33</v>
      </c>
      <c r="AX248" s="13" t="s">
        <v>71</v>
      </c>
      <c r="AY248" s="236" t="s">
        <v>171</v>
      </c>
    </row>
    <row r="249" s="13" customFormat="1">
      <c r="A249" s="13"/>
      <c r="B249" s="225"/>
      <c r="C249" s="226"/>
      <c r="D249" s="227" t="s">
        <v>182</v>
      </c>
      <c r="E249" s="228" t="s">
        <v>19</v>
      </c>
      <c r="F249" s="229" t="s">
        <v>330</v>
      </c>
      <c r="G249" s="226"/>
      <c r="H249" s="230">
        <v>1.9950000000000001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182</v>
      </c>
      <c r="AU249" s="236" t="s">
        <v>81</v>
      </c>
      <c r="AV249" s="13" t="s">
        <v>81</v>
      </c>
      <c r="AW249" s="13" t="s">
        <v>33</v>
      </c>
      <c r="AX249" s="13" t="s">
        <v>71</v>
      </c>
      <c r="AY249" s="236" t="s">
        <v>171</v>
      </c>
    </row>
    <row r="250" s="13" customFormat="1">
      <c r="A250" s="13"/>
      <c r="B250" s="225"/>
      <c r="C250" s="226"/>
      <c r="D250" s="227" t="s">
        <v>182</v>
      </c>
      <c r="E250" s="228" t="s">
        <v>19</v>
      </c>
      <c r="F250" s="229" t="s">
        <v>331</v>
      </c>
      <c r="G250" s="226"/>
      <c r="H250" s="230">
        <v>70.384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182</v>
      </c>
      <c r="AU250" s="236" t="s">
        <v>81</v>
      </c>
      <c r="AV250" s="13" t="s">
        <v>81</v>
      </c>
      <c r="AW250" s="13" t="s">
        <v>33</v>
      </c>
      <c r="AX250" s="13" t="s">
        <v>71</v>
      </c>
      <c r="AY250" s="236" t="s">
        <v>171</v>
      </c>
    </row>
    <row r="251" s="13" customFormat="1">
      <c r="A251" s="13"/>
      <c r="B251" s="225"/>
      <c r="C251" s="226"/>
      <c r="D251" s="227" t="s">
        <v>182</v>
      </c>
      <c r="E251" s="228" t="s">
        <v>19</v>
      </c>
      <c r="F251" s="229" t="s">
        <v>332</v>
      </c>
      <c r="G251" s="226"/>
      <c r="H251" s="230">
        <v>-9.7650000000000006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182</v>
      </c>
      <c r="AU251" s="236" t="s">
        <v>81</v>
      </c>
      <c r="AV251" s="13" t="s">
        <v>81</v>
      </c>
      <c r="AW251" s="13" t="s">
        <v>33</v>
      </c>
      <c r="AX251" s="13" t="s">
        <v>71</v>
      </c>
      <c r="AY251" s="236" t="s">
        <v>171</v>
      </c>
    </row>
    <row r="252" s="13" customFormat="1">
      <c r="A252" s="13"/>
      <c r="B252" s="225"/>
      <c r="C252" s="226"/>
      <c r="D252" s="227" t="s">
        <v>182</v>
      </c>
      <c r="E252" s="228" t="s">
        <v>19</v>
      </c>
      <c r="F252" s="229" t="s">
        <v>333</v>
      </c>
      <c r="G252" s="226"/>
      <c r="H252" s="230">
        <v>3.9900000000000002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182</v>
      </c>
      <c r="AU252" s="236" t="s">
        <v>81</v>
      </c>
      <c r="AV252" s="13" t="s">
        <v>81</v>
      </c>
      <c r="AW252" s="13" t="s">
        <v>33</v>
      </c>
      <c r="AX252" s="13" t="s">
        <v>71</v>
      </c>
      <c r="AY252" s="236" t="s">
        <v>171</v>
      </c>
    </row>
    <row r="253" s="13" customFormat="1">
      <c r="A253" s="13"/>
      <c r="B253" s="225"/>
      <c r="C253" s="226"/>
      <c r="D253" s="227" t="s">
        <v>182</v>
      </c>
      <c r="E253" s="228" t="s">
        <v>19</v>
      </c>
      <c r="F253" s="229" t="s">
        <v>334</v>
      </c>
      <c r="G253" s="226"/>
      <c r="H253" s="230">
        <v>1.8200000000000001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182</v>
      </c>
      <c r="AU253" s="236" t="s">
        <v>81</v>
      </c>
      <c r="AV253" s="13" t="s">
        <v>81</v>
      </c>
      <c r="AW253" s="13" t="s">
        <v>33</v>
      </c>
      <c r="AX253" s="13" t="s">
        <v>71</v>
      </c>
      <c r="AY253" s="236" t="s">
        <v>171</v>
      </c>
    </row>
    <row r="254" s="14" customFormat="1">
      <c r="A254" s="14"/>
      <c r="B254" s="237"/>
      <c r="C254" s="238"/>
      <c r="D254" s="227" t="s">
        <v>182</v>
      </c>
      <c r="E254" s="239" t="s">
        <v>19</v>
      </c>
      <c r="F254" s="240" t="s">
        <v>335</v>
      </c>
      <c r="G254" s="238"/>
      <c r="H254" s="241">
        <v>119.82699999999998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182</v>
      </c>
      <c r="AU254" s="247" t="s">
        <v>81</v>
      </c>
      <c r="AV254" s="14" t="s">
        <v>185</v>
      </c>
      <c r="AW254" s="14" t="s">
        <v>33</v>
      </c>
      <c r="AX254" s="14" t="s">
        <v>71</v>
      </c>
      <c r="AY254" s="247" t="s">
        <v>171</v>
      </c>
    </row>
    <row r="255" s="16" customFormat="1">
      <c r="A255" s="16"/>
      <c r="B255" s="259"/>
      <c r="C255" s="260"/>
      <c r="D255" s="227" t="s">
        <v>182</v>
      </c>
      <c r="E255" s="261" t="s">
        <v>19</v>
      </c>
      <c r="F255" s="262" t="s">
        <v>300</v>
      </c>
      <c r="G255" s="260"/>
      <c r="H255" s="261" t="s">
        <v>19</v>
      </c>
      <c r="I255" s="263"/>
      <c r="J255" s="260"/>
      <c r="K255" s="260"/>
      <c r="L255" s="264"/>
      <c r="M255" s="265"/>
      <c r="N255" s="266"/>
      <c r="O255" s="266"/>
      <c r="P255" s="266"/>
      <c r="Q255" s="266"/>
      <c r="R255" s="266"/>
      <c r="S255" s="266"/>
      <c r="T255" s="267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8" t="s">
        <v>182</v>
      </c>
      <c r="AU255" s="268" t="s">
        <v>81</v>
      </c>
      <c r="AV255" s="16" t="s">
        <v>79</v>
      </c>
      <c r="AW255" s="16" t="s">
        <v>33</v>
      </c>
      <c r="AX255" s="16" t="s">
        <v>71</v>
      </c>
      <c r="AY255" s="268" t="s">
        <v>171</v>
      </c>
    </row>
    <row r="256" s="13" customFormat="1">
      <c r="A256" s="13"/>
      <c r="B256" s="225"/>
      <c r="C256" s="226"/>
      <c r="D256" s="227" t="s">
        <v>182</v>
      </c>
      <c r="E256" s="228" t="s">
        <v>19</v>
      </c>
      <c r="F256" s="229" t="s">
        <v>336</v>
      </c>
      <c r="G256" s="226"/>
      <c r="H256" s="230">
        <v>131.58000000000001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182</v>
      </c>
      <c r="AU256" s="236" t="s">
        <v>81</v>
      </c>
      <c r="AV256" s="13" t="s">
        <v>81</v>
      </c>
      <c r="AW256" s="13" t="s">
        <v>33</v>
      </c>
      <c r="AX256" s="13" t="s">
        <v>71</v>
      </c>
      <c r="AY256" s="236" t="s">
        <v>171</v>
      </c>
    </row>
    <row r="257" s="13" customFormat="1">
      <c r="A257" s="13"/>
      <c r="B257" s="225"/>
      <c r="C257" s="226"/>
      <c r="D257" s="227" t="s">
        <v>182</v>
      </c>
      <c r="E257" s="228" t="s">
        <v>19</v>
      </c>
      <c r="F257" s="229" t="s">
        <v>337</v>
      </c>
      <c r="G257" s="226"/>
      <c r="H257" s="230">
        <v>49.979999999999997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182</v>
      </c>
      <c r="AU257" s="236" t="s">
        <v>81</v>
      </c>
      <c r="AV257" s="13" t="s">
        <v>81</v>
      </c>
      <c r="AW257" s="13" t="s">
        <v>33</v>
      </c>
      <c r="AX257" s="13" t="s">
        <v>71</v>
      </c>
      <c r="AY257" s="236" t="s">
        <v>171</v>
      </c>
    </row>
    <row r="258" s="13" customFormat="1">
      <c r="A258" s="13"/>
      <c r="B258" s="225"/>
      <c r="C258" s="226"/>
      <c r="D258" s="227" t="s">
        <v>182</v>
      </c>
      <c r="E258" s="228" t="s">
        <v>19</v>
      </c>
      <c r="F258" s="229" t="s">
        <v>338</v>
      </c>
      <c r="G258" s="226"/>
      <c r="H258" s="230">
        <v>-17.507999999999999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182</v>
      </c>
      <c r="AU258" s="236" t="s">
        <v>81</v>
      </c>
      <c r="AV258" s="13" t="s">
        <v>81</v>
      </c>
      <c r="AW258" s="13" t="s">
        <v>33</v>
      </c>
      <c r="AX258" s="13" t="s">
        <v>71</v>
      </c>
      <c r="AY258" s="236" t="s">
        <v>171</v>
      </c>
    </row>
    <row r="259" s="13" customFormat="1">
      <c r="A259" s="13"/>
      <c r="B259" s="225"/>
      <c r="C259" s="226"/>
      <c r="D259" s="227" t="s">
        <v>182</v>
      </c>
      <c r="E259" s="228" t="s">
        <v>19</v>
      </c>
      <c r="F259" s="229" t="s">
        <v>339</v>
      </c>
      <c r="G259" s="226"/>
      <c r="H259" s="230">
        <v>-10.835000000000001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182</v>
      </c>
      <c r="AU259" s="236" t="s">
        <v>81</v>
      </c>
      <c r="AV259" s="13" t="s">
        <v>81</v>
      </c>
      <c r="AW259" s="13" t="s">
        <v>33</v>
      </c>
      <c r="AX259" s="13" t="s">
        <v>71</v>
      </c>
      <c r="AY259" s="236" t="s">
        <v>171</v>
      </c>
    </row>
    <row r="260" s="13" customFormat="1">
      <c r="A260" s="13"/>
      <c r="B260" s="225"/>
      <c r="C260" s="226"/>
      <c r="D260" s="227" t="s">
        <v>182</v>
      </c>
      <c r="E260" s="228" t="s">
        <v>19</v>
      </c>
      <c r="F260" s="229" t="s">
        <v>340</v>
      </c>
      <c r="G260" s="226"/>
      <c r="H260" s="230">
        <v>1.315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182</v>
      </c>
      <c r="AU260" s="236" t="s">
        <v>81</v>
      </c>
      <c r="AV260" s="13" t="s">
        <v>81</v>
      </c>
      <c r="AW260" s="13" t="s">
        <v>33</v>
      </c>
      <c r="AX260" s="13" t="s">
        <v>71</v>
      </c>
      <c r="AY260" s="236" t="s">
        <v>171</v>
      </c>
    </row>
    <row r="261" s="13" customFormat="1">
      <c r="A261" s="13"/>
      <c r="B261" s="225"/>
      <c r="C261" s="226"/>
      <c r="D261" s="227" t="s">
        <v>182</v>
      </c>
      <c r="E261" s="228" t="s">
        <v>19</v>
      </c>
      <c r="F261" s="229" t="s">
        <v>341</v>
      </c>
      <c r="G261" s="226"/>
      <c r="H261" s="230">
        <v>2.835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182</v>
      </c>
      <c r="AU261" s="236" t="s">
        <v>81</v>
      </c>
      <c r="AV261" s="13" t="s">
        <v>81</v>
      </c>
      <c r="AW261" s="13" t="s">
        <v>33</v>
      </c>
      <c r="AX261" s="13" t="s">
        <v>71</v>
      </c>
      <c r="AY261" s="236" t="s">
        <v>171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330</v>
      </c>
      <c r="G262" s="226"/>
      <c r="H262" s="230">
        <v>1.9950000000000001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3" customFormat="1">
      <c r="A263" s="13"/>
      <c r="B263" s="225"/>
      <c r="C263" s="226"/>
      <c r="D263" s="227" t="s">
        <v>182</v>
      </c>
      <c r="E263" s="228" t="s">
        <v>19</v>
      </c>
      <c r="F263" s="229" t="s">
        <v>342</v>
      </c>
      <c r="G263" s="226"/>
      <c r="H263" s="230">
        <v>1.1930000000000001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182</v>
      </c>
      <c r="AU263" s="236" t="s">
        <v>81</v>
      </c>
      <c r="AV263" s="13" t="s">
        <v>81</v>
      </c>
      <c r="AW263" s="13" t="s">
        <v>33</v>
      </c>
      <c r="AX263" s="13" t="s">
        <v>71</v>
      </c>
      <c r="AY263" s="236" t="s">
        <v>171</v>
      </c>
    </row>
    <row r="264" s="13" customFormat="1">
      <c r="A264" s="13"/>
      <c r="B264" s="225"/>
      <c r="C264" s="226"/>
      <c r="D264" s="227" t="s">
        <v>182</v>
      </c>
      <c r="E264" s="228" t="s">
        <v>19</v>
      </c>
      <c r="F264" s="229" t="s">
        <v>343</v>
      </c>
      <c r="G264" s="226"/>
      <c r="H264" s="230">
        <v>0.76500000000000001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182</v>
      </c>
      <c r="AU264" s="236" t="s">
        <v>81</v>
      </c>
      <c r="AV264" s="13" t="s">
        <v>81</v>
      </c>
      <c r="AW264" s="13" t="s">
        <v>33</v>
      </c>
      <c r="AX264" s="13" t="s">
        <v>71</v>
      </c>
      <c r="AY264" s="236" t="s">
        <v>171</v>
      </c>
    </row>
    <row r="265" s="13" customFormat="1">
      <c r="A265" s="13"/>
      <c r="B265" s="225"/>
      <c r="C265" s="226"/>
      <c r="D265" s="227" t="s">
        <v>182</v>
      </c>
      <c r="E265" s="228" t="s">
        <v>19</v>
      </c>
      <c r="F265" s="229" t="s">
        <v>344</v>
      </c>
      <c r="G265" s="226"/>
      <c r="H265" s="230">
        <v>1.75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182</v>
      </c>
      <c r="AU265" s="236" t="s">
        <v>81</v>
      </c>
      <c r="AV265" s="13" t="s">
        <v>81</v>
      </c>
      <c r="AW265" s="13" t="s">
        <v>33</v>
      </c>
      <c r="AX265" s="13" t="s">
        <v>71</v>
      </c>
      <c r="AY265" s="236" t="s">
        <v>171</v>
      </c>
    </row>
    <row r="266" s="14" customFormat="1">
      <c r="A266" s="14"/>
      <c r="B266" s="237"/>
      <c r="C266" s="238"/>
      <c r="D266" s="227" t="s">
        <v>182</v>
      </c>
      <c r="E266" s="239" t="s">
        <v>19</v>
      </c>
      <c r="F266" s="240" t="s">
        <v>345</v>
      </c>
      <c r="G266" s="238"/>
      <c r="H266" s="241">
        <v>163.06999999999999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182</v>
      </c>
      <c r="AU266" s="247" t="s">
        <v>81</v>
      </c>
      <c r="AV266" s="14" t="s">
        <v>185</v>
      </c>
      <c r="AW266" s="14" t="s">
        <v>33</v>
      </c>
      <c r="AX266" s="14" t="s">
        <v>71</v>
      </c>
      <c r="AY266" s="247" t="s">
        <v>171</v>
      </c>
    </row>
    <row r="267" s="15" customFormat="1">
      <c r="A267" s="15"/>
      <c r="B267" s="248"/>
      <c r="C267" s="249"/>
      <c r="D267" s="227" t="s">
        <v>182</v>
      </c>
      <c r="E267" s="250" t="s">
        <v>19</v>
      </c>
      <c r="F267" s="251" t="s">
        <v>188</v>
      </c>
      <c r="G267" s="249"/>
      <c r="H267" s="252">
        <v>748.43300000000033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8" t="s">
        <v>182</v>
      </c>
      <c r="AU267" s="258" t="s">
        <v>81</v>
      </c>
      <c r="AV267" s="15" t="s">
        <v>179</v>
      </c>
      <c r="AW267" s="15" t="s">
        <v>33</v>
      </c>
      <c r="AX267" s="15" t="s">
        <v>79</v>
      </c>
      <c r="AY267" s="258" t="s">
        <v>171</v>
      </c>
    </row>
    <row r="268" s="2" customFormat="1" ht="24.15" customHeight="1">
      <c r="A268" s="41"/>
      <c r="B268" s="42"/>
      <c r="C268" s="207" t="s">
        <v>346</v>
      </c>
      <c r="D268" s="207" t="s">
        <v>174</v>
      </c>
      <c r="E268" s="208" t="s">
        <v>347</v>
      </c>
      <c r="F268" s="209" t="s">
        <v>348</v>
      </c>
      <c r="G268" s="210" t="s">
        <v>191</v>
      </c>
      <c r="H268" s="211">
        <v>124.75700000000001</v>
      </c>
      <c r="I268" s="212"/>
      <c r="J268" s="213">
        <f>ROUND(I268*H268,2)</f>
        <v>0</v>
      </c>
      <c r="K268" s="209" t="s">
        <v>178</v>
      </c>
      <c r="L268" s="47"/>
      <c r="M268" s="214" t="s">
        <v>19</v>
      </c>
      <c r="N268" s="215" t="s">
        <v>42</v>
      </c>
      <c r="O268" s="87"/>
      <c r="P268" s="216">
        <f>O268*H268</f>
        <v>0</v>
      </c>
      <c r="Q268" s="216">
        <v>0.026200000000000001</v>
      </c>
      <c r="R268" s="216">
        <f>Q268*H268</f>
        <v>3.2686334000000001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179</v>
      </c>
      <c r="AT268" s="218" t="s">
        <v>174</v>
      </c>
      <c r="AU268" s="218" t="s">
        <v>81</v>
      </c>
      <c r="AY268" s="20" t="s">
        <v>171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79</v>
      </c>
      <c r="BK268" s="219">
        <f>ROUND(I268*H268,2)</f>
        <v>0</v>
      </c>
      <c r="BL268" s="20" t="s">
        <v>179</v>
      </c>
      <c r="BM268" s="218" t="s">
        <v>200</v>
      </c>
    </row>
    <row r="269" s="2" customFormat="1">
      <c r="A269" s="41"/>
      <c r="B269" s="42"/>
      <c r="C269" s="43"/>
      <c r="D269" s="220" t="s">
        <v>180</v>
      </c>
      <c r="E269" s="43"/>
      <c r="F269" s="221" t="s">
        <v>349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180</v>
      </c>
      <c r="AU269" s="20" t="s">
        <v>81</v>
      </c>
    </row>
    <row r="270" s="16" customFormat="1">
      <c r="A270" s="16"/>
      <c r="B270" s="259"/>
      <c r="C270" s="260"/>
      <c r="D270" s="227" t="s">
        <v>182</v>
      </c>
      <c r="E270" s="261" t="s">
        <v>19</v>
      </c>
      <c r="F270" s="262" t="s">
        <v>300</v>
      </c>
      <c r="G270" s="260"/>
      <c r="H270" s="261" t="s">
        <v>19</v>
      </c>
      <c r="I270" s="263"/>
      <c r="J270" s="260"/>
      <c r="K270" s="260"/>
      <c r="L270" s="264"/>
      <c r="M270" s="265"/>
      <c r="N270" s="266"/>
      <c r="O270" s="266"/>
      <c r="P270" s="266"/>
      <c r="Q270" s="266"/>
      <c r="R270" s="266"/>
      <c r="S270" s="266"/>
      <c r="T270" s="26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68" t="s">
        <v>182</v>
      </c>
      <c r="AU270" s="268" t="s">
        <v>81</v>
      </c>
      <c r="AV270" s="16" t="s">
        <v>79</v>
      </c>
      <c r="AW270" s="16" t="s">
        <v>33</v>
      </c>
      <c r="AX270" s="16" t="s">
        <v>71</v>
      </c>
      <c r="AY270" s="268" t="s">
        <v>171</v>
      </c>
    </row>
    <row r="271" s="13" customFormat="1">
      <c r="A271" s="13"/>
      <c r="B271" s="225"/>
      <c r="C271" s="226"/>
      <c r="D271" s="227" t="s">
        <v>182</v>
      </c>
      <c r="E271" s="228" t="s">
        <v>19</v>
      </c>
      <c r="F271" s="229" t="s">
        <v>350</v>
      </c>
      <c r="G271" s="226"/>
      <c r="H271" s="230">
        <v>35.100000000000001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182</v>
      </c>
      <c r="AU271" s="236" t="s">
        <v>81</v>
      </c>
      <c r="AV271" s="13" t="s">
        <v>81</v>
      </c>
      <c r="AW271" s="13" t="s">
        <v>33</v>
      </c>
      <c r="AX271" s="13" t="s">
        <v>71</v>
      </c>
      <c r="AY271" s="236" t="s">
        <v>171</v>
      </c>
    </row>
    <row r="272" s="13" customFormat="1">
      <c r="A272" s="13"/>
      <c r="B272" s="225"/>
      <c r="C272" s="226"/>
      <c r="D272" s="227" t="s">
        <v>182</v>
      </c>
      <c r="E272" s="228" t="s">
        <v>19</v>
      </c>
      <c r="F272" s="229" t="s">
        <v>351</v>
      </c>
      <c r="G272" s="226"/>
      <c r="H272" s="230">
        <v>36.347999999999999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182</v>
      </c>
      <c r="AU272" s="236" t="s">
        <v>81</v>
      </c>
      <c r="AV272" s="13" t="s">
        <v>81</v>
      </c>
      <c r="AW272" s="13" t="s">
        <v>33</v>
      </c>
      <c r="AX272" s="13" t="s">
        <v>71</v>
      </c>
      <c r="AY272" s="236" t="s">
        <v>171</v>
      </c>
    </row>
    <row r="273" s="13" customFormat="1">
      <c r="A273" s="13"/>
      <c r="B273" s="225"/>
      <c r="C273" s="226"/>
      <c r="D273" s="227" t="s">
        <v>182</v>
      </c>
      <c r="E273" s="228" t="s">
        <v>19</v>
      </c>
      <c r="F273" s="229" t="s">
        <v>352</v>
      </c>
      <c r="G273" s="226"/>
      <c r="H273" s="230">
        <v>-7.8799999999999999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182</v>
      </c>
      <c r="AU273" s="236" t="s">
        <v>81</v>
      </c>
      <c r="AV273" s="13" t="s">
        <v>81</v>
      </c>
      <c r="AW273" s="13" t="s">
        <v>33</v>
      </c>
      <c r="AX273" s="13" t="s">
        <v>71</v>
      </c>
      <c r="AY273" s="236" t="s">
        <v>171</v>
      </c>
    </row>
    <row r="274" s="13" customFormat="1">
      <c r="A274" s="13"/>
      <c r="B274" s="225"/>
      <c r="C274" s="226"/>
      <c r="D274" s="227" t="s">
        <v>182</v>
      </c>
      <c r="E274" s="228" t="s">
        <v>19</v>
      </c>
      <c r="F274" s="229" t="s">
        <v>353</v>
      </c>
      <c r="G274" s="226"/>
      <c r="H274" s="230">
        <v>-3.2799999999999998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182</v>
      </c>
      <c r="AU274" s="236" t="s">
        <v>81</v>
      </c>
      <c r="AV274" s="13" t="s">
        <v>81</v>
      </c>
      <c r="AW274" s="13" t="s">
        <v>33</v>
      </c>
      <c r="AX274" s="13" t="s">
        <v>71</v>
      </c>
      <c r="AY274" s="236" t="s">
        <v>171</v>
      </c>
    </row>
    <row r="275" s="14" customFormat="1">
      <c r="A275" s="14"/>
      <c r="B275" s="237"/>
      <c r="C275" s="238"/>
      <c r="D275" s="227" t="s">
        <v>182</v>
      </c>
      <c r="E275" s="239" t="s">
        <v>19</v>
      </c>
      <c r="F275" s="240" t="s">
        <v>354</v>
      </c>
      <c r="G275" s="238"/>
      <c r="H275" s="241">
        <v>60.288000000000004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182</v>
      </c>
      <c r="AU275" s="247" t="s">
        <v>81</v>
      </c>
      <c r="AV275" s="14" t="s">
        <v>185</v>
      </c>
      <c r="AW275" s="14" t="s">
        <v>33</v>
      </c>
      <c r="AX275" s="14" t="s">
        <v>71</v>
      </c>
      <c r="AY275" s="247" t="s">
        <v>171</v>
      </c>
    </row>
    <row r="276" s="16" customFormat="1">
      <c r="A276" s="16"/>
      <c r="B276" s="259"/>
      <c r="C276" s="260"/>
      <c r="D276" s="227" t="s">
        <v>182</v>
      </c>
      <c r="E276" s="261" t="s">
        <v>19</v>
      </c>
      <c r="F276" s="262" t="s">
        <v>300</v>
      </c>
      <c r="G276" s="260"/>
      <c r="H276" s="261" t="s">
        <v>19</v>
      </c>
      <c r="I276" s="263"/>
      <c r="J276" s="260"/>
      <c r="K276" s="260"/>
      <c r="L276" s="264"/>
      <c r="M276" s="265"/>
      <c r="N276" s="266"/>
      <c r="O276" s="266"/>
      <c r="P276" s="266"/>
      <c r="Q276" s="266"/>
      <c r="R276" s="266"/>
      <c r="S276" s="266"/>
      <c r="T276" s="267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68" t="s">
        <v>182</v>
      </c>
      <c r="AU276" s="268" t="s">
        <v>81</v>
      </c>
      <c r="AV276" s="16" t="s">
        <v>79</v>
      </c>
      <c r="AW276" s="16" t="s">
        <v>33</v>
      </c>
      <c r="AX276" s="16" t="s">
        <v>71</v>
      </c>
      <c r="AY276" s="268" t="s">
        <v>171</v>
      </c>
    </row>
    <row r="277" s="13" customFormat="1">
      <c r="A277" s="13"/>
      <c r="B277" s="225"/>
      <c r="C277" s="226"/>
      <c r="D277" s="227" t="s">
        <v>182</v>
      </c>
      <c r="E277" s="228" t="s">
        <v>19</v>
      </c>
      <c r="F277" s="229" t="s">
        <v>355</v>
      </c>
      <c r="G277" s="226"/>
      <c r="H277" s="230">
        <v>20.175999999999998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182</v>
      </c>
      <c r="AU277" s="236" t="s">
        <v>81</v>
      </c>
      <c r="AV277" s="13" t="s">
        <v>81</v>
      </c>
      <c r="AW277" s="13" t="s">
        <v>33</v>
      </c>
      <c r="AX277" s="13" t="s">
        <v>71</v>
      </c>
      <c r="AY277" s="236" t="s">
        <v>171</v>
      </c>
    </row>
    <row r="278" s="13" customFormat="1">
      <c r="A278" s="13"/>
      <c r="B278" s="225"/>
      <c r="C278" s="226"/>
      <c r="D278" s="227" t="s">
        <v>182</v>
      </c>
      <c r="E278" s="228" t="s">
        <v>19</v>
      </c>
      <c r="F278" s="229" t="s">
        <v>356</v>
      </c>
      <c r="G278" s="226"/>
      <c r="H278" s="230">
        <v>24.725999999999999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182</v>
      </c>
      <c r="AU278" s="236" t="s">
        <v>81</v>
      </c>
      <c r="AV278" s="13" t="s">
        <v>81</v>
      </c>
      <c r="AW278" s="13" t="s">
        <v>33</v>
      </c>
      <c r="AX278" s="13" t="s">
        <v>71</v>
      </c>
      <c r="AY278" s="236" t="s">
        <v>171</v>
      </c>
    </row>
    <row r="279" s="13" customFormat="1">
      <c r="A279" s="13"/>
      <c r="B279" s="225"/>
      <c r="C279" s="226"/>
      <c r="D279" s="227" t="s">
        <v>182</v>
      </c>
      <c r="E279" s="228" t="s">
        <v>19</v>
      </c>
      <c r="F279" s="229" t="s">
        <v>357</v>
      </c>
      <c r="G279" s="226"/>
      <c r="H279" s="230">
        <v>-10.52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182</v>
      </c>
      <c r="AU279" s="236" t="s">
        <v>81</v>
      </c>
      <c r="AV279" s="13" t="s">
        <v>81</v>
      </c>
      <c r="AW279" s="13" t="s">
        <v>33</v>
      </c>
      <c r="AX279" s="13" t="s">
        <v>71</v>
      </c>
      <c r="AY279" s="236" t="s">
        <v>171</v>
      </c>
    </row>
    <row r="280" s="13" customFormat="1">
      <c r="A280" s="13"/>
      <c r="B280" s="225"/>
      <c r="C280" s="226"/>
      <c r="D280" s="227" t="s">
        <v>182</v>
      </c>
      <c r="E280" s="228" t="s">
        <v>19</v>
      </c>
      <c r="F280" s="229" t="s">
        <v>358</v>
      </c>
      <c r="G280" s="226"/>
      <c r="H280" s="230">
        <v>1.002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182</v>
      </c>
      <c r="AU280" s="236" t="s">
        <v>81</v>
      </c>
      <c r="AV280" s="13" t="s">
        <v>81</v>
      </c>
      <c r="AW280" s="13" t="s">
        <v>33</v>
      </c>
      <c r="AX280" s="13" t="s">
        <v>71</v>
      </c>
      <c r="AY280" s="236" t="s">
        <v>171</v>
      </c>
    </row>
    <row r="281" s="13" customFormat="1">
      <c r="A281" s="13"/>
      <c r="B281" s="225"/>
      <c r="C281" s="226"/>
      <c r="D281" s="227" t="s">
        <v>182</v>
      </c>
      <c r="E281" s="228" t="s">
        <v>19</v>
      </c>
      <c r="F281" s="229" t="s">
        <v>359</v>
      </c>
      <c r="G281" s="226"/>
      <c r="H281" s="230">
        <v>0.26000000000000001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182</v>
      </c>
      <c r="AU281" s="236" t="s">
        <v>81</v>
      </c>
      <c r="AV281" s="13" t="s">
        <v>81</v>
      </c>
      <c r="AW281" s="13" t="s">
        <v>33</v>
      </c>
      <c r="AX281" s="13" t="s">
        <v>71</v>
      </c>
      <c r="AY281" s="236" t="s">
        <v>171</v>
      </c>
    </row>
    <row r="282" s="14" customFormat="1">
      <c r="A282" s="14"/>
      <c r="B282" s="237"/>
      <c r="C282" s="238"/>
      <c r="D282" s="227" t="s">
        <v>182</v>
      </c>
      <c r="E282" s="239" t="s">
        <v>19</v>
      </c>
      <c r="F282" s="240" t="s">
        <v>360</v>
      </c>
      <c r="G282" s="238"/>
      <c r="H282" s="241">
        <v>35.644000000000005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182</v>
      </c>
      <c r="AU282" s="247" t="s">
        <v>81</v>
      </c>
      <c r="AV282" s="14" t="s">
        <v>185</v>
      </c>
      <c r="AW282" s="14" t="s">
        <v>33</v>
      </c>
      <c r="AX282" s="14" t="s">
        <v>71</v>
      </c>
      <c r="AY282" s="247" t="s">
        <v>171</v>
      </c>
    </row>
    <row r="283" s="16" customFormat="1">
      <c r="A283" s="16"/>
      <c r="B283" s="259"/>
      <c r="C283" s="260"/>
      <c r="D283" s="227" t="s">
        <v>182</v>
      </c>
      <c r="E283" s="261" t="s">
        <v>19</v>
      </c>
      <c r="F283" s="262" t="s">
        <v>300</v>
      </c>
      <c r="G283" s="260"/>
      <c r="H283" s="261" t="s">
        <v>19</v>
      </c>
      <c r="I283" s="263"/>
      <c r="J283" s="260"/>
      <c r="K283" s="260"/>
      <c r="L283" s="264"/>
      <c r="M283" s="265"/>
      <c r="N283" s="266"/>
      <c r="O283" s="266"/>
      <c r="P283" s="266"/>
      <c r="Q283" s="266"/>
      <c r="R283" s="266"/>
      <c r="S283" s="266"/>
      <c r="T283" s="26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68" t="s">
        <v>182</v>
      </c>
      <c r="AU283" s="268" t="s">
        <v>81</v>
      </c>
      <c r="AV283" s="16" t="s">
        <v>79</v>
      </c>
      <c r="AW283" s="16" t="s">
        <v>33</v>
      </c>
      <c r="AX283" s="16" t="s">
        <v>71</v>
      </c>
      <c r="AY283" s="268" t="s">
        <v>171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361</v>
      </c>
      <c r="G284" s="226"/>
      <c r="H284" s="230">
        <v>25.974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3" customFormat="1">
      <c r="A285" s="13"/>
      <c r="B285" s="225"/>
      <c r="C285" s="226"/>
      <c r="D285" s="227" t="s">
        <v>182</v>
      </c>
      <c r="E285" s="228" t="s">
        <v>19</v>
      </c>
      <c r="F285" s="229" t="s">
        <v>362</v>
      </c>
      <c r="G285" s="226"/>
      <c r="H285" s="230">
        <v>2.0870000000000002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182</v>
      </c>
      <c r="AU285" s="236" t="s">
        <v>81</v>
      </c>
      <c r="AV285" s="13" t="s">
        <v>81</v>
      </c>
      <c r="AW285" s="13" t="s">
        <v>33</v>
      </c>
      <c r="AX285" s="13" t="s">
        <v>71</v>
      </c>
      <c r="AY285" s="236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363</v>
      </c>
      <c r="G286" s="226"/>
      <c r="H286" s="230">
        <v>3.9740000000000002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364</v>
      </c>
      <c r="G287" s="226"/>
      <c r="H287" s="230">
        <v>1.5820000000000001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365</v>
      </c>
      <c r="G288" s="226"/>
      <c r="H288" s="230">
        <v>-7.3959999999999999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366</v>
      </c>
      <c r="G289" s="226"/>
      <c r="H289" s="230">
        <v>0.47999999999999998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3" customFormat="1">
      <c r="A290" s="13"/>
      <c r="B290" s="225"/>
      <c r="C290" s="226"/>
      <c r="D290" s="227" t="s">
        <v>182</v>
      </c>
      <c r="E290" s="228" t="s">
        <v>19</v>
      </c>
      <c r="F290" s="229" t="s">
        <v>367</v>
      </c>
      <c r="G290" s="226"/>
      <c r="H290" s="230">
        <v>1.0600000000000001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182</v>
      </c>
      <c r="AU290" s="236" t="s">
        <v>81</v>
      </c>
      <c r="AV290" s="13" t="s">
        <v>81</v>
      </c>
      <c r="AW290" s="13" t="s">
        <v>33</v>
      </c>
      <c r="AX290" s="13" t="s">
        <v>71</v>
      </c>
      <c r="AY290" s="236" t="s">
        <v>171</v>
      </c>
    </row>
    <row r="291" s="13" customFormat="1">
      <c r="A291" s="13"/>
      <c r="B291" s="225"/>
      <c r="C291" s="226"/>
      <c r="D291" s="227" t="s">
        <v>182</v>
      </c>
      <c r="E291" s="228" t="s">
        <v>19</v>
      </c>
      <c r="F291" s="229" t="s">
        <v>368</v>
      </c>
      <c r="G291" s="226"/>
      <c r="H291" s="230">
        <v>1.0640000000000001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182</v>
      </c>
      <c r="AU291" s="236" t="s">
        <v>81</v>
      </c>
      <c r="AV291" s="13" t="s">
        <v>81</v>
      </c>
      <c r="AW291" s="13" t="s">
        <v>33</v>
      </c>
      <c r="AX291" s="13" t="s">
        <v>71</v>
      </c>
      <c r="AY291" s="236" t="s">
        <v>171</v>
      </c>
    </row>
    <row r="292" s="14" customFormat="1">
      <c r="A292" s="14"/>
      <c r="B292" s="237"/>
      <c r="C292" s="238"/>
      <c r="D292" s="227" t="s">
        <v>182</v>
      </c>
      <c r="E292" s="239" t="s">
        <v>19</v>
      </c>
      <c r="F292" s="240" t="s">
        <v>369</v>
      </c>
      <c r="G292" s="238"/>
      <c r="H292" s="241">
        <v>28.824999999999996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182</v>
      </c>
      <c r="AU292" s="247" t="s">
        <v>81</v>
      </c>
      <c r="AV292" s="14" t="s">
        <v>185</v>
      </c>
      <c r="AW292" s="14" t="s">
        <v>33</v>
      </c>
      <c r="AX292" s="14" t="s">
        <v>71</v>
      </c>
      <c r="AY292" s="247" t="s">
        <v>171</v>
      </c>
    </row>
    <row r="293" s="15" customFormat="1">
      <c r="A293" s="15"/>
      <c r="B293" s="248"/>
      <c r="C293" s="249"/>
      <c r="D293" s="227" t="s">
        <v>182</v>
      </c>
      <c r="E293" s="250" t="s">
        <v>19</v>
      </c>
      <c r="F293" s="251" t="s">
        <v>188</v>
      </c>
      <c r="G293" s="249"/>
      <c r="H293" s="252">
        <v>124.75700000000001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182</v>
      </c>
      <c r="AU293" s="258" t="s">
        <v>81</v>
      </c>
      <c r="AV293" s="15" t="s">
        <v>179</v>
      </c>
      <c r="AW293" s="15" t="s">
        <v>33</v>
      </c>
      <c r="AX293" s="15" t="s">
        <v>79</v>
      </c>
      <c r="AY293" s="258" t="s">
        <v>171</v>
      </c>
    </row>
    <row r="294" s="2" customFormat="1" ht="24.15" customHeight="1">
      <c r="A294" s="41"/>
      <c r="B294" s="42"/>
      <c r="C294" s="207" t="s">
        <v>241</v>
      </c>
      <c r="D294" s="207" t="s">
        <v>174</v>
      </c>
      <c r="E294" s="208" t="s">
        <v>370</v>
      </c>
      <c r="F294" s="209" t="s">
        <v>371</v>
      </c>
      <c r="G294" s="210" t="s">
        <v>191</v>
      </c>
      <c r="H294" s="211">
        <v>111.437</v>
      </c>
      <c r="I294" s="212"/>
      <c r="J294" s="213">
        <f>ROUND(I294*H294,2)</f>
        <v>0</v>
      </c>
      <c r="K294" s="209" t="s">
        <v>178</v>
      </c>
      <c r="L294" s="47"/>
      <c r="M294" s="214" t="s">
        <v>19</v>
      </c>
      <c r="N294" s="215" t="s">
        <v>42</v>
      </c>
      <c r="O294" s="87"/>
      <c r="P294" s="216">
        <f>O294*H294</f>
        <v>0</v>
      </c>
      <c r="Q294" s="216">
        <v>0.0051999999999999998</v>
      </c>
      <c r="R294" s="216">
        <f>Q294*H294</f>
        <v>0.5794724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179</v>
      </c>
      <c r="AT294" s="218" t="s">
        <v>174</v>
      </c>
      <c r="AU294" s="218" t="s">
        <v>81</v>
      </c>
      <c r="AY294" s="20" t="s">
        <v>171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179</v>
      </c>
      <c r="BM294" s="218" t="s">
        <v>372</v>
      </c>
    </row>
    <row r="295" s="2" customFormat="1">
      <c r="A295" s="41"/>
      <c r="B295" s="42"/>
      <c r="C295" s="43"/>
      <c r="D295" s="220" t="s">
        <v>180</v>
      </c>
      <c r="E295" s="43"/>
      <c r="F295" s="221" t="s">
        <v>373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180</v>
      </c>
      <c r="AU295" s="20" t="s">
        <v>81</v>
      </c>
    </row>
    <row r="296" s="16" customFormat="1">
      <c r="A296" s="16"/>
      <c r="B296" s="259"/>
      <c r="C296" s="260"/>
      <c r="D296" s="227" t="s">
        <v>182</v>
      </c>
      <c r="E296" s="261" t="s">
        <v>19</v>
      </c>
      <c r="F296" s="262" t="s">
        <v>300</v>
      </c>
      <c r="G296" s="260"/>
      <c r="H296" s="261" t="s">
        <v>19</v>
      </c>
      <c r="I296" s="263"/>
      <c r="J296" s="260"/>
      <c r="K296" s="260"/>
      <c r="L296" s="264"/>
      <c r="M296" s="265"/>
      <c r="N296" s="266"/>
      <c r="O296" s="266"/>
      <c r="P296" s="266"/>
      <c r="Q296" s="266"/>
      <c r="R296" s="266"/>
      <c r="S296" s="266"/>
      <c r="T296" s="26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68" t="s">
        <v>182</v>
      </c>
      <c r="AU296" s="268" t="s">
        <v>81</v>
      </c>
      <c r="AV296" s="16" t="s">
        <v>79</v>
      </c>
      <c r="AW296" s="16" t="s">
        <v>33</v>
      </c>
      <c r="AX296" s="16" t="s">
        <v>71</v>
      </c>
      <c r="AY296" s="268" t="s">
        <v>171</v>
      </c>
    </row>
    <row r="297" s="13" customFormat="1">
      <c r="A297" s="13"/>
      <c r="B297" s="225"/>
      <c r="C297" s="226"/>
      <c r="D297" s="227" t="s">
        <v>182</v>
      </c>
      <c r="E297" s="228" t="s">
        <v>19</v>
      </c>
      <c r="F297" s="229" t="s">
        <v>374</v>
      </c>
      <c r="G297" s="226"/>
      <c r="H297" s="230">
        <v>37.75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182</v>
      </c>
      <c r="AU297" s="236" t="s">
        <v>81</v>
      </c>
      <c r="AV297" s="13" t="s">
        <v>81</v>
      </c>
      <c r="AW297" s="13" t="s">
        <v>33</v>
      </c>
      <c r="AX297" s="13" t="s">
        <v>71</v>
      </c>
      <c r="AY297" s="236" t="s">
        <v>171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375</v>
      </c>
      <c r="G298" s="226"/>
      <c r="H298" s="230">
        <v>-14.755000000000001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3" customFormat="1">
      <c r="A299" s="13"/>
      <c r="B299" s="225"/>
      <c r="C299" s="226"/>
      <c r="D299" s="227" t="s">
        <v>182</v>
      </c>
      <c r="E299" s="228" t="s">
        <v>19</v>
      </c>
      <c r="F299" s="229" t="s">
        <v>376</v>
      </c>
      <c r="G299" s="226"/>
      <c r="H299" s="230">
        <v>3.0249999999999999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182</v>
      </c>
      <c r="AU299" s="236" t="s">
        <v>81</v>
      </c>
      <c r="AV299" s="13" t="s">
        <v>81</v>
      </c>
      <c r="AW299" s="13" t="s">
        <v>33</v>
      </c>
      <c r="AX299" s="13" t="s">
        <v>71</v>
      </c>
      <c r="AY299" s="236" t="s">
        <v>171</v>
      </c>
    </row>
    <row r="300" s="13" customFormat="1">
      <c r="A300" s="13"/>
      <c r="B300" s="225"/>
      <c r="C300" s="226"/>
      <c r="D300" s="227" t="s">
        <v>182</v>
      </c>
      <c r="E300" s="228" t="s">
        <v>19</v>
      </c>
      <c r="F300" s="229" t="s">
        <v>377</v>
      </c>
      <c r="G300" s="226"/>
      <c r="H300" s="230">
        <v>10.369999999999999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182</v>
      </c>
      <c r="AU300" s="236" t="s">
        <v>81</v>
      </c>
      <c r="AV300" s="13" t="s">
        <v>81</v>
      </c>
      <c r="AW300" s="13" t="s">
        <v>33</v>
      </c>
      <c r="AX300" s="13" t="s">
        <v>71</v>
      </c>
      <c r="AY300" s="236" t="s">
        <v>171</v>
      </c>
    </row>
    <row r="301" s="13" customFormat="1">
      <c r="A301" s="13"/>
      <c r="B301" s="225"/>
      <c r="C301" s="226"/>
      <c r="D301" s="227" t="s">
        <v>182</v>
      </c>
      <c r="E301" s="228" t="s">
        <v>19</v>
      </c>
      <c r="F301" s="229" t="s">
        <v>378</v>
      </c>
      <c r="G301" s="226"/>
      <c r="H301" s="230">
        <v>13.063000000000001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182</v>
      </c>
      <c r="AU301" s="236" t="s">
        <v>81</v>
      </c>
      <c r="AV301" s="13" t="s">
        <v>81</v>
      </c>
      <c r="AW301" s="13" t="s">
        <v>33</v>
      </c>
      <c r="AX301" s="13" t="s">
        <v>71</v>
      </c>
      <c r="AY301" s="236" t="s">
        <v>171</v>
      </c>
    </row>
    <row r="302" s="13" customFormat="1">
      <c r="A302" s="13"/>
      <c r="B302" s="225"/>
      <c r="C302" s="226"/>
      <c r="D302" s="227" t="s">
        <v>182</v>
      </c>
      <c r="E302" s="228" t="s">
        <v>19</v>
      </c>
      <c r="F302" s="229" t="s">
        <v>379</v>
      </c>
      <c r="G302" s="226"/>
      <c r="H302" s="230">
        <v>16.623000000000001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182</v>
      </c>
      <c r="AU302" s="236" t="s">
        <v>81</v>
      </c>
      <c r="AV302" s="13" t="s">
        <v>81</v>
      </c>
      <c r="AW302" s="13" t="s">
        <v>33</v>
      </c>
      <c r="AX302" s="13" t="s">
        <v>71</v>
      </c>
      <c r="AY302" s="236" t="s">
        <v>171</v>
      </c>
    </row>
    <row r="303" s="13" customFormat="1">
      <c r="A303" s="13"/>
      <c r="B303" s="225"/>
      <c r="C303" s="226"/>
      <c r="D303" s="227" t="s">
        <v>182</v>
      </c>
      <c r="E303" s="228" t="s">
        <v>19</v>
      </c>
      <c r="F303" s="229" t="s">
        <v>380</v>
      </c>
      <c r="G303" s="226"/>
      <c r="H303" s="230">
        <v>4.5999999999999996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182</v>
      </c>
      <c r="AU303" s="236" t="s">
        <v>81</v>
      </c>
      <c r="AV303" s="13" t="s">
        <v>81</v>
      </c>
      <c r="AW303" s="13" t="s">
        <v>33</v>
      </c>
      <c r="AX303" s="13" t="s">
        <v>71</v>
      </c>
      <c r="AY303" s="236" t="s">
        <v>171</v>
      </c>
    </row>
    <row r="304" s="13" customFormat="1">
      <c r="A304" s="13"/>
      <c r="B304" s="225"/>
      <c r="C304" s="226"/>
      <c r="D304" s="227" t="s">
        <v>182</v>
      </c>
      <c r="E304" s="228" t="s">
        <v>19</v>
      </c>
      <c r="F304" s="229" t="s">
        <v>381</v>
      </c>
      <c r="G304" s="226"/>
      <c r="H304" s="230">
        <v>1.843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182</v>
      </c>
      <c r="AU304" s="236" t="s">
        <v>81</v>
      </c>
      <c r="AV304" s="13" t="s">
        <v>81</v>
      </c>
      <c r="AW304" s="13" t="s">
        <v>33</v>
      </c>
      <c r="AX304" s="13" t="s">
        <v>71</v>
      </c>
      <c r="AY304" s="236" t="s">
        <v>171</v>
      </c>
    </row>
    <row r="305" s="13" customFormat="1">
      <c r="A305" s="13"/>
      <c r="B305" s="225"/>
      <c r="C305" s="226"/>
      <c r="D305" s="227" t="s">
        <v>182</v>
      </c>
      <c r="E305" s="228" t="s">
        <v>19</v>
      </c>
      <c r="F305" s="229" t="s">
        <v>382</v>
      </c>
      <c r="G305" s="226"/>
      <c r="H305" s="230">
        <v>10.408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182</v>
      </c>
      <c r="AU305" s="236" t="s">
        <v>81</v>
      </c>
      <c r="AV305" s="13" t="s">
        <v>81</v>
      </c>
      <c r="AW305" s="13" t="s">
        <v>33</v>
      </c>
      <c r="AX305" s="13" t="s">
        <v>71</v>
      </c>
      <c r="AY305" s="236" t="s">
        <v>171</v>
      </c>
    </row>
    <row r="306" s="13" customFormat="1">
      <c r="A306" s="13"/>
      <c r="B306" s="225"/>
      <c r="C306" s="226"/>
      <c r="D306" s="227" t="s">
        <v>182</v>
      </c>
      <c r="E306" s="228" t="s">
        <v>19</v>
      </c>
      <c r="F306" s="229" t="s">
        <v>383</v>
      </c>
      <c r="G306" s="226"/>
      <c r="H306" s="230">
        <v>1.843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182</v>
      </c>
      <c r="AU306" s="236" t="s">
        <v>81</v>
      </c>
      <c r="AV306" s="13" t="s">
        <v>81</v>
      </c>
      <c r="AW306" s="13" t="s">
        <v>33</v>
      </c>
      <c r="AX306" s="13" t="s">
        <v>71</v>
      </c>
      <c r="AY306" s="236" t="s">
        <v>171</v>
      </c>
    </row>
    <row r="307" s="14" customFormat="1">
      <c r="A307" s="14"/>
      <c r="B307" s="237"/>
      <c r="C307" s="238"/>
      <c r="D307" s="227" t="s">
        <v>182</v>
      </c>
      <c r="E307" s="239" t="s">
        <v>19</v>
      </c>
      <c r="F307" s="240" t="s">
        <v>384</v>
      </c>
      <c r="G307" s="238"/>
      <c r="H307" s="241">
        <v>84.769999999999996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182</v>
      </c>
      <c r="AU307" s="247" t="s">
        <v>81</v>
      </c>
      <c r="AV307" s="14" t="s">
        <v>185</v>
      </c>
      <c r="AW307" s="14" t="s">
        <v>33</v>
      </c>
      <c r="AX307" s="14" t="s">
        <v>71</v>
      </c>
      <c r="AY307" s="247" t="s">
        <v>171</v>
      </c>
    </row>
    <row r="308" s="16" customFormat="1">
      <c r="A308" s="16"/>
      <c r="B308" s="259"/>
      <c r="C308" s="260"/>
      <c r="D308" s="227" t="s">
        <v>182</v>
      </c>
      <c r="E308" s="261" t="s">
        <v>19</v>
      </c>
      <c r="F308" s="262" t="s">
        <v>300</v>
      </c>
      <c r="G308" s="260"/>
      <c r="H308" s="261" t="s">
        <v>19</v>
      </c>
      <c r="I308" s="263"/>
      <c r="J308" s="260"/>
      <c r="K308" s="260"/>
      <c r="L308" s="264"/>
      <c r="M308" s="265"/>
      <c r="N308" s="266"/>
      <c r="O308" s="266"/>
      <c r="P308" s="266"/>
      <c r="Q308" s="266"/>
      <c r="R308" s="266"/>
      <c r="S308" s="266"/>
      <c r="T308" s="26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68" t="s">
        <v>182</v>
      </c>
      <c r="AU308" s="268" t="s">
        <v>81</v>
      </c>
      <c r="AV308" s="16" t="s">
        <v>79</v>
      </c>
      <c r="AW308" s="16" t="s">
        <v>33</v>
      </c>
      <c r="AX308" s="16" t="s">
        <v>71</v>
      </c>
      <c r="AY308" s="268" t="s">
        <v>171</v>
      </c>
    </row>
    <row r="309" s="13" customFormat="1">
      <c r="A309" s="13"/>
      <c r="B309" s="225"/>
      <c r="C309" s="226"/>
      <c r="D309" s="227" t="s">
        <v>182</v>
      </c>
      <c r="E309" s="228" t="s">
        <v>19</v>
      </c>
      <c r="F309" s="229" t="s">
        <v>385</v>
      </c>
      <c r="G309" s="226"/>
      <c r="H309" s="230">
        <v>4.1799999999999997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182</v>
      </c>
      <c r="AU309" s="236" t="s">
        <v>81</v>
      </c>
      <c r="AV309" s="13" t="s">
        <v>81</v>
      </c>
      <c r="AW309" s="13" t="s">
        <v>33</v>
      </c>
      <c r="AX309" s="13" t="s">
        <v>71</v>
      </c>
      <c r="AY309" s="236" t="s">
        <v>171</v>
      </c>
    </row>
    <row r="310" s="13" customFormat="1">
      <c r="A310" s="13"/>
      <c r="B310" s="225"/>
      <c r="C310" s="226"/>
      <c r="D310" s="227" t="s">
        <v>182</v>
      </c>
      <c r="E310" s="228" t="s">
        <v>19</v>
      </c>
      <c r="F310" s="229" t="s">
        <v>386</v>
      </c>
      <c r="G310" s="226"/>
      <c r="H310" s="230">
        <v>4.351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182</v>
      </c>
      <c r="AU310" s="236" t="s">
        <v>81</v>
      </c>
      <c r="AV310" s="13" t="s">
        <v>81</v>
      </c>
      <c r="AW310" s="13" t="s">
        <v>33</v>
      </c>
      <c r="AX310" s="13" t="s">
        <v>71</v>
      </c>
      <c r="AY310" s="236" t="s">
        <v>171</v>
      </c>
    </row>
    <row r="311" s="13" customFormat="1">
      <c r="A311" s="13"/>
      <c r="B311" s="225"/>
      <c r="C311" s="226"/>
      <c r="D311" s="227" t="s">
        <v>182</v>
      </c>
      <c r="E311" s="228" t="s">
        <v>19</v>
      </c>
      <c r="F311" s="229" t="s">
        <v>387</v>
      </c>
      <c r="G311" s="226"/>
      <c r="H311" s="230">
        <v>18.885999999999999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182</v>
      </c>
      <c r="AU311" s="236" t="s">
        <v>81</v>
      </c>
      <c r="AV311" s="13" t="s">
        <v>81</v>
      </c>
      <c r="AW311" s="13" t="s">
        <v>33</v>
      </c>
      <c r="AX311" s="13" t="s">
        <v>71</v>
      </c>
      <c r="AY311" s="236" t="s">
        <v>171</v>
      </c>
    </row>
    <row r="312" s="13" customFormat="1">
      <c r="A312" s="13"/>
      <c r="B312" s="225"/>
      <c r="C312" s="226"/>
      <c r="D312" s="227" t="s">
        <v>182</v>
      </c>
      <c r="E312" s="228" t="s">
        <v>19</v>
      </c>
      <c r="F312" s="229" t="s">
        <v>388</v>
      </c>
      <c r="G312" s="226"/>
      <c r="H312" s="230">
        <v>-9.0619999999999994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182</v>
      </c>
      <c r="AU312" s="236" t="s">
        <v>81</v>
      </c>
      <c r="AV312" s="13" t="s">
        <v>81</v>
      </c>
      <c r="AW312" s="13" t="s">
        <v>33</v>
      </c>
      <c r="AX312" s="13" t="s">
        <v>71</v>
      </c>
      <c r="AY312" s="236" t="s">
        <v>171</v>
      </c>
    </row>
    <row r="313" s="13" customFormat="1">
      <c r="A313" s="13"/>
      <c r="B313" s="225"/>
      <c r="C313" s="226"/>
      <c r="D313" s="227" t="s">
        <v>182</v>
      </c>
      <c r="E313" s="228" t="s">
        <v>19</v>
      </c>
      <c r="F313" s="229" t="s">
        <v>389</v>
      </c>
      <c r="G313" s="226"/>
      <c r="H313" s="230">
        <v>1.768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182</v>
      </c>
      <c r="AU313" s="236" t="s">
        <v>81</v>
      </c>
      <c r="AV313" s="13" t="s">
        <v>81</v>
      </c>
      <c r="AW313" s="13" t="s">
        <v>33</v>
      </c>
      <c r="AX313" s="13" t="s">
        <v>71</v>
      </c>
      <c r="AY313" s="236" t="s">
        <v>171</v>
      </c>
    </row>
    <row r="314" s="13" customFormat="1">
      <c r="A314" s="13"/>
      <c r="B314" s="225"/>
      <c r="C314" s="226"/>
      <c r="D314" s="227" t="s">
        <v>182</v>
      </c>
      <c r="E314" s="228" t="s">
        <v>19</v>
      </c>
      <c r="F314" s="229" t="s">
        <v>390</v>
      </c>
      <c r="G314" s="226"/>
      <c r="H314" s="230">
        <v>6.5439999999999996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182</v>
      </c>
      <c r="AU314" s="236" t="s">
        <v>81</v>
      </c>
      <c r="AV314" s="13" t="s">
        <v>81</v>
      </c>
      <c r="AW314" s="13" t="s">
        <v>33</v>
      </c>
      <c r="AX314" s="13" t="s">
        <v>71</v>
      </c>
      <c r="AY314" s="236" t="s">
        <v>171</v>
      </c>
    </row>
    <row r="315" s="14" customFormat="1">
      <c r="A315" s="14"/>
      <c r="B315" s="237"/>
      <c r="C315" s="238"/>
      <c r="D315" s="227" t="s">
        <v>182</v>
      </c>
      <c r="E315" s="239" t="s">
        <v>19</v>
      </c>
      <c r="F315" s="240" t="s">
        <v>391</v>
      </c>
      <c r="G315" s="238"/>
      <c r="H315" s="241">
        <v>26.666999999999998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182</v>
      </c>
      <c r="AU315" s="247" t="s">
        <v>81</v>
      </c>
      <c r="AV315" s="14" t="s">
        <v>185</v>
      </c>
      <c r="AW315" s="14" t="s">
        <v>33</v>
      </c>
      <c r="AX315" s="14" t="s">
        <v>71</v>
      </c>
      <c r="AY315" s="247" t="s">
        <v>171</v>
      </c>
    </row>
    <row r="316" s="15" customFormat="1">
      <c r="A316" s="15"/>
      <c r="B316" s="248"/>
      <c r="C316" s="249"/>
      <c r="D316" s="227" t="s">
        <v>182</v>
      </c>
      <c r="E316" s="250" t="s">
        <v>19</v>
      </c>
      <c r="F316" s="251" t="s">
        <v>188</v>
      </c>
      <c r="G316" s="249"/>
      <c r="H316" s="252">
        <v>111.43699999999998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182</v>
      </c>
      <c r="AU316" s="258" t="s">
        <v>81</v>
      </c>
      <c r="AV316" s="15" t="s">
        <v>179</v>
      </c>
      <c r="AW316" s="15" t="s">
        <v>33</v>
      </c>
      <c r="AX316" s="15" t="s">
        <v>79</v>
      </c>
      <c r="AY316" s="258" t="s">
        <v>171</v>
      </c>
    </row>
    <row r="317" s="2" customFormat="1" ht="21.75" customHeight="1">
      <c r="A317" s="41"/>
      <c r="B317" s="42"/>
      <c r="C317" s="207" t="s">
        <v>392</v>
      </c>
      <c r="D317" s="207" t="s">
        <v>174</v>
      </c>
      <c r="E317" s="208" t="s">
        <v>393</v>
      </c>
      <c r="F317" s="209" t="s">
        <v>394</v>
      </c>
      <c r="G317" s="210" t="s">
        <v>395</v>
      </c>
      <c r="H317" s="211">
        <v>4</v>
      </c>
      <c r="I317" s="212"/>
      <c r="J317" s="213">
        <f>ROUND(I317*H317,2)</f>
        <v>0</v>
      </c>
      <c r="K317" s="209" t="s">
        <v>178</v>
      </c>
      <c r="L317" s="47"/>
      <c r="M317" s="214" t="s">
        <v>19</v>
      </c>
      <c r="N317" s="215" t="s">
        <v>42</v>
      </c>
      <c r="O317" s="87"/>
      <c r="P317" s="216">
        <f>O317*H317</f>
        <v>0</v>
      </c>
      <c r="Q317" s="216">
        <v>0.14360000000000001</v>
      </c>
      <c r="R317" s="216">
        <f>Q317*H317</f>
        <v>0.57440000000000002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179</v>
      </c>
      <c r="AT317" s="218" t="s">
        <v>174</v>
      </c>
      <c r="AU317" s="218" t="s">
        <v>81</v>
      </c>
      <c r="AY317" s="20" t="s">
        <v>171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79</v>
      </c>
      <c r="BK317" s="219">
        <f>ROUND(I317*H317,2)</f>
        <v>0</v>
      </c>
      <c r="BL317" s="20" t="s">
        <v>179</v>
      </c>
      <c r="BM317" s="218" t="s">
        <v>396</v>
      </c>
    </row>
    <row r="318" s="2" customFormat="1">
      <c r="A318" s="41"/>
      <c r="B318" s="42"/>
      <c r="C318" s="43"/>
      <c r="D318" s="220" t="s">
        <v>180</v>
      </c>
      <c r="E318" s="43"/>
      <c r="F318" s="221" t="s">
        <v>397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180</v>
      </c>
      <c r="AU318" s="20" t="s">
        <v>81</v>
      </c>
    </row>
    <row r="319" s="13" customFormat="1">
      <c r="A319" s="13"/>
      <c r="B319" s="225"/>
      <c r="C319" s="226"/>
      <c r="D319" s="227" t="s">
        <v>182</v>
      </c>
      <c r="E319" s="228" t="s">
        <v>19</v>
      </c>
      <c r="F319" s="229" t="s">
        <v>398</v>
      </c>
      <c r="G319" s="226"/>
      <c r="H319" s="230">
        <v>4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182</v>
      </c>
      <c r="AU319" s="236" t="s">
        <v>81</v>
      </c>
      <c r="AV319" s="13" t="s">
        <v>81</v>
      </c>
      <c r="AW319" s="13" t="s">
        <v>33</v>
      </c>
      <c r="AX319" s="13" t="s">
        <v>71</v>
      </c>
      <c r="AY319" s="236" t="s">
        <v>171</v>
      </c>
    </row>
    <row r="320" s="15" customFormat="1">
      <c r="A320" s="15"/>
      <c r="B320" s="248"/>
      <c r="C320" s="249"/>
      <c r="D320" s="227" t="s">
        <v>182</v>
      </c>
      <c r="E320" s="250" t="s">
        <v>19</v>
      </c>
      <c r="F320" s="251" t="s">
        <v>188</v>
      </c>
      <c r="G320" s="249"/>
      <c r="H320" s="252">
        <v>4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182</v>
      </c>
      <c r="AU320" s="258" t="s">
        <v>81</v>
      </c>
      <c r="AV320" s="15" t="s">
        <v>179</v>
      </c>
      <c r="AW320" s="15" t="s">
        <v>33</v>
      </c>
      <c r="AX320" s="15" t="s">
        <v>79</v>
      </c>
      <c r="AY320" s="258" t="s">
        <v>171</v>
      </c>
    </row>
    <row r="321" s="2" customFormat="1" ht="21.75" customHeight="1">
      <c r="A321" s="41"/>
      <c r="B321" s="42"/>
      <c r="C321" s="207" t="s">
        <v>248</v>
      </c>
      <c r="D321" s="207" t="s">
        <v>174</v>
      </c>
      <c r="E321" s="208" t="s">
        <v>399</v>
      </c>
      <c r="F321" s="209" t="s">
        <v>400</v>
      </c>
      <c r="G321" s="210" t="s">
        <v>395</v>
      </c>
      <c r="H321" s="211">
        <v>2</v>
      </c>
      <c r="I321" s="212"/>
      <c r="J321" s="213">
        <f>ROUND(I321*H321,2)</f>
        <v>0</v>
      </c>
      <c r="K321" s="209" t="s">
        <v>178</v>
      </c>
      <c r="L321" s="47"/>
      <c r="M321" s="214" t="s">
        <v>19</v>
      </c>
      <c r="N321" s="215" t="s">
        <v>42</v>
      </c>
      <c r="O321" s="87"/>
      <c r="P321" s="216">
        <f>O321*H321</f>
        <v>0</v>
      </c>
      <c r="Q321" s="216">
        <v>0.15409999999999999</v>
      </c>
      <c r="R321" s="216">
        <f>Q321*H321</f>
        <v>0.30819999999999997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179</v>
      </c>
      <c r="AT321" s="218" t="s">
        <v>174</v>
      </c>
      <c r="AU321" s="218" t="s">
        <v>81</v>
      </c>
      <c r="AY321" s="20" t="s">
        <v>171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179</v>
      </c>
      <c r="BM321" s="218" t="s">
        <v>401</v>
      </c>
    </row>
    <row r="322" s="2" customFormat="1">
      <c r="A322" s="41"/>
      <c r="B322" s="42"/>
      <c r="C322" s="43"/>
      <c r="D322" s="220" t="s">
        <v>180</v>
      </c>
      <c r="E322" s="43"/>
      <c r="F322" s="221" t="s">
        <v>402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180</v>
      </c>
      <c r="AU322" s="20" t="s">
        <v>81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403</v>
      </c>
      <c r="G323" s="226"/>
      <c r="H323" s="230">
        <v>2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5" customFormat="1">
      <c r="A324" s="15"/>
      <c r="B324" s="248"/>
      <c r="C324" s="249"/>
      <c r="D324" s="227" t="s">
        <v>182</v>
      </c>
      <c r="E324" s="250" t="s">
        <v>19</v>
      </c>
      <c r="F324" s="251" t="s">
        <v>188</v>
      </c>
      <c r="G324" s="249"/>
      <c r="H324" s="252">
        <v>2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182</v>
      </c>
      <c r="AU324" s="258" t="s">
        <v>81</v>
      </c>
      <c r="AV324" s="15" t="s">
        <v>179</v>
      </c>
      <c r="AW324" s="15" t="s">
        <v>33</v>
      </c>
      <c r="AX324" s="15" t="s">
        <v>79</v>
      </c>
      <c r="AY324" s="258" t="s">
        <v>171</v>
      </c>
    </row>
    <row r="325" s="2" customFormat="1" ht="16.5" customHeight="1">
      <c r="A325" s="41"/>
      <c r="B325" s="42"/>
      <c r="C325" s="207" t="s">
        <v>7</v>
      </c>
      <c r="D325" s="207" t="s">
        <v>174</v>
      </c>
      <c r="E325" s="208" t="s">
        <v>404</v>
      </c>
      <c r="F325" s="209" t="s">
        <v>405</v>
      </c>
      <c r="G325" s="210" t="s">
        <v>234</v>
      </c>
      <c r="H325" s="211">
        <v>42.460000000000001</v>
      </c>
      <c r="I325" s="212"/>
      <c r="J325" s="213">
        <f>ROUND(I325*H325,2)</f>
        <v>0</v>
      </c>
      <c r="K325" s="209" t="s">
        <v>178</v>
      </c>
      <c r="L325" s="47"/>
      <c r="M325" s="214" t="s">
        <v>19</v>
      </c>
      <c r="N325" s="215" t="s">
        <v>42</v>
      </c>
      <c r="O325" s="87"/>
      <c r="P325" s="216">
        <f>O325*H325</f>
        <v>0</v>
      </c>
      <c r="Q325" s="216">
        <v>0.0015</v>
      </c>
      <c r="R325" s="216">
        <f>Q325*H325</f>
        <v>0.063689999999999997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179</v>
      </c>
      <c r="AT325" s="218" t="s">
        <v>174</v>
      </c>
      <c r="AU325" s="218" t="s">
        <v>81</v>
      </c>
      <c r="AY325" s="20" t="s">
        <v>171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179</v>
      </c>
      <c r="BM325" s="218" t="s">
        <v>406</v>
      </c>
    </row>
    <row r="326" s="2" customFormat="1">
      <c r="A326" s="41"/>
      <c r="B326" s="42"/>
      <c r="C326" s="43"/>
      <c r="D326" s="220" t="s">
        <v>180</v>
      </c>
      <c r="E326" s="43"/>
      <c r="F326" s="221" t="s">
        <v>407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180</v>
      </c>
      <c r="AU326" s="20" t="s">
        <v>81</v>
      </c>
    </row>
    <row r="327" s="13" customFormat="1">
      <c r="A327" s="13"/>
      <c r="B327" s="225"/>
      <c r="C327" s="226"/>
      <c r="D327" s="227" t="s">
        <v>182</v>
      </c>
      <c r="E327" s="228" t="s">
        <v>19</v>
      </c>
      <c r="F327" s="229" t="s">
        <v>408</v>
      </c>
      <c r="G327" s="226"/>
      <c r="H327" s="230">
        <v>9.4800000000000004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182</v>
      </c>
      <c r="AU327" s="236" t="s">
        <v>81</v>
      </c>
      <c r="AV327" s="13" t="s">
        <v>81</v>
      </c>
      <c r="AW327" s="13" t="s">
        <v>33</v>
      </c>
      <c r="AX327" s="13" t="s">
        <v>71</v>
      </c>
      <c r="AY327" s="236" t="s">
        <v>171</v>
      </c>
    </row>
    <row r="328" s="13" customFormat="1">
      <c r="A328" s="13"/>
      <c r="B328" s="225"/>
      <c r="C328" s="226"/>
      <c r="D328" s="227" t="s">
        <v>182</v>
      </c>
      <c r="E328" s="228" t="s">
        <v>19</v>
      </c>
      <c r="F328" s="229" t="s">
        <v>409</v>
      </c>
      <c r="G328" s="226"/>
      <c r="H328" s="230">
        <v>18.960000000000001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182</v>
      </c>
      <c r="AU328" s="236" t="s">
        <v>81</v>
      </c>
      <c r="AV328" s="13" t="s">
        <v>81</v>
      </c>
      <c r="AW328" s="13" t="s">
        <v>33</v>
      </c>
      <c r="AX328" s="13" t="s">
        <v>71</v>
      </c>
      <c r="AY328" s="236" t="s">
        <v>171</v>
      </c>
    </row>
    <row r="329" s="14" customFormat="1">
      <c r="A329" s="14"/>
      <c r="B329" s="237"/>
      <c r="C329" s="238"/>
      <c r="D329" s="227" t="s">
        <v>182</v>
      </c>
      <c r="E329" s="239" t="s">
        <v>19</v>
      </c>
      <c r="F329" s="240" t="s">
        <v>410</v>
      </c>
      <c r="G329" s="238"/>
      <c r="H329" s="241">
        <v>28.440000000000001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182</v>
      </c>
      <c r="AU329" s="247" t="s">
        <v>81</v>
      </c>
      <c r="AV329" s="14" t="s">
        <v>185</v>
      </c>
      <c r="AW329" s="14" t="s">
        <v>33</v>
      </c>
      <c r="AX329" s="14" t="s">
        <v>71</v>
      </c>
      <c r="AY329" s="247" t="s">
        <v>171</v>
      </c>
    </row>
    <row r="330" s="13" customFormat="1">
      <c r="A330" s="13"/>
      <c r="B330" s="225"/>
      <c r="C330" s="226"/>
      <c r="D330" s="227" t="s">
        <v>182</v>
      </c>
      <c r="E330" s="228" t="s">
        <v>19</v>
      </c>
      <c r="F330" s="229" t="s">
        <v>411</v>
      </c>
      <c r="G330" s="226"/>
      <c r="H330" s="230">
        <v>4.7400000000000002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182</v>
      </c>
      <c r="AU330" s="236" t="s">
        <v>81</v>
      </c>
      <c r="AV330" s="13" t="s">
        <v>81</v>
      </c>
      <c r="AW330" s="13" t="s">
        <v>33</v>
      </c>
      <c r="AX330" s="13" t="s">
        <v>71</v>
      </c>
      <c r="AY330" s="236" t="s">
        <v>171</v>
      </c>
    </row>
    <row r="331" s="13" customFormat="1">
      <c r="A331" s="13"/>
      <c r="B331" s="225"/>
      <c r="C331" s="226"/>
      <c r="D331" s="227" t="s">
        <v>182</v>
      </c>
      <c r="E331" s="228" t="s">
        <v>19</v>
      </c>
      <c r="F331" s="229" t="s">
        <v>412</v>
      </c>
      <c r="G331" s="226"/>
      <c r="H331" s="230">
        <v>9.2799999999999994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182</v>
      </c>
      <c r="AU331" s="236" t="s">
        <v>81</v>
      </c>
      <c r="AV331" s="13" t="s">
        <v>81</v>
      </c>
      <c r="AW331" s="13" t="s">
        <v>33</v>
      </c>
      <c r="AX331" s="13" t="s">
        <v>71</v>
      </c>
      <c r="AY331" s="236" t="s">
        <v>171</v>
      </c>
    </row>
    <row r="332" s="14" customFormat="1">
      <c r="A332" s="14"/>
      <c r="B332" s="237"/>
      <c r="C332" s="238"/>
      <c r="D332" s="227" t="s">
        <v>182</v>
      </c>
      <c r="E332" s="239" t="s">
        <v>19</v>
      </c>
      <c r="F332" s="240" t="s">
        <v>413</v>
      </c>
      <c r="G332" s="238"/>
      <c r="H332" s="241">
        <v>14.02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182</v>
      </c>
      <c r="AU332" s="247" t="s">
        <v>81</v>
      </c>
      <c r="AV332" s="14" t="s">
        <v>185</v>
      </c>
      <c r="AW332" s="14" t="s">
        <v>33</v>
      </c>
      <c r="AX332" s="14" t="s">
        <v>71</v>
      </c>
      <c r="AY332" s="247" t="s">
        <v>171</v>
      </c>
    </row>
    <row r="333" s="15" customFormat="1">
      <c r="A333" s="15"/>
      <c r="B333" s="248"/>
      <c r="C333" s="249"/>
      <c r="D333" s="227" t="s">
        <v>182</v>
      </c>
      <c r="E333" s="250" t="s">
        <v>19</v>
      </c>
      <c r="F333" s="251" t="s">
        <v>188</v>
      </c>
      <c r="G333" s="249"/>
      <c r="H333" s="252">
        <v>42.460000000000001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182</v>
      </c>
      <c r="AU333" s="258" t="s">
        <v>81</v>
      </c>
      <c r="AV333" s="15" t="s">
        <v>179</v>
      </c>
      <c r="AW333" s="15" t="s">
        <v>33</v>
      </c>
      <c r="AX333" s="15" t="s">
        <v>79</v>
      </c>
      <c r="AY333" s="258" t="s">
        <v>171</v>
      </c>
    </row>
    <row r="334" s="2" customFormat="1" ht="16.5" customHeight="1">
      <c r="A334" s="41"/>
      <c r="B334" s="42"/>
      <c r="C334" s="207" t="s">
        <v>258</v>
      </c>
      <c r="D334" s="207" t="s">
        <v>174</v>
      </c>
      <c r="E334" s="208" t="s">
        <v>414</v>
      </c>
      <c r="F334" s="209" t="s">
        <v>415</v>
      </c>
      <c r="G334" s="210" t="s">
        <v>191</v>
      </c>
      <c r="H334" s="211">
        <v>18.564</v>
      </c>
      <c r="I334" s="212"/>
      <c r="J334" s="213">
        <f>ROUND(I334*H334,2)</f>
        <v>0</v>
      </c>
      <c r="K334" s="209" t="s">
        <v>178</v>
      </c>
      <c r="L334" s="47"/>
      <c r="M334" s="214" t="s">
        <v>19</v>
      </c>
      <c r="N334" s="215" t="s">
        <v>42</v>
      </c>
      <c r="O334" s="87"/>
      <c r="P334" s="216">
        <f>O334*H334</f>
        <v>0</v>
      </c>
      <c r="Q334" s="216">
        <v>0.00068999999999999997</v>
      </c>
      <c r="R334" s="216">
        <f>Q334*H334</f>
        <v>0.01280916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179</v>
      </c>
      <c r="AT334" s="218" t="s">
        <v>174</v>
      </c>
      <c r="AU334" s="218" t="s">
        <v>81</v>
      </c>
      <c r="AY334" s="20" t="s">
        <v>171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79</v>
      </c>
      <c r="BK334" s="219">
        <f>ROUND(I334*H334,2)</f>
        <v>0</v>
      </c>
      <c r="BL334" s="20" t="s">
        <v>179</v>
      </c>
      <c r="BM334" s="218" t="s">
        <v>416</v>
      </c>
    </row>
    <row r="335" s="2" customFormat="1">
      <c r="A335" s="41"/>
      <c r="B335" s="42"/>
      <c r="C335" s="43"/>
      <c r="D335" s="220" t="s">
        <v>180</v>
      </c>
      <c r="E335" s="43"/>
      <c r="F335" s="221" t="s">
        <v>417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180</v>
      </c>
      <c r="AU335" s="20" t="s">
        <v>81</v>
      </c>
    </row>
    <row r="336" s="13" customFormat="1">
      <c r="A336" s="13"/>
      <c r="B336" s="225"/>
      <c r="C336" s="226"/>
      <c r="D336" s="227" t="s">
        <v>182</v>
      </c>
      <c r="E336" s="228" t="s">
        <v>19</v>
      </c>
      <c r="F336" s="229" t="s">
        <v>418</v>
      </c>
      <c r="G336" s="226"/>
      <c r="H336" s="230">
        <v>4.1799999999999997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182</v>
      </c>
      <c r="AU336" s="236" t="s">
        <v>81</v>
      </c>
      <c r="AV336" s="13" t="s">
        <v>81</v>
      </c>
      <c r="AW336" s="13" t="s">
        <v>33</v>
      </c>
      <c r="AX336" s="13" t="s">
        <v>71</v>
      </c>
      <c r="AY336" s="236" t="s">
        <v>171</v>
      </c>
    </row>
    <row r="337" s="13" customFormat="1">
      <c r="A337" s="13"/>
      <c r="B337" s="225"/>
      <c r="C337" s="226"/>
      <c r="D337" s="227" t="s">
        <v>182</v>
      </c>
      <c r="E337" s="228" t="s">
        <v>19</v>
      </c>
      <c r="F337" s="229" t="s">
        <v>419</v>
      </c>
      <c r="G337" s="226"/>
      <c r="H337" s="230">
        <v>15.960000000000001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182</v>
      </c>
      <c r="AU337" s="236" t="s">
        <v>81</v>
      </c>
      <c r="AV337" s="13" t="s">
        <v>81</v>
      </c>
      <c r="AW337" s="13" t="s">
        <v>33</v>
      </c>
      <c r="AX337" s="13" t="s">
        <v>71</v>
      </c>
      <c r="AY337" s="236" t="s">
        <v>171</v>
      </c>
    </row>
    <row r="338" s="13" customFormat="1">
      <c r="A338" s="13"/>
      <c r="B338" s="225"/>
      <c r="C338" s="226"/>
      <c r="D338" s="227" t="s">
        <v>182</v>
      </c>
      <c r="E338" s="228" t="s">
        <v>19</v>
      </c>
      <c r="F338" s="229" t="s">
        <v>222</v>
      </c>
      <c r="G338" s="226"/>
      <c r="H338" s="230">
        <v>-1.5760000000000001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182</v>
      </c>
      <c r="AU338" s="236" t="s">
        <v>81</v>
      </c>
      <c r="AV338" s="13" t="s">
        <v>81</v>
      </c>
      <c r="AW338" s="13" t="s">
        <v>33</v>
      </c>
      <c r="AX338" s="13" t="s">
        <v>71</v>
      </c>
      <c r="AY338" s="236" t="s">
        <v>171</v>
      </c>
    </row>
    <row r="339" s="14" customFormat="1">
      <c r="A339" s="14"/>
      <c r="B339" s="237"/>
      <c r="C339" s="238"/>
      <c r="D339" s="227" t="s">
        <v>182</v>
      </c>
      <c r="E339" s="239" t="s">
        <v>19</v>
      </c>
      <c r="F339" s="240" t="s">
        <v>420</v>
      </c>
      <c r="G339" s="238"/>
      <c r="H339" s="241">
        <v>18.564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182</v>
      </c>
      <c r="AU339" s="247" t="s">
        <v>81</v>
      </c>
      <c r="AV339" s="14" t="s">
        <v>185</v>
      </c>
      <c r="AW339" s="14" t="s">
        <v>33</v>
      </c>
      <c r="AX339" s="14" t="s">
        <v>71</v>
      </c>
      <c r="AY339" s="247" t="s">
        <v>171</v>
      </c>
    </row>
    <row r="340" s="15" customFormat="1">
      <c r="A340" s="15"/>
      <c r="B340" s="248"/>
      <c r="C340" s="249"/>
      <c r="D340" s="227" t="s">
        <v>182</v>
      </c>
      <c r="E340" s="250" t="s">
        <v>19</v>
      </c>
      <c r="F340" s="251" t="s">
        <v>188</v>
      </c>
      <c r="G340" s="249"/>
      <c r="H340" s="252">
        <v>18.564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182</v>
      </c>
      <c r="AU340" s="258" t="s">
        <v>81</v>
      </c>
      <c r="AV340" s="15" t="s">
        <v>179</v>
      </c>
      <c r="AW340" s="15" t="s">
        <v>33</v>
      </c>
      <c r="AX340" s="15" t="s">
        <v>79</v>
      </c>
      <c r="AY340" s="258" t="s">
        <v>171</v>
      </c>
    </row>
    <row r="341" s="2" customFormat="1" ht="24.15" customHeight="1">
      <c r="A341" s="41"/>
      <c r="B341" s="42"/>
      <c r="C341" s="207" t="s">
        <v>421</v>
      </c>
      <c r="D341" s="207" t="s">
        <v>174</v>
      </c>
      <c r="E341" s="208" t="s">
        <v>422</v>
      </c>
      <c r="F341" s="209" t="s">
        <v>423</v>
      </c>
      <c r="G341" s="210" t="s">
        <v>191</v>
      </c>
      <c r="H341" s="211">
        <v>18.564</v>
      </c>
      <c r="I341" s="212"/>
      <c r="J341" s="213">
        <f>ROUND(I341*H341,2)</f>
        <v>0</v>
      </c>
      <c r="K341" s="209" t="s">
        <v>178</v>
      </c>
      <c r="L341" s="47"/>
      <c r="M341" s="214" t="s">
        <v>19</v>
      </c>
      <c r="N341" s="215" t="s">
        <v>42</v>
      </c>
      <c r="O341" s="87"/>
      <c r="P341" s="216">
        <f>O341*H341</f>
        <v>0</v>
      </c>
      <c r="Q341" s="216">
        <v>0.015400000000000001</v>
      </c>
      <c r="R341" s="216">
        <f>Q341*H341</f>
        <v>0.28588560000000002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179</v>
      </c>
      <c r="AT341" s="218" t="s">
        <v>174</v>
      </c>
      <c r="AU341" s="218" t="s">
        <v>81</v>
      </c>
      <c r="AY341" s="20" t="s">
        <v>171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79</v>
      </c>
      <c r="BK341" s="219">
        <f>ROUND(I341*H341,2)</f>
        <v>0</v>
      </c>
      <c r="BL341" s="20" t="s">
        <v>179</v>
      </c>
      <c r="BM341" s="218" t="s">
        <v>424</v>
      </c>
    </row>
    <row r="342" s="2" customFormat="1">
      <c r="A342" s="41"/>
      <c r="B342" s="42"/>
      <c r="C342" s="43"/>
      <c r="D342" s="220" t="s">
        <v>180</v>
      </c>
      <c r="E342" s="43"/>
      <c r="F342" s="221" t="s">
        <v>425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180</v>
      </c>
      <c r="AU342" s="20" t="s">
        <v>81</v>
      </c>
    </row>
    <row r="343" s="13" customFormat="1">
      <c r="A343" s="13"/>
      <c r="B343" s="225"/>
      <c r="C343" s="226"/>
      <c r="D343" s="227" t="s">
        <v>182</v>
      </c>
      <c r="E343" s="228" t="s">
        <v>19</v>
      </c>
      <c r="F343" s="229" t="s">
        <v>418</v>
      </c>
      <c r="G343" s="226"/>
      <c r="H343" s="230">
        <v>4.1799999999999997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182</v>
      </c>
      <c r="AU343" s="236" t="s">
        <v>81</v>
      </c>
      <c r="AV343" s="13" t="s">
        <v>81</v>
      </c>
      <c r="AW343" s="13" t="s">
        <v>33</v>
      </c>
      <c r="AX343" s="13" t="s">
        <v>71</v>
      </c>
      <c r="AY343" s="236" t="s">
        <v>171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419</v>
      </c>
      <c r="G344" s="226"/>
      <c r="H344" s="230">
        <v>15.960000000000001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3" customFormat="1">
      <c r="A345" s="13"/>
      <c r="B345" s="225"/>
      <c r="C345" s="226"/>
      <c r="D345" s="227" t="s">
        <v>182</v>
      </c>
      <c r="E345" s="228" t="s">
        <v>19</v>
      </c>
      <c r="F345" s="229" t="s">
        <v>222</v>
      </c>
      <c r="G345" s="226"/>
      <c r="H345" s="230">
        <v>-1.5760000000000001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182</v>
      </c>
      <c r="AU345" s="236" t="s">
        <v>81</v>
      </c>
      <c r="AV345" s="13" t="s">
        <v>81</v>
      </c>
      <c r="AW345" s="13" t="s">
        <v>33</v>
      </c>
      <c r="AX345" s="13" t="s">
        <v>71</v>
      </c>
      <c r="AY345" s="236" t="s">
        <v>171</v>
      </c>
    </row>
    <row r="346" s="14" customFormat="1">
      <c r="A346" s="14"/>
      <c r="B346" s="237"/>
      <c r="C346" s="238"/>
      <c r="D346" s="227" t="s">
        <v>182</v>
      </c>
      <c r="E346" s="239" t="s">
        <v>19</v>
      </c>
      <c r="F346" s="240" t="s">
        <v>420</v>
      </c>
      <c r="G346" s="238"/>
      <c r="H346" s="241">
        <v>18.564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182</v>
      </c>
      <c r="AU346" s="247" t="s">
        <v>81</v>
      </c>
      <c r="AV346" s="14" t="s">
        <v>185</v>
      </c>
      <c r="AW346" s="14" t="s">
        <v>33</v>
      </c>
      <c r="AX346" s="14" t="s">
        <v>71</v>
      </c>
      <c r="AY346" s="247" t="s">
        <v>171</v>
      </c>
    </row>
    <row r="347" s="15" customFormat="1">
      <c r="A347" s="15"/>
      <c r="B347" s="248"/>
      <c r="C347" s="249"/>
      <c r="D347" s="227" t="s">
        <v>182</v>
      </c>
      <c r="E347" s="250" t="s">
        <v>19</v>
      </c>
      <c r="F347" s="251" t="s">
        <v>188</v>
      </c>
      <c r="G347" s="249"/>
      <c r="H347" s="252">
        <v>18.564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182</v>
      </c>
      <c r="AU347" s="258" t="s">
        <v>81</v>
      </c>
      <c r="AV347" s="15" t="s">
        <v>179</v>
      </c>
      <c r="AW347" s="15" t="s">
        <v>33</v>
      </c>
      <c r="AX347" s="15" t="s">
        <v>79</v>
      </c>
      <c r="AY347" s="258" t="s">
        <v>171</v>
      </c>
    </row>
    <row r="348" s="2" customFormat="1" ht="24.15" customHeight="1">
      <c r="A348" s="41"/>
      <c r="B348" s="42"/>
      <c r="C348" s="207" t="s">
        <v>265</v>
      </c>
      <c r="D348" s="207" t="s">
        <v>174</v>
      </c>
      <c r="E348" s="208" t="s">
        <v>426</v>
      </c>
      <c r="F348" s="209" t="s">
        <v>427</v>
      </c>
      <c r="G348" s="210" t="s">
        <v>191</v>
      </c>
      <c r="H348" s="211">
        <v>55.692</v>
      </c>
      <c r="I348" s="212"/>
      <c r="J348" s="213">
        <f>ROUND(I348*H348,2)</f>
        <v>0</v>
      </c>
      <c r="K348" s="209" t="s">
        <v>178</v>
      </c>
      <c r="L348" s="47"/>
      <c r="M348" s="214" t="s">
        <v>19</v>
      </c>
      <c r="N348" s="215" t="s">
        <v>42</v>
      </c>
      <c r="O348" s="87"/>
      <c r="P348" s="216">
        <f>O348*H348</f>
        <v>0</v>
      </c>
      <c r="Q348" s="216">
        <v>0.0079000000000000008</v>
      </c>
      <c r="R348" s="216">
        <f>Q348*H348</f>
        <v>0.43996680000000005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179</v>
      </c>
      <c r="AT348" s="218" t="s">
        <v>174</v>
      </c>
      <c r="AU348" s="218" t="s">
        <v>81</v>
      </c>
      <c r="AY348" s="20" t="s">
        <v>171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79</v>
      </c>
      <c r="BK348" s="219">
        <f>ROUND(I348*H348,2)</f>
        <v>0</v>
      </c>
      <c r="BL348" s="20" t="s">
        <v>179</v>
      </c>
      <c r="BM348" s="218" t="s">
        <v>428</v>
      </c>
    </row>
    <row r="349" s="2" customFormat="1">
      <c r="A349" s="41"/>
      <c r="B349" s="42"/>
      <c r="C349" s="43"/>
      <c r="D349" s="220" t="s">
        <v>180</v>
      </c>
      <c r="E349" s="43"/>
      <c r="F349" s="221" t="s">
        <v>429</v>
      </c>
      <c r="G349" s="43"/>
      <c r="H349" s="43"/>
      <c r="I349" s="222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180</v>
      </c>
      <c r="AU349" s="20" t="s">
        <v>81</v>
      </c>
    </row>
    <row r="350" s="13" customFormat="1">
      <c r="A350" s="13"/>
      <c r="B350" s="225"/>
      <c r="C350" s="226"/>
      <c r="D350" s="227" t="s">
        <v>182</v>
      </c>
      <c r="E350" s="228" t="s">
        <v>19</v>
      </c>
      <c r="F350" s="229" t="s">
        <v>430</v>
      </c>
      <c r="G350" s="226"/>
      <c r="H350" s="230">
        <v>55.692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182</v>
      </c>
      <c r="AU350" s="236" t="s">
        <v>81</v>
      </c>
      <c r="AV350" s="13" t="s">
        <v>81</v>
      </c>
      <c r="AW350" s="13" t="s">
        <v>33</v>
      </c>
      <c r="AX350" s="13" t="s">
        <v>71</v>
      </c>
      <c r="AY350" s="236" t="s">
        <v>171</v>
      </c>
    </row>
    <row r="351" s="15" customFormat="1">
      <c r="A351" s="15"/>
      <c r="B351" s="248"/>
      <c r="C351" s="249"/>
      <c r="D351" s="227" t="s">
        <v>182</v>
      </c>
      <c r="E351" s="250" t="s">
        <v>19</v>
      </c>
      <c r="F351" s="251" t="s">
        <v>188</v>
      </c>
      <c r="G351" s="249"/>
      <c r="H351" s="252">
        <v>55.692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182</v>
      </c>
      <c r="AU351" s="258" t="s">
        <v>81</v>
      </c>
      <c r="AV351" s="15" t="s">
        <v>179</v>
      </c>
      <c r="AW351" s="15" t="s">
        <v>33</v>
      </c>
      <c r="AX351" s="15" t="s">
        <v>79</v>
      </c>
      <c r="AY351" s="258" t="s">
        <v>171</v>
      </c>
    </row>
    <row r="352" s="2" customFormat="1" ht="16.5" customHeight="1">
      <c r="A352" s="41"/>
      <c r="B352" s="42"/>
      <c r="C352" s="207" t="s">
        <v>431</v>
      </c>
      <c r="D352" s="207" t="s">
        <v>174</v>
      </c>
      <c r="E352" s="208" t="s">
        <v>432</v>
      </c>
      <c r="F352" s="209" t="s">
        <v>433</v>
      </c>
      <c r="G352" s="210" t="s">
        <v>191</v>
      </c>
      <c r="H352" s="211">
        <v>873.14800000000002</v>
      </c>
      <c r="I352" s="212"/>
      <c r="J352" s="213">
        <f>ROUND(I352*H352,2)</f>
        <v>0</v>
      </c>
      <c r="K352" s="209" t="s">
        <v>178</v>
      </c>
      <c r="L352" s="47"/>
      <c r="M352" s="214" t="s">
        <v>19</v>
      </c>
      <c r="N352" s="215" t="s">
        <v>42</v>
      </c>
      <c r="O352" s="87"/>
      <c r="P352" s="216">
        <f>O352*H352</f>
        <v>0</v>
      </c>
      <c r="Q352" s="216">
        <v>0.00025999999999999998</v>
      </c>
      <c r="R352" s="216">
        <f>Q352*H352</f>
        <v>0.22701848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179</v>
      </c>
      <c r="AT352" s="218" t="s">
        <v>174</v>
      </c>
      <c r="AU352" s="218" t="s">
        <v>81</v>
      </c>
      <c r="AY352" s="20" t="s">
        <v>171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79</v>
      </c>
      <c r="BK352" s="219">
        <f>ROUND(I352*H352,2)</f>
        <v>0</v>
      </c>
      <c r="BL352" s="20" t="s">
        <v>179</v>
      </c>
      <c r="BM352" s="218" t="s">
        <v>434</v>
      </c>
    </row>
    <row r="353" s="2" customFormat="1">
      <c r="A353" s="41"/>
      <c r="B353" s="42"/>
      <c r="C353" s="43"/>
      <c r="D353" s="220" t="s">
        <v>180</v>
      </c>
      <c r="E353" s="43"/>
      <c r="F353" s="221" t="s">
        <v>435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180</v>
      </c>
      <c r="AU353" s="20" t="s">
        <v>81</v>
      </c>
    </row>
    <row r="354" s="13" customFormat="1">
      <c r="A354" s="13"/>
      <c r="B354" s="225"/>
      <c r="C354" s="226"/>
      <c r="D354" s="227" t="s">
        <v>182</v>
      </c>
      <c r="E354" s="228" t="s">
        <v>19</v>
      </c>
      <c r="F354" s="229" t="s">
        <v>288</v>
      </c>
      <c r="G354" s="226"/>
      <c r="H354" s="230">
        <v>77.353999999999999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182</v>
      </c>
      <c r="AU354" s="236" t="s">
        <v>81</v>
      </c>
      <c r="AV354" s="13" t="s">
        <v>81</v>
      </c>
      <c r="AW354" s="13" t="s">
        <v>33</v>
      </c>
      <c r="AX354" s="13" t="s">
        <v>71</v>
      </c>
      <c r="AY354" s="236" t="s">
        <v>171</v>
      </c>
    </row>
    <row r="355" s="13" customFormat="1">
      <c r="A355" s="13"/>
      <c r="B355" s="225"/>
      <c r="C355" s="226"/>
      <c r="D355" s="227" t="s">
        <v>182</v>
      </c>
      <c r="E355" s="228" t="s">
        <v>19</v>
      </c>
      <c r="F355" s="229" t="s">
        <v>289</v>
      </c>
      <c r="G355" s="226"/>
      <c r="H355" s="230">
        <v>-3.7959999999999998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182</v>
      </c>
      <c r="AU355" s="236" t="s">
        <v>81</v>
      </c>
      <c r="AV355" s="13" t="s">
        <v>81</v>
      </c>
      <c r="AW355" s="13" t="s">
        <v>33</v>
      </c>
      <c r="AX355" s="13" t="s">
        <v>71</v>
      </c>
      <c r="AY355" s="236" t="s">
        <v>171</v>
      </c>
    </row>
    <row r="356" s="13" customFormat="1">
      <c r="A356" s="13"/>
      <c r="B356" s="225"/>
      <c r="C356" s="226"/>
      <c r="D356" s="227" t="s">
        <v>182</v>
      </c>
      <c r="E356" s="228" t="s">
        <v>19</v>
      </c>
      <c r="F356" s="229" t="s">
        <v>290</v>
      </c>
      <c r="G356" s="226"/>
      <c r="H356" s="230">
        <v>0.44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182</v>
      </c>
      <c r="AU356" s="236" t="s">
        <v>81</v>
      </c>
      <c r="AV356" s="13" t="s">
        <v>81</v>
      </c>
      <c r="AW356" s="13" t="s">
        <v>33</v>
      </c>
      <c r="AX356" s="13" t="s">
        <v>71</v>
      </c>
      <c r="AY356" s="236" t="s">
        <v>171</v>
      </c>
    </row>
    <row r="357" s="13" customFormat="1">
      <c r="A357" s="13"/>
      <c r="B357" s="225"/>
      <c r="C357" s="226"/>
      <c r="D357" s="227" t="s">
        <v>182</v>
      </c>
      <c r="E357" s="228" t="s">
        <v>19</v>
      </c>
      <c r="F357" s="229" t="s">
        <v>291</v>
      </c>
      <c r="G357" s="226"/>
      <c r="H357" s="230">
        <v>0.88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182</v>
      </c>
      <c r="AU357" s="236" t="s">
        <v>81</v>
      </c>
      <c r="AV357" s="13" t="s">
        <v>81</v>
      </c>
      <c r="AW357" s="13" t="s">
        <v>33</v>
      </c>
      <c r="AX357" s="13" t="s">
        <v>71</v>
      </c>
      <c r="AY357" s="236" t="s">
        <v>171</v>
      </c>
    </row>
    <row r="358" s="13" customFormat="1">
      <c r="A358" s="13"/>
      <c r="B358" s="225"/>
      <c r="C358" s="226"/>
      <c r="D358" s="227" t="s">
        <v>182</v>
      </c>
      <c r="E358" s="228" t="s">
        <v>19</v>
      </c>
      <c r="F358" s="229" t="s">
        <v>292</v>
      </c>
      <c r="G358" s="226"/>
      <c r="H358" s="230">
        <v>0.68999999999999995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182</v>
      </c>
      <c r="AU358" s="236" t="s">
        <v>81</v>
      </c>
      <c r="AV358" s="13" t="s">
        <v>81</v>
      </c>
      <c r="AW358" s="13" t="s">
        <v>33</v>
      </c>
      <c r="AX358" s="13" t="s">
        <v>71</v>
      </c>
      <c r="AY358" s="236" t="s">
        <v>171</v>
      </c>
    </row>
    <row r="359" s="13" customFormat="1">
      <c r="A359" s="13"/>
      <c r="B359" s="225"/>
      <c r="C359" s="226"/>
      <c r="D359" s="227" t="s">
        <v>182</v>
      </c>
      <c r="E359" s="228" t="s">
        <v>19</v>
      </c>
      <c r="F359" s="229" t="s">
        <v>293</v>
      </c>
      <c r="G359" s="226"/>
      <c r="H359" s="230">
        <v>1.25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182</v>
      </c>
      <c r="AU359" s="236" t="s">
        <v>81</v>
      </c>
      <c r="AV359" s="13" t="s">
        <v>81</v>
      </c>
      <c r="AW359" s="13" t="s">
        <v>33</v>
      </c>
      <c r="AX359" s="13" t="s">
        <v>71</v>
      </c>
      <c r="AY359" s="236" t="s">
        <v>171</v>
      </c>
    </row>
    <row r="360" s="13" customFormat="1">
      <c r="A360" s="13"/>
      <c r="B360" s="225"/>
      <c r="C360" s="226"/>
      <c r="D360" s="227" t="s">
        <v>182</v>
      </c>
      <c r="E360" s="228" t="s">
        <v>19</v>
      </c>
      <c r="F360" s="229" t="s">
        <v>294</v>
      </c>
      <c r="G360" s="226"/>
      <c r="H360" s="230">
        <v>72.168000000000006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182</v>
      </c>
      <c r="AU360" s="236" t="s">
        <v>81</v>
      </c>
      <c r="AV360" s="13" t="s">
        <v>81</v>
      </c>
      <c r="AW360" s="13" t="s">
        <v>33</v>
      </c>
      <c r="AX360" s="13" t="s">
        <v>71</v>
      </c>
      <c r="AY360" s="236" t="s">
        <v>171</v>
      </c>
    </row>
    <row r="361" s="13" customFormat="1">
      <c r="A361" s="13"/>
      <c r="B361" s="225"/>
      <c r="C361" s="226"/>
      <c r="D361" s="227" t="s">
        <v>182</v>
      </c>
      <c r="E361" s="228" t="s">
        <v>19</v>
      </c>
      <c r="F361" s="229" t="s">
        <v>295</v>
      </c>
      <c r="G361" s="226"/>
      <c r="H361" s="230">
        <v>-13.605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182</v>
      </c>
      <c r="AU361" s="236" t="s">
        <v>81</v>
      </c>
      <c r="AV361" s="13" t="s">
        <v>81</v>
      </c>
      <c r="AW361" s="13" t="s">
        <v>33</v>
      </c>
      <c r="AX361" s="13" t="s">
        <v>71</v>
      </c>
      <c r="AY361" s="236" t="s">
        <v>171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296</v>
      </c>
      <c r="G362" s="226"/>
      <c r="H362" s="230">
        <v>1.24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3" customFormat="1">
      <c r="A363" s="13"/>
      <c r="B363" s="225"/>
      <c r="C363" s="226"/>
      <c r="D363" s="227" t="s">
        <v>182</v>
      </c>
      <c r="E363" s="228" t="s">
        <v>19</v>
      </c>
      <c r="F363" s="229" t="s">
        <v>297</v>
      </c>
      <c r="G363" s="226"/>
      <c r="H363" s="230">
        <v>1.02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182</v>
      </c>
      <c r="AU363" s="236" t="s">
        <v>81</v>
      </c>
      <c r="AV363" s="13" t="s">
        <v>81</v>
      </c>
      <c r="AW363" s="13" t="s">
        <v>33</v>
      </c>
      <c r="AX363" s="13" t="s">
        <v>71</v>
      </c>
      <c r="AY363" s="236" t="s">
        <v>171</v>
      </c>
    </row>
    <row r="364" s="13" customFormat="1">
      <c r="A364" s="13"/>
      <c r="B364" s="225"/>
      <c r="C364" s="226"/>
      <c r="D364" s="227" t="s">
        <v>182</v>
      </c>
      <c r="E364" s="228" t="s">
        <v>19</v>
      </c>
      <c r="F364" s="229" t="s">
        <v>298</v>
      </c>
      <c r="G364" s="226"/>
      <c r="H364" s="230">
        <v>1.615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182</v>
      </c>
      <c r="AU364" s="236" t="s">
        <v>81</v>
      </c>
      <c r="AV364" s="13" t="s">
        <v>81</v>
      </c>
      <c r="AW364" s="13" t="s">
        <v>33</v>
      </c>
      <c r="AX364" s="13" t="s">
        <v>71</v>
      </c>
      <c r="AY364" s="236" t="s">
        <v>171</v>
      </c>
    </row>
    <row r="365" s="14" customFormat="1">
      <c r="A365" s="14"/>
      <c r="B365" s="237"/>
      <c r="C365" s="238"/>
      <c r="D365" s="227" t="s">
        <v>182</v>
      </c>
      <c r="E365" s="239" t="s">
        <v>19</v>
      </c>
      <c r="F365" s="240" t="s">
        <v>299</v>
      </c>
      <c r="G365" s="238"/>
      <c r="H365" s="241">
        <v>139.25600000000003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182</v>
      </c>
      <c r="AU365" s="247" t="s">
        <v>81</v>
      </c>
      <c r="AV365" s="14" t="s">
        <v>185</v>
      </c>
      <c r="AW365" s="14" t="s">
        <v>33</v>
      </c>
      <c r="AX365" s="14" t="s">
        <v>71</v>
      </c>
      <c r="AY365" s="247" t="s">
        <v>171</v>
      </c>
    </row>
    <row r="366" s="16" customFormat="1">
      <c r="A366" s="16"/>
      <c r="B366" s="259"/>
      <c r="C366" s="260"/>
      <c r="D366" s="227" t="s">
        <v>182</v>
      </c>
      <c r="E366" s="261" t="s">
        <v>19</v>
      </c>
      <c r="F366" s="262" t="s">
        <v>300</v>
      </c>
      <c r="G366" s="260"/>
      <c r="H366" s="261" t="s">
        <v>19</v>
      </c>
      <c r="I366" s="263"/>
      <c r="J366" s="260"/>
      <c r="K366" s="260"/>
      <c r="L366" s="264"/>
      <c r="M366" s="265"/>
      <c r="N366" s="266"/>
      <c r="O366" s="266"/>
      <c r="P366" s="266"/>
      <c r="Q366" s="266"/>
      <c r="R366" s="266"/>
      <c r="S366" s="266"/>
      <c r="T366" s="26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68" t="s">
        <v>182</v>
      </c>
      <c r="AU366" s="268" t="s">
        <v>81</v>
      </c>
      <c r="AV366" s="16" t="s">
        <v>79</v>
      </c>
      <c r="AW366" s="16" t="s">
        <v>33</v>
      </c>
      <c r="AX366" s="16" t="s">
        <v>71</v>
      </c>
      <c r="AY366" s="268" t="s">
        <v>171</v>
      </c>
    </row>
    <row r="367" s="13" customFormat="1">
      <c r="A367" s="13"/>
      <c r="B367" s="225"/>
      <c r="C367" s="226"/>
      <c r="D367" s="227" t="s">
        <v>182</v>
      </c>
      <c r="E367" s="228" t="s">
        <v>19</v>
      </c>
      <c r="F367" s="229" t="s">
        <v>301</v>
      </c>
      <c r="G367" s="226"/>
      <c r="H367" s="230">
        <v>16.379999999999999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182</v>
      </c>
      <c r="AU367" s="236" t="s">
        <v>81</v>
      </c>
      <c r="AV367" s="13" t="s">
        <v>81</v>
      </c>
      <c r="AW367" s="13" t="s">
        <v>33</v>
      </c>
      <c r="AX367" s="13" t="s">
        <v>71</v>
      </c>
      <c r="AY367" s="236" t="s">
        <v>171</v>
      </c>
    </row>
    <row r="368" s="13" customFormat="1">
      <c r="A368" s="13"/>
      <c r="B368" s="225"/>
      <c r="C368" s="226"/>
      <c r="D368" s="227" t="s">
        <v>182</v>
      </c>
      <c r="E368" s="228" t="s">
        <v>19</v>
      </c>
      <c r="F368" s="229" t="s">
        <v>222</v>
      </c>
      <c r="G368" s="226"/>
      <c r="H368" s="230">
        <v>-1.5760000000000001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182</v>
      </c>
      <c r="AU368" s="236" t="s">
        <v>81</v>
      </c>
      <c r="AV368" s="13" t="s">
        <v>81</v>
      </c>
      <c r="AW368" s="13" t="s">
        <v>33</v>
      </c>
      <c r="AX368" s="13" t="s">
        <v>71</v>
      </c>
      <c r="AY368" s="236" t="s">
        <v>171</v>
      </c>
    </row>
    <row r="369" s="13" customFormat="1">
      <c r="A369" s="13"/>
      <c r="B369" s="225"/>
      <c r="C369" s="226"/>
      <c r="D369" s="227" t="s">
        <v>182</v>
      </c>
      <c r="E369" s="228" t="s">
        <v>19</v>
      </c>
      <c r="F369" s="229" t="s">
        <v>302</v>
      </c>
      <c r="G369" s="226"/>
      <c r="H369" s="230">
        <v>110.976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182</v>
      </c>
      <c r="AU369" s="236" t="s">
        <v>81</v>
      </c>
      <c r="AV369" s="13" t="s">
        <v>81</v>
      </c>
      <c r="AW369" s="13" t="s">
        <v>33</v>
      </c>
      <c r="AX369" s="13" t="s">
        <v>71</v>
      </c>
      <c r="AY369" s="236" t="s">
        <v>171</v>
      </c>
    </row>
    <row r="370" s="13" customFormat="1">
      <c r="A370" s="13"/>
      <c r="B370" s="225"/>
      <c r="C370" s="226"/>
      <c r="D370" s="227" t="s">
        <v>182</v>
      </c>
      <c r="E370" s="228" t="s">
        <v>19</v>
      </c>
      <c r="F370" s="229" t="s">
        <v>303</v>
      </c>
      <c r="G370" s="226"/>
      <c r="H370" s="230">
        <v>-16.027999999999999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182</v>
      </c>
      <c r="AU370" s="236" t="s">
        <v>81</v>
      </c>
      <c r="AV370" s="13" t="s">
        <v>81</v>
      </c>
      <c r="AW370" s="13" t="s">
        <v>33</v>
      </c>
      <c r="AX370" s="13" t="s">
        <v>71</v>
      </c>
      <c r="AY370" s="236" t="s">
        <v>171</v>
      </c>
    </row>
    <row r="371" s="13" customFormat="1">
      <c r="A371" s="13"/>
      <c r="B371" s="225"/>
      <c r="C371" s="226"/>
      <c r="D371" s="227" t="s">
        <v>182</v>
      </c>
      <c r="E371" s="228" t="s">
        <v>19</v>
      </c>
      <c r="F371" s="229" t="s">
        <v>304</v>
      </c>
      <c r="G371" s="226"/>
      <c r="H371" s="230">
        <v>4.6399999999999997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182</v>
      </c>
      <c r="AU371" s="236" t="s">
        <v>81</v>
      </c>
      <c r="AV371" s="13" t="s">
        <v>81</v>
      </c>
      <c r="AW371" s="13" t="s">
        <v>33</v>
      </c>
      <c r="AX371" s="13" t="s">
        <v>71</v>
      </c>
      <c r="AY371" s="236" t="s">
        <v>171</v>
      </c>
    </row>
    <row r="372" s="13" customFormat="1">
      <c r="A372" s="13"/>
      <c r="B372" s="225"/>
      <c r="C372" s="226"/>
      <c r="D372" s="227" t="s">
        <v>182</v>
      </c>
      <c r="E372" s="228" t="s">
        <v>19</v>
      </c>
      <c r="F372" s="229" t="s">
        <v>305</v>
      </c>
      <c r="G372" s="226"/>
      <c r="H372" s="230">
        <v>65.959999999999994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182</v>
      </c>
      <c r="AU372" s="236" t="s">
        <v>81</v>
      </c>
      <c r="AV372" s="13" t="s">
        <v>81</v>
      </c>
      <c r="AW372" s="13" t="s">
        <v>33</v>
      </c>
      <c r="AX372" s="13" t="s">
        <v>71</v>
      </c>
      <c r="AY372" s="236" t="s">
        <v>171</v>
      </c>
    </row>
    <row r="373" s="13" customFormat="1">
      <c r="A373" s="13"/>
      <c r="B373" s="225"/>
      <c r="C373" s="226"/>
      <c r="D373" s="227" t="s">
        <v>182</v>
      </c>
      <c r="E373" s="228" t="s">
        <v>19</v>
      </c>
      <c r="F373" s="229" t="s">
        <v>306</v>
      </c>
      <c r="G373" s="226"/>
      <c r="H373" s="230">
        <v>-9.4529999999999994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182</v>
      </c>
      <c r="AU373" s="236" t="s">
        <v>81</v>
      </c>
      <c r="AV373" s="13" t="s">
        <v>81</v>
      </c>
      <c r="AW373" s="13" t="s">
        <v>33</v>
      </c>
      <c r="AX373" s="13" t="s">
        <v>71</v>
      </c>
      <c r="AY373" s="236" t="s">
        <v>171</v>
      </c>
    </row>
    <row r="374" s="13" customFormat="1">
      <c r="A374" s="13"/>
      <c r="B374" s="225"/>
      <c r="C374" s="226"/>
      <c r="D374" s="227" t="s">
        <v>182</v>
      </c>
      <c r="E374" s="228" t="s">
        <v>19</v>
      </c>
      <c r="F374" s="229" t="s">
        <v>307</v>
      </c>
      <c r="G374" s="226"/>
      <c r="H374" s="230">
        <v>1.22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182</v>
      </c>
      <c r="AU374" s="236" t="s">
        <v>81</v>
      </c>
      <c r="AV374" s="13" t="s">
        <v>81</v>
      </c>
      <c r="AW374" s="13" t="s">
        <v>33</v>
      </c>
      <c r="AX374" s="13" t="s">
        <v>71</v>
      </c>
      <c r="AY374" s="236" t="s">
        <v>171</v>
      </c>
    </row>
    <row r="375" s="13" customFormat="1">
      <c r="A375" s="13"/>
      <c r="B375" s="225"/>
      <c r="C375" s="226"/>
      <c r="D375" s="227" t="s">
        <v>182</v>
      </c>
      <c r="E375" s="228" t="s">
        <v>19</v>
      </c>
      <c r="F375" s="229" t="s">
        <v>308</v>
      </c>
      <c r="G375" s="226"/>
      <c r="H375" s="230">
        <v>1.02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182</v>
      </c>
      <c r="AU375" s="236" t="s">
        <v>81</v>
      </c>
      <c r="AV375" s="13" t="s">
        <v>81</v>
      </c>
      <c r="AW375" s="13" t="s">
        <v>33</v>
      </c>
      <c r="AX375" s="13" t="s">
        <v>71</v>
      </c>
      <c r="AY375" s="236" t="s">
        <v>171</v>
      </c>
    </row>
    <row r="376" s="13" customFormat="1">
      <c r="A376" s="13"/>
      <c r="B376" s="225"/>
      <c r="C376" s="226"/>
      <c r="D376" s="227" t="s">
        <v>182</v>
      </c>
      <c r="E376" s="228" t="s">
        <v>19</v>
      </c>
      <c r="F376" s="229" t="s">
        <v>309</v>
      </c>
      <c r="G376" s="226"/>
      <c r="H376" s="230">
        <v>1.194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182</v>
      </c>
      <c r="AU376" s="236" t="s">
        <v>81</v>
      </c>
      <c r="AV376" s="13" t="s">
        <v>81</v>
      </c>
      <c r="AW376" s="13" t="s">
        <v>33</v>
      </c>
      <c r="AX376" s="13" t="s">
        <v>71</v>
      </c>
      <c r="AY376" s="236" t="s">
        <v>171</v>
      </c>
    </row>
    <row r="377" s="14" customFormat="1">
      <c r="A377" s="14"/>
      <c r="B377" s="237"/>
      <c r="C377" s="238"/>
      <c r="D377" s="227" t="s">
        <v>182</v>
      </c>
      <c r="E377" s="239" t="s">
        <v>19</v>
      </c>
      <c r="F377" s="240" t="s">
        <v>310</v>
      </c>
      <c r="G377" s="238"/>
      <c r="H377" s="241">
        <v>174.333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182</v>
      </c>
      <c r="AU377" s="247" t="s">
        <v>81</v>
      </c>
      <c r="AV377" s="14" t="s">
        <v>185</v>
      </c>
      <c r="AW377" s="14" t="s">
        <v>33</v>
      </c>
      <c r="AX377" s="14" t="s">
        <v>71</v>
      </c>
      <c r="AY377" s="247" t="s">
        <v>171</v>
      </c>
    </row>
    <row r="378" s="16" customFormat="1">
      <c r="A378" s="16"/>
      <c r="B378" s="259"/>
      <c r="C378" s="260"/>
      <c r="D378" s="227" t="s">
        <v>182</v>
      </c>
      <c r="E378" s="261" t="s">
        <v>19</v>
      </c>
      <c r="F378" s="262" t="s">
        <v>300</v>
      </c>
      <c r="G378" s="260"/>
      <c r="H378" s="261" t="s">
        <v>19</v>
      </c>
      <c r="I378" s="263"/>
      <c r="J378" s="260"/>
      <c r="K378" s="260"/>
      <c r="L378" s="264"/>
      <c r="M378" s="265"/>
      <c r="N378" s="266"/>
      <c r="O378" s="266"/>
      <c r="P378" s="266"/>
      <c r="Q378" s="266"/>
      <c r="R378" s="266"/>
      <c r="S378" s="266"/>
      <c r="T378" s="26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68" t="s">
        <v>182</v>
      </c>
      <c r="AU378" s="268" t="s">
        <v>81</v>
      </c>
      <c r="AV378" s="16" t="s">
        <v>79</v>
      </c>
      <c r="AW378" s="16" t="s">
        <v>33</v>
      </c>
      <c r="AX378" s="16" t="s">
        <v>71</v>
      </c>
      <c r="AY378" s="268" t="s">
        <v>171</v>
      </c>
    </row>
    <row r="379" s="13" customFormat="1">
      <c r="A379" s="13"/>
      <c r="B379" s="225"/>
      <c r="C379" s="226"/>
      <c r="D379" s="227" t="s">
        <v>182</v>
      </c>
      <c r="E379" s="228" t="s">
        <v>19</v>
      </c>
      <c r="F379" s="229" t="s">
        <v>311</v>
      </c>
      <c r="G379" s="226"/>
      <c r="H379" s="230">
        <v>16.431999999999999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182</v>
      </c>
      <c r="AU379" s="236" t="s">
        <v>81</v>
      </c>
      <c r="AV379" s="13" t="s">
        <v>81</v>
      </c>
      <c r="AW379" s="13" t="s">
        <v>33</v>
      </c>
      <c r="AX379" s="13" t="s">
        <v>71</v>
      </c>
      <c r="AY379" s="236" t="s">
        <v>171</v>
      </c>
    </row>
    <row r="380" s="13" customFormat="1">
      <c r="A380" s="13"/>
      <c r="B380" s="225"/>
      <c r="C380" s="226"/>
      <c r="D380" s="227" t="s">
        <v>182</v>
      </c>
      <c r="E380" s="228" t="s">
        <v>19</v>
      </c>
      <c r="F380" s="229" t="s">
        <v>312</v>
      </c>
      <c r="G380" s="226"/>
      <c r="H380" s="230">
        <v>-3.1520000000000001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182</v>
      </c>
      <c r="AU380" s="236" t="s">
        <v>81</v>
      </c>
      <c r="AV380" s="13" t="s">
        <v>81</v>
      </c>
      <c r="AW380" s="13" t="s">
        <v>33</v>
      </c>
      <c r="AX380" s="13" t="s">
        <v>71</v>
      </c>
      <c r="AY380" s="236" t="s">
        <v>171</v>
      </c>
    </row>
    <row r="381" s="13" customFormat="1">
      <c r="A381" s="13"/>
      <c r="B381" s="225"/>
      <c r="C381" s="226"/>
      <c r="D381" s="227" t="s">
        <v>182</v>
      </c>
      <c r="E381" s="228" t="s">
        <v>19</v>
      </c>
      <c r="F381" s="229" t="s">
        <v>314</v>
      </c>
      <c r="G381" s="226"/>
      <c r="H381" s="230">
        <v>0.25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182</v>
      </c>
      <c r="AU381" s="236" t="s">
        <v>81</v>
      </c>
      <c r="AV381" s="13" t="s">
        <v>81</v>
      </c>
      <c r="AW381" s="13" t="s">
        <v>33</v>
      </c>
      <c r="AX381" s="13" t="s">
        <v>71</v>
      </c>
      <c r="AY381" s="236" t="s">
        <v>171</v>
      </c>
    </row>
    <row r="382" s="13" customFormat="1">
      <c r="A382" s="13"/>
      <c r="B382" s="225"/>
      <c r="C382" s="226"/>
      <c r="D382" s="227" t="s">
        <v>182</v>
      </c>
      <c r="E382" s="228" t="s">
        <v>19</v>
      </c>
      <c r="F382" s="229" t="s">
        <v>315</v>
      </c>
      <c r="G382" s="226"/>
      <c r="H382" s="230">
        <v>51.68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182</v>
      </c>
      <c r="AU382" s="236" t="s">
        <v>81</v>
      </c>
      <c r="AV382" s="13" t="s">
        <v>81</v>
      </c>
      <c r="AW382" s="13" t="s">
        <v>33</v>
      </c>
      <c r="AX382" s="13" t="s">
        <v>71</v>
      </c>
      <c r="AY382" s="236" t="s">
        <v>171</v>
      </c>
    </row>
    <row r="383" s="13" customFormat="1">
      <c r="A383" s="13"/>
      <c r="B383" s="225"/>
      <c r="C383" s="226"/>
      <c r="D383" s="227" t="s">
        <v>182</v>
      </c>
      <c r="E383" s="228" t="s">
        <v>19</v>
      </c>
      <c r="F383" s="229" t="s">
        <v>316</v>
      </c>
      <c r="G383" s="226"/>
      <c r="H383" s="230">
        <v>74.323999999999998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182</v>
      </c>
      <c r="AU383" s="236" t="s">
        <v>81</v>
      </c>
      <c r="AV383" s="13" t="s">
        <v>81</v>
      </c>
      <c r="AW383" s="13" t="s">
        <v>33</v>
      </c>
      <c r="AX383" s="13" t="s">
        <v>71</v>
      </c>
      <c r="AY383" s="236" t="s">
        <v>171</v>
      </c>
    </row>
    <row r="384" s="13" customFormat="1">
      <c r="A384" s="13"/>
      <c r="B384" s="225"/>
      <c r="C384" s="226"/>
      <c r="D384" s="227" t="s">
        <v>182</v>
      </c>
      <c r="E384" s="228" t="s">
        <v>19</v>
      </c>
      <c r="F384" s="229" t="s">
        <v>317</v>
      </c>
      <c r="G384" s="226"/>
      <c r="H384" s="230">
        <v>-18.172999999999998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182</v>
      </c>
      <c r="AU384" s="236" t="s">
        <v>81</v>
      </c>
      <c r="AV384" s="13" t="s">
        <v>81</v>
      </c>
      <c r="AW384" s="13" t="s">
        <v>33</v>
      </c>
      <c r="AX384" s="13" t="s">
        <v>71</v>
      </c>
      <c r="AY384" s="236" t="s">
        <v>171</v>
      </c>
    </row>
    <row r="385" s="13" customFormat="1">
      <c r="A385" s="13"/>
      <c r="B385" s="225"/>
      <c r="C385" s="226"/>
      <c r="D385" s="227" t="s">
        <v>182</v>
      </c>
      <c r="E385" s="228" t="s">
        <v>19</v>
      </c>
      <c r="F385" s="229" t="s">
        <v>318</v>
      </c>
      <c r="G385" s="226"/>
      <c r="H385" s="230">
        <v>2.3199999999999998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182</v>
      </c>
      <c r="AU385" s="236" t="s">
        <v>81</v>
      </c>
      <c r="AV385" s="13" t="s">
        <v>81</v>
      </c>
      <c r="AW385" s="13" t="s">
        <v>33</v>
      </c>
      <c r="AX385" s="13" t="s">
        <v>71</v>
      </c>
      <c r="AY385" s="236" t="s">
        <v>171</v>
      </c>
    </row>
    <row r="386" s="13" customFormat="1">
      <c r="A386" s="13"/>
      <c r="B386" s="225"/>
      <c r="C386" s="226"/>
      <c r="D386" s="227" t="s">
        <v>182</v>
      </c>
      <c r="E386" s="228" t="s">
        <v>19</v>
      </c>
      <c r="F386" s="229" t="s">
        <v>319</v>
      </c>
      <c r="G386" s="226"/>
      <c r="H386" s="230">
        <v>2.2799999999999998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182</v>
      </c>
      <c r="AU386" s="236" t="s">
        <v>81</v>
      </c>
      <c r="AV386" s="13" t="s">
        <v>81</v>
      </c>
      <c r="AW386" s="13" t="s">
        <v>33</v>
      </c>
      <c r="AX386" s="13" t="s">
        <v>71</v>
      </c>
      <c r="AY386" s="236" t="s">
        <v>171</v>
      </c>
    </row>
    <row r="387" s="13" customFormat="1">
      <c r="A387" s="13"/>
      <c r="B387" s="225"/>
      <c r="C387" s="226"/>
      <c r="D387" s="227" t="s">
        <v>182</v>
      </c>
      <c r="E387" s="228" t="s">
        <v>19</v>
      </c>
      <c r="F387" s="229" t="s">
        <v>320</v>
      </c>
      <c r="G387" s="226"/>
      <c r="H387" s="230">
        <v>1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182</v>
      </c>
      <c r="AU387" s="236" t="s">
        <v>81</v>
      </c>
      <c r="AV387" s="13" t="s">
        <v>81</v>
      </c>
      <c r="AW387" s="13" t="s">
        <v>33</v>
      </c>
      <c r="AX387" s="13" t="s">
        <v>71</v>
      </c>
      <c r="AY387" s="236" t="s">
        <v>171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321</v>
      </c>
      <c r="G388" s="226"/>
      <c r="H388" s="230">
        <v>1.3999999999999999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3" customFormat="1">
      <c r="A389" s="13"/>
      <c r="B389" s="225"/>
      <c r="C389" s="226"/>
      <c r="D389" s="227" t="s">
        <v>182</v>
      </c>
      <c r="E389" s="228" t="s">
        <v>19</v>
      </c>
      <c r="F389" s="229" t="s">
        <v>322</v>
      </c>
      <c r="G389" s="226"/>
      <c r="H389" s="230">
        <v>36.039999999999999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182</v>
      </c>
      <c r="AU389" s="236" t="s">
        <v>81</v>
      </c>
      <c r="AV389" s="13" t="s">
        <v>81</v>
      </c>
      <c r="AW389" s="13" t="s">
        <v>33</v>
      </c>
      <c r="AX389" s="13" t="s">
        <v>71</v>
      </c>
      <c r="AY389" s="236" t="s">
        <v>171</v>
      </c>
    </row>
    <row r="390" s="13" customFormat="1">
      <c r="A390" s="13"/>
      <c r="B390" s="225"/>
      <c r="C390" s="226"/>
      <c r="D390" s="227" t="s">
        <v>182</v>
      </c>
      <c r="E390" s="228" t="s">
        <v>19</v>
      </c>
      <c r="F390" s="229" t="s">
        <v>323</v>
      </c>
      <c r="G390" s="226"/>
      <c r="H390" s="230">
        <v>-12.288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182</v>
      </c>
      <c r="AU390" s="236" t="s">
        <v>81</v>
      </c>
      <c r="AV390" s="13" t="s">
        <v>81</v>
      </c>
      <c r="AW390" s="13" t="s">
        <v>33</v>
      </c>
      <c r="AX390" s="13" t="s">
        <v>71</v>
      </c>
      <c r="AY390" s="236" t="s">
        <v>171</v>
      </c>
    </row>
    <row r="391" s="13" customFormat="1">
      <c r="A391" s="13"/>
      <c r="B391" s="225"/>
      <c r="C391" s="226"/>
      <c r="D391" s="227" t="s">
        <v>182</v>
      </c>
      <c r="E391" s="228" t="s">
        <v>19</v>
      </c>
      <c r="F391" s="229" t="s">
        <v>324</v>
      </c>
      <c r="G391" s="226"/>
      <c r="H391" s="230">
        <v>0.70999999999999996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182</v>
      </c>
      <c r="AU391" s="236" t="s">
        <v>81</v>
      </c>
      <c r="AV391" s="13" t="s">
        <v>81</v>
      </c>
      <c r="AW391" s="13" t="s">
        <v>33</v>
      </c>
      <c r="AX391" s="13" t="s">
        <v>71</v>
      </c>
      <c r="AY391" s="236" t="s">
        <v>171</v>
      </c>
    </row>
    <row r="392" s="13" customFormat="1">
      <c r="A392" s="13"/>
      <c r="B392" s="225"/>
      <c r="C392" s="226"/>
      <c r="D392" s="227" t="s">
        <v>182</v>
      </c>
      <c r="E392" s="228" t="s">
        <v>19</v>
      </c>
      <c r="F392" s="229" t="s">
        <v>325</v>
      </c>
      <c r="G392" s="226"/>
      <c r="H392" s="230">
        <v>0.61899999999999999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182</v>
      </c>
      <c r="AU392" s="236" t="s">
        <v>81</v>
      </c>
      <c r="AV392" s="13" t="s">
        <v>81</v>
      </c>
      <c r="AW392" s="13" t="s">
        <v>33</v>
      </c>
      <c r="AX392" s="13" t="s">
        <v>71</v>
      </c>
      <c r="AY392" s="236" t="s">
        <v>171</v>
      </c>
    </row>
    <row r="393" s="13" customFormat="1">
      <c r="A393" s="13"/>
      <c r="B393" s="225"/>
      <c r="C393" s="226"/>
      <c r="D393" s="227" t="s">
        <v>182</v>
      </c>
      <c r="E393" s="228" t="s">
        <v>19</v>
      </c>
      <c r="F393" s="229" t="s">
        <v>326</v>
      </c>
      <c r="G393" s="226"/>
      <c r="H393" s="230">
        <v>1.7849999999999999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182</v>
      </c>
      <c r="AU393" s="236" t="s">
        <v>81</v>
      </c>
      <c r="AV393" s="13" t="s">
        <v>81</v>
      </c>
      <c r="AW393" s="13" t="s">
        <v>33</v>
      </c>
      <c r="AX393" s="13" t="s">
        <v>71</v>
      </c>
      <c r="AY393" s="236" t="s">
        <v>171</v>
      </c>
    </row>
    <row r="394" s="14" customFormat="1">
      <c r="A394" s="14"/>
      <c r="B394" s="237"/>
      <c r="C394" s="238"/>
      <c r="D394" s="227" t="s">
        <v>182</v>
      </c>
      <c r="E394" s="239" t="s">
        <v>19</v>
      </c>
      <c r="F394" s="240" t="s">
        <v>327</v>
      </c>
      <c r="G394" s="238"/>
      <c r="H394" s="241">
        <v>155.22699999999998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182</v>
      </c>
      <c r="AU394" s="247" t="s">
        <v>81</v>
      </c>
      <c r="AV394" s="14" t="s">
        <v>185</v>
      </c>
      <c r="AW394" s="14" t="s">
        <v>33</v>
      </c>
      <c r="AX394" s="14" t="s">
        <v>71</v>
      </c>
      <c r="AY394" s="247" t="s">
        <v>171</v>
      </c>
    </row>
    <row r="395" s="13" customFormat="1">
      <c r="A395" s="13"/>
      <c r="B395" s="225"/>
      <c r="C395" s="226"/>
      <c r="D395" s="227" t="s">
        <v>182</v>
      </c>
      <c r="E395" s="228" t="s">
        <v>19</v>
      </c>
      <c r="F395" s="229" t="s">
        <v>328</v>
      </c>
      <c r="G395" s="226"/>
      <c r="H395" s="230">
        <v>55.695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182</v>
      </c>
      <c r="AU395" s="236" t="s">
        <v>81</v>
      </c>
      <c r="AV395" s="13" t="s">
        <v>81</v>
      </c>
      <c r="AW395" s="13" t="s">
        <v>33</v>
      </c>
      <c r="AX395" s="13" t="s">
        <v>71</v>
      </c>
      <c r="AY395" s="236" t="s">
        <v>171</v>
      </c>
    </row>
    <row r="396" s="13" customFormat="1">
      <c r="A396" s="13"/>
      <c r="B396" s="225"/>
      <c r="C396" s="226"/>
      <c r="D396" s="227" t="s">
        <v>182</v>
      </c>
      <c r="E396" s="228" t="s">
        <v>19</v>
      </c>
      <c r="F396" s="229" t="s">
        <v>329</v>
      </c>
      <c r="G396" s="226"/>
      <c r="H396" s="230">
        <v>-4.2919999999999998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182</v>
      </c>
      <c r="AU396" s="236" t="s">
        <v>81</v>
      </c>
      <c r="AV396" s="13" t="s">
        <v>81</v>
      </c>
      <c r="AW396" s="13" t="s">
        <v>33</v>
      </c>
      <c r="AX396" s="13" t="s">
        <v>71</v>
      </c>
      <c r="AY396" s="236" t="s">
        <v>171</v>
      </c>
    </row>
    <row r="397" s="13" customFormat="1">
      <c r="A397" s="13"/>
      <c r="B397" s="225"/>
      <c r="C397" s="226"/>
      <c r="D397" s="227" t="s">
        <v>182</v>
      </c>
      <c r="E397" s="228" t="s">
        <v>19</v>
      </c>
      <c r="F397" s="229" t="s">
        <v>330</v>
      </c>
      <c r="G397" s="226"/>
      <c r="H397" s="230">
        <v>1.9950000000000001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182</v>
      </c>
      <c r="AU397" s="236" t="s">
        <v>81</v>
      </c>
      <c r="AV397" s="13" t="s">
        <v>81</v>
      </c>
      <c r="AW397" s="13" t="s">
        <v>33</v>
      </c>
      <c r="AX397" s="13" t="s">
        <v>71</v>
      </c>
      <c r="AY397" s="236" t="s">
        <v>171</v>
      </c>
    </row>
    <row r="398" s="13" customFormat="1">
      <c r="A398" s="13"/>
      <c r="B398" s="225"/>
      <c r="C398" s="226"/>
      <c r="D398" s="227" t="s">
        <v>182</v>
      </c>
      <c r="E398" s="228" t="s">
        <v>19</v>
      </c>
      <c r="F398" s="229" t="s">
        <v>331</v>
      </c>
      <c r="G398" s="226"/>
      <c r="H398" s="230">
        <v>70.384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182</v>
      </c>
      <c r="AU398" s="236" t="s">
        <v>81</v>
      </c>
      <c r="AV398" s="13" t="s">
        <v>81</v>
      </c>
      <c r="AW398" s="13" t="s">
        <v>33</v>
      </c>
      <c r="AX398" s="13" t="s">
        <v>71</v>
      </c>
      <c r="AY398" s="236" t="s">
        <v>171</v>
      </c>
    </row>
    <row r="399" s="13" customFormat="1">
      <c r="A399" s="13"/>
      <c r="B399" s="225"/>
      <c r="C399" s="226"/>
      <c r="D399" s="227" t="s">
        <v>182</v>
      </c>
      <c r="E399" s="228" t="s">
        <v>19</v>
      </c>
      <c r="F399" s="229" t="s">
        <v>332</v>
      </c>
      <c r="G399" s="226"/>
      <c r="H399" s="230">
        <v>-9.7650000000000006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182</v>
      </c>
      <c r="AU399" s="236" t="s">
        <v>81</v>
      </c>
      <c r="AV399" s="13" t="s">
        <v>81</v>
      </c>
      <c r="AW399" s="13" t="s">
        <v>33</v>
      </c>
      <c r="AX399" s="13" t="s">
        <v>71</v>
      </c>
      <c r="AY399" s="236" t="s">
        <v>171</v>
      </c>
    </row>
    <row r="400" s="13" customFormat="1">
      <c r="A400" s="13"/>
      <c r="B400" s="225"/>
      <c r="C400" s="226"/>
      <c r="D400" s="227" t="s">
        <v>182</v>
      </c>
      <c r="E400" s="228" t="s">
        <v>19</v>
      </c>
      <c r="F400" s="229" t="s">
        <v>333</v>
      </c>
      <c r="G400" s="226"/>
      <c r="H400" s="230">
        <v>3.9900000000000002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182</v>
      </c>
      <c r="AU400" s="236" t="s">
        <v>81</v>
      </c>
      <c r="AV400" s="13" t="s">
        <v>81</v>
      </c>
      <c r="AW400" s="13" t="s">
        <v>33</v>
      </c>
      <c r="AX400" s="13" t="s">
        <v>71</v>
      </c>
      <c r="AY400" s="236" t="s">
        <v>171</v>
      </c>
    </row>
    <row r="401" s="13" customFormat="1">
      <c r="A401" s="13"/>
      <c r="B401" s="225"/>
      <c r="C401" s="226"/>
      <c r="D401" s="227" t="s">
        <v>182</v>
      </c>
      <c r="E401" s="228" t="s">
        <v>19</v>
      </c>
      <c r="F401" s="229" t="s">
        <v>334</v>
      </c>
      <c r="G401" s="226"/>
      <c r="H401" s="230">
        <v>1.8200000000000001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182</v>
      </c>
      <c r="AU401" s="236" t="s">
        <v>81</v>
      </c>
      <c r="AV401" s="13" t="s">
        <v>81</v>
      </c>
      <c r="AW401" s="13" t="s">
        <v>33</v>
      </c>
      <c r="AX401" s="13" t="s">
        <v>71</v>
      </c>
      <c r="AY401" s="236" t="s">
        <v>171</v>
      </c>
    </row>
    <row r="402" s="14" customFormat="1">
      <c r="A402" s="14"/>
      <c r="B402" s="237"/>
      <c r="C402" s="238"/>
      <c r="D402" s="227" t="s">
        <v>182</v>
      </c>
      <c r="E402" s="239" t="s">
        <v>19</v>
      </c>
      <c r="F402" s="240" t="s">
        <v>335</v>
      </c>
      <c r="G402" s="238"/>
      <c r="H402" s="241">
        <v>119.82699999999998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182</v>
      </c>
      <c r="AU402" s="247" t="s">
        <v>81</v>
      </c>
      <c r="AV402" s="14" t="s">
        <v>185</v>
      </c>
      <c r="AW402" s="14" t="s">
        <v>33</v>
      </c>
      <c r="AX402" s="14" t="s">
        <v>71</v>
      </c>
      <c r="AY402" s="247" t="s">
        <v>171</v>
      </c>
    </row>
    <row r="403" s="16" customFormat="1">
      <c r="A403" s="16"/>
      <c r="B403" s="259"/>
      <c r="C403" s="260"/>
      <c r="D403" s="227" t="s">
        <v>182</v>
      </c>
      <c r="E403" s="261" t="s">
        <v>19</v>
      </c>
      <c r="F403" s="262" t="s">
        <v>300</v>
      </c>
      <c r="G403" s="260"/>
      <c r="H403" s="261" t="s">
        <v>19</v>
      </c>
      <c r="I403" s="263"/>
      <c r="J403" s="260"/>
      <c r="K403" s="260"/>
      <c r="L403" s="264"/>
      <c r="M403" s="265"/>
      <c r="N403" s="266"/>
      <c r="O403" s="266"/>
      <c r="P403" s="266"/>
      <c r="Q403" s="266"/>
      <c r="R403" s="266"/>
      <c r="S403" s="266"/>
      <c r="T403" s="267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68" t="s">
        <v>182</v>
      </c>
      <c r="AU403" s="268" t="s">
        <v>81</v>
      </c>
      <c r="AV403" s="16" t="s">
        <v>79</v>
      </c>
      <c r="AW403" s="16" t="s">
        <v>33</v>
      </c>
      <c r="AX403" s="16" t="s">
        <v>71</v>
      </c>
      <c r="AY403" s="268" t="s">
        <v>171</v>
      </c>
    </row>
    <row r="404" s="13" customFormat="1">
      <c r="A404" s="13"/>
      <c r="B404" s="225"/>
      <c r="C404" s="226"/>
      <c r="D404" s="227" t="s">
        <v>182</v>
      </c>
      <c r="E404" s="228" t="s">
        <v>19</v>
      </c>
      <c r="F404" s="229" t="s">
        <v>336</v>
      </c>
      <c r="G404" s="226"/>
      <c r="H404" s="230">
        <v>131.58000000000001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182</v>
      </c>
      <c r="AU404" s="236" t="s">
        <v>81</v>
      </c>
      <c r="AV404" s="13" t="s">
        <v>81</v>
      </c>
      <c r="AW404" s="13" t="s">
        <v>33</v>
      </c>
      <c r="AX404" s="13" t="s">
        <v>71</v>
      </c>
      <c r="AY404" s="236" t="s">
        <v>171</v>
      </c>
    </row>
    <row r="405" s="13" customFormat="1">
      <c r="A405" s="13"/>
      <c r="B405" s="225"/>
      <c r="C405" s="226"/>
      <c r="D405" s="227" t="s">
        <v>182</v>
      </c>
      <c r="E405" s="228" t="s">
        <v>19</v>
      </c>
      <c r="F405" s="229" t="s">
        <v>337</v>
      </c>
      <c r="G405" s="226"/>
      <c r="H405" s="230">
        <v>49.979999999999997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182</v>
      </c>
      <c r="AU405" s="236" t="s">
        <v>81</v>
      </c>
      <c r="AV405" s="13" t="s">
        <v>81</v>
      </c>
      <c r="AW405" s="13" t="s">
        <v>33</v>
      </c>
      <c r="AX405" s="13" t="s">
        <v>71</v>
      </c>
      <c r="AY405" s="236" t="s">
        <v>171</v>
      </c>
    </row>
    <row r="406" s="13" customFormat="1">
      <c r="A406" s="13"/>
      <c r="B406" s="225"/>
      <c r="C406" s="226"/>
      <c r="D406" s="227" t="s">
        <v>182</v>
      </c>
      <c r="E406" s="228" t="s">
        <v>19</v>
      </c>
      <c r="F406" s="229" t="s">
        <v>436</v>
      </c>
      <c r="G406" s="226"/>
      <c r="H406" s="230">
        <v>-14.892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182</v>
      </c>
      <c r="AU406" s="236" t="s">
        <v>81</v>
      </c>
      <c r="AV406" s="13" t="s">
        <v>81</v>
      </c>
      <c r="AW406" s="13" t="s">
        <v>33</v>
      </c>
      <c r="AX406" s="13" t="s">
        <v>71</v>
      </c>
      <c r="AY406" s="236" t="s">
        <v>171</v>
      </c>
    </row>
    <row r="407" s="13" customFormat="1">
      <c r="A407" s="13"/>
      <c r="B407" s="225"/>
      <c r="C407" s="226"/>
      <c r="D407" s="227" t="s">
        <v>182</v>
      </c>
      <c r="E407" s="228" t="s">
        <v>19</v>
      </c>
      <c r="F407" s="229" t="s">
        <v>339</v>
      </c>
      <c r="G407" s="226"/>
      <c r="H407" s="230">
        <v>-10.835000000000001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182</v>
      </c>
      <c r="AU407" s="236" t="s">
        <v>81</v>
      </c>
      <c r="AV407" s="13" t="s">
        <v>81</v>
      </c>
      <c r="AW407" s="13" t="s">
        <v>33</v>
      </c>
      <c r="AX407" s="13" t="s">
        <v>71</v>
      </c>
      <c r="AY407" s="236" t="s">
        <v>171</v>
      </c>
    </row>
    <row r="408" s="13" customFormat="1">
      <c r="A408" s="13"/>
      <c r="B408" s="225"/>
      <c r="C408" s="226"/>
      <c r="D408" s="227" t="s">
        <v>182</v>
      </c>
      <c r="E408" s="228" t="s">
        <v>19</v>
      </c>
      <c r="F408" s="229" t="s">
        <v>340</v>
      </c>
      <c r="G408" s="226"/>
      <c r="H408" s="230">
        <v>1.315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182</v>
      </c>
      <c r="AU408" s="236" t="s">
        <v>81</v>
      </c>
      <c r="AV408" s="13" t="s">
        <v>81</v>
      </c>
      <c r="AW408" s="13" t="s">
        <v>33</v>
      </c>
      <c r="AX408" s="13" t="s">
        <v>71</v>
      </c>
      <c r="AY408" s="236" t="s">
        <v>171</v>
      </c>
    </row>
    <row r="409" s="13" customFormat="1">
      <c r="A409" s="13"/>
      <c r="B409" s="225"/>
      <c r="C409" s="226"/>
      <c r="D409" s="227" t="s">
        <v>182</v>
      </c>
      <c r="E409" s="228" t="s">
        <v>19</v>
      </c>
      <c r="F409" s="229" t="s">
        <v>341</v>
      </c>
      <c r="G409" s="226"/>
      <c r="H409" s="230">
        <v>2.835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182</v>
      </c>
      <c r="AU409" s="236" t="s">
        <v>81</v>
      </c>
      <c r="AV409" s="13" t="s">
        <v>81</v>
      </c>
      <c r="AW409" s="13" t="s">
        <v>33</v>
      </c>
      <c r="AX409" s="13" t="s">
        <v>71</v>
      </c>
      <c r="AY409" s="236" t="s">
        <v>171</v>
      </c>
    </row>
    <row r="410" s="13" customFormat="1">
      <c r="A410" s="13"/>
      <c r="B410" s="225"/>
      <c r="C410" s="226"/>
      <c r="D410" s="227" t="s">
        <v>182</v>
      </c>
      <c r="E410" s="228" t="s">
        <v>19</v>
      </c>
      <c r="F410" s="229" t="s">
        <v>437</v>
      </c>
      <c r="G410" s="226"/>
      <c r="H410" s="230">
        <v>0.22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182</v>
      </c>
      <c r="AU410" s="236" t="s">
        <v>81</v>
      </c>
      <c r="AV410" s="13" t="s">
        <v>81</v>
      </c>
      <c r="AW410" s="13" t="s">
        <v>33</v>
      </c>
      <c r="AX410" s="13" t="s">
        <v>71</v>
      </c>
      <c r="AY410" s="236" t="s">
        <v>171</v>
      </c>
    </row>
    <row r="411" s="13" customFormat="1">
      <c r="A411" s="13"/>
      <c r="B411" s="225"/>
      <c r="C411" s="226"/>
      <c r="D411" s="227" t="s">
        <v>182</v>
      </c>
      <c r="E411" s="228" t="s">
        <v>19</v>
      </c>
      <c r="F411" s="229" t="s">
        <v>330</v>
      </c>
      <c r="G411" s="226"/>
      <c r="H411" s="230">
        <v>1.9950000000000001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182</v>
      </c>
      <c r="AU411" s="236" t="s">
        <v>81</v>
      </c>
      <c r="AV411" s="13" t="s">
        <v>81</v>
      </c>
      <c r="AW411" s="13" t="s">
        <v>33</v>
      </c>
      <c r="AX411" s="13" t="s">
        <v>71</v>
      </c>
      <c r="AY411" s="236" t="s">
        <v>171</v>
      </c>
    </row>
    <row r="412" s="13" customFormat="1">
      <c r="A412" s="13"/>
      <c r="B412" s="225"/>
      <c r="C412" s="226"/>
      <c r="D412" s="227" t="s">
        <v>182</v>
      </c>
      <c r="E412" s="228" t="s">
        <v>19</v>
      </c>
      <c r="F412" s="229" t="s">
        <v>342</v>
      </c>
      <c r="G412" s="226"/>
      <c r="H412" s="230">
        <v>1.1930000000000001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182</v>
      </c>
      <c r="AU412" s="236" t="s">
        <v>81</v>
      </c>
      <c r="AV412" s="13" t="s">
        <v>81</v>
      </c>
      <c r="AW412" s="13" t="s">
        <v>33</v>
      </c>
      <c r="AX412" s="13" t="s">
        <v>71</v>
      </c>
      <c r="AY412" s="236" t="s">
        <v>171</v>
      </c>
    </row>
    <row r="413" s="13" customFormat="1">
      <c r="A413" s="13"/>
      <c r="B413" s="225"/>
      <c r="C413" s="226"/>
      <c r="D413" s="227" t="s">
        <v>182</v>
      </c>
      <c r="E413" s="228" t="s">
        <v>19</v>
      </c>
      <c r="F413" s="229" t="s">
        <v>343</v>
      </c>
      <c r="G413" s="226"/>
      <c r="H413" s="230">
        <v>0.76500000000000001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182</v>
      </c>
      <c r="AU413" s="236" t="s">
        <v>81</v>
      </c>
      <c r="AV413" s="13" t="s">
        <v>81</v>
      </c>
      <c r="AW413" s="13" t="s">
        <v>33</v>
      </c>
      <c r="AX413" s="13" t="s">
        <v>71</v>
      </c>
      <c r="AY413" s="236" t="s">
        <v>171</v>
      </c>
    </row>
    <row r="414" s="13" customFormat="1">
      <c r="A414" s="13"/>
      <c r="B414" s="225"/>
      <c r="C414" s="226"/>
      <c r="D414" s="227" t="s">
        <v>182</v>
      </c>
      <c r="E414" s="228" t="s">
        <v>19</v>
      </c>
      <c r="F414" s="229" t="s">
        <v>344</v>
      </c>
      <c r="G414" s="226"/>
      <c r="H414" s="230">
        <v>1.75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182</v>
      </c>
      <c r="AU414" s="236" t="s">
        <v>81</v>
      </c>
      <c r="AV414" s="13" t="s">
        <v>81</v>
      </c>
      <c r="AW414" s="13" t="s">
        <v>33</v>
      </c>
      <c r="AX414" s="13" t="s">
        <v>71</v>
      </c>
      <c r="AY414" s="236" t="s">
        <v>171</v>
      </c>
    </row>
    <row r="415" s="14" customFormat="1">
      <c r="A415" s="14"/>
      <c r="B415" s="237"/>
      <c r="C415" s="238"/>
      <c r="D415" s="227" t="s">
        <v>182</v>
      </c>
      <c r="E415" s="239" t="s">
        <v>19</v>
      </c>
      <c r="F415" s="240" t="s">
        <v>345</v>
      </c>
      <c r="G415" s="238"/>
      <c r="H415" s="241">
        <v>165.90600000000001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182</v>
      </c>
      <c r="AU415" s="247" t="s">
        <v>81</v>
      </c>
      <c r="AV415" s="14" t="s">
        <v>185</v>
      </c>
      <c r="AW415" s="14" t="s">
        <v>33</v>
      </c>
      <c r="AX415" s="14" t="s">
        <v>71</v>
      </c>
      <c r="AY415" s="247" t="s">
        <v>171</v>
      </c>
    </row>
    <row r="416" s="16" customFormat="1">
      <c r="A416" s="16"/>
      <c r="B416" s="259"/>
      <c r="C416" s="260"/>
      <c r="D416" s="227" t="s">
        <v>182</v>
      </c>
      <c r="E416" s="261" t="s">
        <v>19</v>
      </c>
      <c r="F416" s="262" t="s">
        <v>300</v>
      </c>
      <c r="G416" s="260"/>
      <c r="H416" s="261" t="s">
        <v>19</v>
      </c>
      <c r="I416" s="263"/>
      <c r="J416" s="260"/>
      <c r="K416" s="260"/>
      <c r="L416" s="264"/>
      <c r="M416" s="265"/>
      <c r="N416" s="266"/>
      <c r="O416" s="266"/>
      <c r="P416" s="266"/>
      <c r="Q416" s="266"/>
      <c r="R416" s="266"/>
      <c r="S416" s="266"/>
      <c r="T416" s="26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68" t="s">
        <v>182</v>
      </c>
      <c r="AU416" s="268" t="s">
        <v>81</v>
      </c>
      <c r="AV416" s="16" t="s">
        <v>79</v>
      </c>
      <c r="AW416" s="16" t="s">
        <v>33</v>
      </c>
      <c r="AX416" s="16" t="s">
        <v>71</v>
      </c>
      <c r="AY416" s="268" t="s">
        <v>171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438</v>
      </c>
      <c r="G417" s="226"/>
      <c r="H417" s="230">
        <v>8.0999999999999996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3" customFormat="1">
      <c r="A418" s="13"/>
      <c r="B418" s="225"/>
      <c r="C418" s="226"/>
      <c r="D418" s="227" t="s">
        <v>182</v>
      </c>
      <c r="E418" s="228" t="s">
        <v>19</v>
      </c>
      <c r="F418" s="229" t="s">
        <v>439</v>
      </c>
      <c r="G418" s="226"/>
      <c r="H418" s="230">
        <v>8.3879999999999999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182</v>
      </c>
      <c r="AU418" s="236" t="s">
        <v>81</v>
      </c>
      <c r="AV418" s="13" t="s">
        <v>81</v>
      </c>
      <c r="AW418" s="13" t="s">
        <v>33</v>
      </c>
      <c r="AX418" s="13" t="s">
        <v>71</v>
      </c>
      <c r="AY418" s="236" t="s">
        <v>171</v>
      </c>
    </row>
    <row r="419" s="14" customFormat="1">
      <c r="A419" s="14"/>
      <c r="B419" s="237"/>
      <c r="C419" s="238"/>
      <c r="D419" s="227" t="s">
        <v>182</v>
      </c>
      <c r="E419" s="239" t="s">
        <v>19</v>
      </c>
      <c r="F419" s="240" t="s">
        <v>354</v>
      </c>
      <c r="G419" s="238"/>
      <c r="H419" s="241">
        <v>16.488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182</v>
      </c>
      <c r="AU419" s="247" t="s">
        <v>81</v>
      </c>
      <c r="AV419" s="14" t="s">
        <v>185</v>
      </c>
      <c r="AW419" s="14" t="s">
        <v>33</v>
      </c>
      <c r="AX419" s="14" t="s">
        <v>71</v>
      </c>
      <c r="AY419" s="247" t="s">
        <v>171</v>
      </c>
    </row>
    <row r="420" s="16" customFormat="1">
      <c r="A420" s="16"/>
      <c r="B420" s="259"/>
      <c r="C420" s="260"/>
      <c r="D420" s="227" t="s">
        <v>182</v>
      </c>
      <c r="E420" s="261" t="s">
        <v>19</v>
      </c>
      <c r="F420" s="262" t="s">
        <v>300</v>
      </c>
      <c r="G420" s="260"/>
      <c r="H420" s="261" t="s">
        <v>19</v>
      </c>
      <c r="I420" s="263"/>
      <c r="J420" s="260"/>
      <c r="K420" s="260"/>
      <c r="L420" s="264"/>
      <c r="M420" s="265"/>
      <c r="N420" s="266"/>
      <c r="O420" s="266"/>
      <c r="P420" s="266"/>
      <c r="Q420" s="266"/>
      <c r="R420" s="266"/>
      <c r="S420" s="266"/>
      <c r="T420" s="267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68" t="s">
        <v>182</v>
      </c>
      <c r="AU420" s="268" t="s">
        <v>81</v>
      </c>
      <c r="AV420" s="16" t="s">
        <v>79</v>
      </c>
      <c r="AW420" s="16" t="s">
        <v>33</v>
      </c>
      <c r="AX420" s="16" t="s">
        <v>71</v>
      </c>
      <c r="AY420" s="268" t="s">
        <v>171</v>
      </c>
    </row>
    <row r="421" s="13" customFormat="1">
      <c r="A421" s="13"/>
      <c r="B421" s="225"/>
      <c r="C421" s="226"/>
      <c r="D421" s="227" t="s">
        <v>182</v>
      </c>
      <c r="E421" s="228" t="s">
        <v>19</v>
      </c>
      <c r="F421" s="229" t="s">
        <v>355</v>
      </c>
      <c r="G421" s="226"/>
      <c r="H421" s="230">
        <v>20.175999999999998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182</v>
      </c>
      <c r="AU421" s="236" t="s">
        <v>81</v>
      </c>
      <c r="AV421" s="13" t="s">
        <v>81</v>
      </c>
      <c r="AW421" s="13" t="s">
        <v>33</v>
      </c>
      <c r="AX421" s="13" t="s">
        <v>71</v>
      </c>
      <c r="AY421" s="236" t="s">
        <v>171</v>
      </c>
    </row>
    <row r="422" s="13" customFormat="1">
      <c r="A422" s="13"/>
      <c r="B422" s="225"/>
      <c r="C422" s="226"/>
      <c r="D422" s="227" t="s">
        <v>182</v>
      </c>
      <c r="E422" s="228" t="s">
        <v>19</v>
      </c>
      <c r="F422" s="229" t="s">
        <v>440</v>
      </c>
      <c r="G422" s="226"/>
      <c r="H422" s="230">
        <v>16.731000000000002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182</v>
      </c>
      <c r="AU422" s="236" t="s">
        <v>81</v>
      </c>
      <c r="AV422" s="13" t="s">
        <v>81</v>
      </c>
      <c r="AW422" s="13" t="s">
        <v>33</v>
      </c>
      <c r="AX422" s="13" t="s">
        <v>71</v>
      </c>
      <c r="AY422" s="236" t="s">
        <v>171</v>
      </c>
    </row>
    <row r="423" s="13" customFormat="1">
      <c r="A423" s="13"/>
      <c r="B423" s="225"/>
      <c r="C423" s="226"/>
      <c r="D423" s="227" t="s">
        <v>182</v>
      </c>
      <c r="E423" s="228" t="s">
        <v>19</v>
      </c>
      <c r="F423" s="229" t="s">
        <v>441</v>
      </c>
      <c r="G423" s="226"/>
      <c r="H423" s="230">
        <v>-8.1679999999999993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182</v>
      </c>
      <c r="AU423" s="236" t="s">
        <v>81</v>
      </c>
      <c r="AV423" s="13" t="s">
        <v>81</v>
      </c>
      <c r="AW423" s="13" t="s">
        <v>33</v>
      </c>
      <c r="AX423" s="13" t="s">
        <v>71</v>
      </c>
      <c r="AY423" s="236" t="s">
        <v>171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358</v>
      </c>
      <c r="G424" s="226"/>
      <c r="H424" s="230">
        <v>1.002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3" customFormat="1">
      <c r="A425" s="13"/>
      <c r="B425" s="225"/>
      <c r="C425" s="226"/>
      <c r="D425" s="227" t="s">
        <v>182</v>
      </c>
      <c r="E425" s="228" t="s">
        <v>19</v>
      </c>
      <c r="F425" s="229" t="s">
        <v>359</v>
      </c>
      <c r="G425" s="226"/>
      <c r="H425" s="230">
        <v>0.26000000000000001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182</v>
      </c>
      <c r="AU425" s="236" t="s">
        <v>81</v>
      </c>
      <c r="AV425" s="13" t="s">
        <v>81</v>
      </c>
      <c r="AW425" s="13" t="s">
        <v>33</v>
      </c>
      <c r="AX425" s="13" t="s">
        <v>71</v>
      </c>
      <c r="AY425" s="236" t="s">
        <v>171</v>
      </c>
    </row>
    <row r="426" s="14" customFormat="1">
      <c r="A426" s="14"/>
      <c r="B426" s="237"/>
      <c r="C426" s="238"/>
      <c r="D426" s="227" t="s">
        <v>182</v>
      </c>
      <c r="E426" s="239" t="s">
        <v>19</v>
      </c>
      <c r="F426" s="240" t="s">
        <v>442</v>
      </c>
      <c r="G426" s="238"/>
      <c r="H426" s="241">
        <v>30.000999999999998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182</v>
      </c>
      <c r="AU426" s="247" t="s">
        <v>81</v>
      </c>
      <c r="AV426" s="14" t="s">
        <v>185</v>
      </c>
      <c r="AW426" s="14" t="s">
        <v>33</v>
      </c>
      <c r="AX426" s="14" t="s">
        <v>71</v>
      </c>
      <c r="AY426" s="247" t="s">
        <v>171</v>
      </c>
    </row>
    <row r="427" s="16" customFormat="1">
      <c r="A427" s="16"/>
      <c r="B427" s="259"/>
      <c r="C427" s="260"/>
      <c r="D427" s="227" t="s">
        <v>182</v>
      </c>
      <c r="E427" s="261" t="s">
        <v>19</v>
      </c>
      <c r="F427" s="262" t="s">
        <v>300</v>
      </c>
      <c r="G427" s="260"/>
      <c r="H427" s="261" t="s">
        <v>19</v>
      </c>
      <c r="I427" s="263"/>
      <c r="J427" s="260"/>
      <c r="K427" s="260"/>
      <c r="L427" s="264"/>
      <c r="M427" s="265"/>
      <c r="N427" s="266"/>
      <c r="O427" s="266"/>
      <c r="P427" s="266"/>
      <c r="Q427" s="266"/>
      <c r="R427" s="266"/>
      <c r="S427" s="266"/>
      <c r="T427" s="267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68" t="s">
        <v>182</v>
      </c>
      <c r="AU427" s="268" t="s">
        <v>81</v>
      </c>
      <c r="AV427" s="16" t="s">
        <v>79</v>
      </c>
      <c r="AW427" s="16" t="s">
        <v>33</v>
      </c>
      <c r="AX427" s="16" t="s">
        <v>71</v>
      </c>
      <c r="AY427" s="268" t="s">
        <v>171</v>
      </c>
    </row>
    <row r="428" s="13" customFormat="1">
      <c r="A428" s="13"/>
      <c r="B428" s="225"/>
      <c r="C428" s="226"/>
      <c r="D428" s="227" t="s">
        <v>182</v>
      </c>
      <c r="E428" s="228" t="s">
        <v>19</v>
      </c>
      <c r="F428" s="229" t="s">
        <v>361</v>
      </c>
      <c r="G428" s="226"/>
      <c r="H428" s="230">
        <v>25.974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182</v>
      </c>
      <c r="AU428" s="236" t="s">
        <v>81</v>
      </c>
      <c r="AV428" s="13" t="s">
        <v>81</v>
      </c>
      <c r="AW428" s="13" t="s">
        <v>33</v>
      </c>
      <c r="AX428" s="13" t="s">
        <v>71</v>
      </c>
      <c r="AY428" s="236" t="s">
        <v>171</v>
      </c>
    </row>
    <row r="429" s="13" customFormat="1">
      <c r="A429" s="13"/>
      <c r="B429" s="225"/>
      <c r="C429" s="226"/>
      <c r="D429" s="227" t="s">
        <v>182</v>
      </c>
      <c r="E429" s="228" t="s">
        <v>19</v>
      </c>
      <c r="F429" s="229" t="s">
        <v>362</v>
      </c>
      <c r="G429" s="226"/>
      <c r="H429" s="230">
        <v>2.0870000000000002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182</v>
      </c>
      <c r="AU429" s="236" t="s">
        <v>81</v>
      </c>
      <c r="AV429" s="13" t="s">
        <v>81</v>
      </c>
      <c r="AW429" s="13" t="s">
        <v>33</v>
      </c>
      <c r="AX429" s="13" t="s">
        <v>71</v>
      </c>
      <c r="AY429" s="236" t="s">
        <v>171</v>
      </c>
    </row>
    <row r="430" s="13" customFormat="1">
      <c r="A430" s="13"/>
      <c r="B430" s="225"/>
      <c r="C430" s="226"/>
      <c r="D430" s="227" t="s">
        <v>182</v>
      </c>
      <c r="E430" s="228" t="s">
        <v>19</v>
      </c>
      <c r="F430" s="229" t="s">
        <v>443</v>
      </c>
      <c r="G430" s="226"/>
      <c r="H430" s="230">
        <v>-5.0439999999999996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182</v>
      </c>
      <c r="AU430" s="236" t="s">
        <v>81</v>
      </c>
      <c r="AV430" s="13" t="s">
        <v>81</v>
      </c>
      <c r="AW430" s="13" t="s">
        <v>33</v>
      </c>
      <c r="AX430" s="13" t="s">
        <v>71</v>
      </c>
      <c r="AY430" s="236" t="s">
        <v>171</v>
      </c>
    </row>
    <row r="431" s="13" customFormat="1">
      <c r="A431" s="13"/>
      <c r="B431" s="225"/>
      <c r="C431" s="226"/>
      <c r="D431" s="227" t="s">
        <v>182</v>
      </c>
      <c r="E431" s="228" t="s">
        <v>19</v>
      </c>
      <c r="F431" s="229" t="s">
        <v>366</v>
      </c>
      <c r="G431" s="226"/>
      <c r="H431" s="230">
        <v>0.47999999999999998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182</v>
      </c>
      <c r="AU431" s="236" t="s">
        <v>81</v>
      </c>
      <c r="AV431" s="13" t="s">
        <v>81</v>
      </c>
      <c r="AW431" s="13" t="s">
        <v>33</v>
      </c>
      <c r="AX431" s="13" t="s">
        <v>71</v>
      </c>
      <c r="AY431" s="236" t="s">
        <v>171</v>
      </c>
    </row>
    <row r="432" s="13" customFormat="1">
      <c r="A432" s="13"/>
      <c r="B432" s="225"/>
      <c r="C432" s="226"/>
      <c r="D432" s="227" t="s">
        <v>182</v>
      </c>
      <c r="E432" s="228" t="s">
        <v>19</v>
      </c>
      <c r="F432" s="229" t="s">
        <v>367</v>
      </c>
      <c r="G432" s="226"/>
      <c r="H432" s="230">
        <v>1.0600000000000001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182</v>
      </c>
      <c r="AU432" s="236" t="s">
        <v>81</v>
      </c>
      <c r="AV432" s="13" t="s">
        <v>81</v>
      </c>
      <c r="AW432" s="13" t="s">
        <v>33</v>
      </c>
      <c r="AX432" s="13" t="s">
        <v>71</v>
      </c>
      <c r="AY432" s="236" t="s">
        <v>171</v>
      </c>
    </row>
    <row r="433" s="13" customFormat="1">
      <c r="A433" s="13"/>
      <c r="B433" s="225"/>
      <c r="C433" s="226"/>
      <c r="D433" s="227" t="s">
        <v>182</v>
      </c>
      <c r="E433" s="228" t="s">
        <v>19</v>
      </c>
      <c r="F433" s="229" t="s">
        <v>368</v>
      </c>
      <c r="G433" s="226"/>
      <c r="H433" s="230">
        <v>1.0640000000000001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182</v>
      </c>
      <c r="AU433" s="236" t="s">
        <v>81</v>
      </c>
      <c r="AV433" s="13" t="s">
        <v>81</v>
      </c>
      <c r="AW433" s="13" t="s">
        <v>33</v>
      </c>
      <c r="AX433" s="13" t="s">
        <v>71</v>
      </c>
      <c r="AY433" s="236" t="s">
        <v>171</v>
      </c>
    </row>
    <row r="434" s="14" customFormat="1">
      <c r="A434" s="14"/>
      <c r="B434" s="237"/>
      <c r="C434" s="238"/>
      <c r="D434" s="227" t="s">
        <v>182</v>
      </c>
      <c r="E434" s="239" t="s">
        <v>19</v>
      </c>
      <c r="F434" s="240" t="s">
        <v>444</v>
      </c>
      <c r="G434" s="238"/>
      <c r="H434" s="241">
        <v>25.620999999999999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182</v>
      </c>
      <c r="AU434" s="247" t="s">
        <v>81</v>
      </c>
      <c r="AV434" s="14" t="s">
        <v>185</v>
      </c>
      <c r="AW434" s="14" t="s">
        <v>33</v>
      </c>
      <c r="AX434" s="14" t="s">
        <v>71</v>
      </c>
      <c r="AY434" s="247" t="s">
        <v>171</v>
      </c>
    </row>
    <row r="435" s="16" customFormat="1">
      <c r="A435" s="16"/>
      <c r="B435" s="259"/>
      <c r="C435" s="260"/>
      <c r="D435" s="227" t="s">
        <v>182</v>
      </c>
      <c r="E435" s="261" t="s">
        <v>19</v>
      </c>
      <c r="F435" s="262" t="s">
        <v>300</v>
      </c>
      <c r="G435" s="260"/>
      <c r="H435" s="261" t="s">
        <v>19</v>
      </c>
      <c r="I435" s="263"/>
      <c r="J435" s="260"/>
      <c r="K435" s="260"/>
      <c r="L435" s="264"/>
      <c r="M435" s="265"/>
      <c r="N435" s="266"/>
      <c r="O435" s="266"/>
      <c r="P435" s="266"/>
      <c r="Q435" s="266"/>
      <c r="R435" s="266"/>
      <c r="S435" s="266"/>
      <c r="T435" s="267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68" t="s">
        <v>182</v>
      </c>
      <c r="AU435" s="268" t="s">
        <v>81</v>
      </c>
      <c r="AV435" s="16" t="s">
        <v>79</v>
      </c>
      <c r="AW435" s="16" t="s">
        <v>33</v>
      </c>
      <c r="AX435" s="16" t="s">
        <v>71</v>
      </c>
      <c r="AY435" s="268" t="s">
        <v>171</v>
      </c>
    </row>
    <row r="436" s="13" customFormat="1">
      <c r="A436" s="13"/>
      <c r="B436" s="225"/>
      <c r="C436" s="226"/>
      <c r="D436" s="227" t="s">
        <v>182</v>
      </c>
      <c r="E436" s="228" t="s">
        <v>19</v>
      </c>
      <c r="F436" s="229" t="s">
        <v>374</v>
      </c>
      <c r="G436" s="226"/>
      <c r="H436" s="230">
        <v>37.75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182</v>
      </c>
      <c r="AU436" s="236" t="s">
        <v>81</v>
      </c>
      <c r="AV436" s="13" t="s">
        <v>81</v>
      </c>
      <c r="AW436" s="13" t="s">
        <v>33</v>
      </c>
      <c r="AX436" s="13" t="s">
        <v>71</v>
      </c>
      <c r="AY436" s="236" t="s">
        <v>171</v>
      </c>
    </row>
    <row r="437" s="13" customFormat="1">
      <c r="A437" s="13"/>
      <c r="B437" s="225"/>
      <c r="C437" s="226"/>
      <c r="D437" s="227" t="s">
        <v>182</v>
      </c>
      <c r="E437" s="228" t="s">
        <v>19</v>
      </c>
      <c r="F437" s="229" t="s">
        <v>375</v>
      </c>
      <c r="G437" s="226"/>
      <c r="H437" s="230">
        <v>-14.755000000000001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182</v>
      </c>
      <c r="AU437" s="236" t="s">
        <v>81</v>
      </c>
      <c r="AV437" s="13" t="s">
        <v>81</v>
      </c>
      <c r="AW437" s="13" t="s">
        <v>33</v>
      </c>
      <c r="AX437" s="13" t="s">
        <v>71</v>
      </c>
      <c r="AY437" s="236" t="s">
        <v>171</v>
      </c>
    </row>
    <row r="438" s="14" customFormat="1">
      <c r="A438" s="14"/>
      <c r="B438" s="237"/>
      <c r="C438" s="238"/>
      <c r="D438" s="227" t="s">
        <v>182</v>
      </c>
      <c r="E438" s="239" t="s">
        <v>19</v>
      </c>
      <c r="F438" s="240" t="s">
        <v>445</v>
      </c>
      <c r="G438" s="238"/>
      <c r="H438" s="241">
        <v>22.994999999999997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182</v>
      </c>
      <c r="AU438" s="247" t="s">
        <v>81</v>
      </c>
      <c r="AV438" s="14" t="s">
        <v>185</v>
      </c>
      <c r="AW438" s="14" t="s">
        <v>33</v>
      </c>
      <c r="AX438" s="14" t="s">
        <v>71</v>
      </c>
      <c r="AY438" s="247" t="s">
        <v>171</v>
      </c>
    </row>
    <row r="439" s="16" customFormat="1">
      <c r="A439" s="16"/>
      <c r="B439" s="259"/>
      <c r="C439" s="260"/>
      <c r="D439" s="227" t="s">
        <v>182</v>
      </c>
      <c r="E439" s="261" t="s">
        <v>19</v>
      </c>
      <c r="F439" s="262" t="s">
        <v>300</v>
      </c>
      <c r="G439" s="260"/>
      <c r="H439" s="261" t="s">
        <v>19</v>
      </c>
      <c r="I439" s="263"/>
      <c r="J439" s="260"/>
      <c r="K439" s="260"/>
      <c r="L439" s="264"/>
      <c r="M439" s="265"/>
      <c r="N439" s="266"/>
      <c r="O439" s="266"/>
      <c r="P439" s="266"/>
      <c r="Q439" s="266"/>
      <c r="R439" s="266"/>
      <c r="S439" s="266"/>
      <c r="T439" s="267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68" t="s">
        <v>182</v>
      </c>
      <c r="AU439" s="268" t="s">
        <v>81</v>
      </c>
      <c r="AV439" s="16" t="s">
        <v>79</v>
      </c>
      <c r="AW439" s="16" t="s">
        <v>33</v>
      </c>
      <c r="AX439" s="16" t="s">
        <v>71</v>
      </c>
      <c r="AY439" s="268" t="s">
        <v>171</v>
      </c>
    </row>
    <row r="440" s="13" customFormat="1">
      <c r="A440" s="13"/>
      <c r="B440" s="225"/>
      <c r="C440" s="226"/>
      <c r="D440" s="227" t="s">
        <v>182</v>
      </c>
      <c r="E440" s="228" t="s">
        <v>19</v>
      </c>
      <c r="F440" s="229" t="s">
        <v>385</v>
      </c>
      <c r="G440" s="226"/>
      <c r="H440" s="230">
        <v>4.1799999999999997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182</v>
      </c>
      <c r="AU440" s="236" t="s">
        <v>81</v>
      </c>
      <c r="AV440" s="13" t="s">
        <v>81</v>
      </c>
      <c r="AW440" s="13" t="s">
        <v>33</v>
      </c>
      <c r="AX440" s="13" t="s">
        <v>71</v>
      </c>
      <c r="AY440" s="236" t="s">
        <v>171</v>
      </c>
    </row>
    <row r="441" s="13" customFormat="1">
      <c r="A441" s="13"/>
      <c r="B441" s="225"/>
      <c r="C441" s="226"/>
      <c r="D441" s="227" t="s">
        <v>182</v>
      </c>
      <c r="E441" s="228" t="s">
        <v>19</v>
      </c>
      <c r="F441" s="229" t="s">
        <v>446</v>
      </c>
      <c r="G441" s="226"/>
      <c r="H441" s="230">
        <v>4.75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182</v>
      </c>
      <c r="AU441" s="236" t="s">
        <v>81</v>
      </c>
      <c r="AV441" s="13" t="s">
        <v>81</v>
      </c>
      <c r="AW441" s="13" t="s">
        <v>33</v>
      </c>
      <c r="AX441" s="13" t="s">
        <v>71</v>
      </c>
      <c r="AY441" s="236" t="s">
        <v>171</v>
      </c>
    </row>
    <row r="442" s="13" customFormat="1">
      <c r="A442" s="13"/>
      <c r="B442" s="225"/>
      <c r="C442" s="226"/>
      <c r="D442" s="227" t="s">
        <v>182</v>
      </c>
      <c r="E442" s="228" t="s">
        <v>19</v>
      </c>
      <c r="F442" s="229" t="s">
        <v>386</v>
      </c>
      <c r="G442" s="226"/>
      <c r="H442" s="230">
        <v>4.351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182</v>
      </c>
      <c r="AU442" s="236" t="s">
        <v>81</v>
      </c>
      <c r="AV442" s="13" t="s">
        <v>81</v>
      </c>
      <c r="AW442" s="13" t="s">
        <v>33</v>
      </c>
      <c r="AX442" s="13" t="s">
        <v>71</v>
      </c>
      <c r="AY442" s="236" t="s">
        <v>171</v>
      </c>
    </row>
    <row r="443" s="13" customFormat="1">
      <c r="A443" s="13"/>
      <c r="B443" s="225"/>
      <c r="C443" s="226"/>
      <c r="D443" s="227" t="s">
        <v>182</v>
      </c>
      <c r="E443" s="228" t="s">
        <v>19</v>
      </c>
      <c r="F443" s="229" t="s">
        <v>387</v>
      </c>
      <c r="G443" s="226"/>
      <c r="H443" s="230">
        <v>18.885999999999999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182</v>
      </c>
      <c r="AU443" s="236" t="s">
        <v>81</v>
      </c>
      <c r="AV443" s="13" t="s">
        <v>81</v>
      </c>
      <c r="AW443" s="13" t="s">
        <v>33</v>
      </c>
      <c r="AX443" s="13" t="s">
        <v>71</v>
      </c>
      <c r="AY443" s="236" t="s">
        <v>171</v>
      </c>
    </row>
    <row r="444" s="13" customFormat="1">
      <c r="A444" s="13"/>
      <c r="B444" s="225"/>
      <c r="C444" s="226"/>
      <c r="D444" s="227" t="s">
        <v>182</v>
      </c>
      <c r="E444" s="228" t="s">
        <v>19</v>
      </c>
      <c r="F444" s="229" t="s">
        <v>447</v>
      </c>
      <c r="G444" s="226"/>
      <c r="H444" s="230">
        <v>-10.441000000000001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182</v>
      </c>
      <c r="AU444" s="236" t="s">
        <v>81</v>
      </c>
      <c r="AV444" s="13" t="s">
        <v>81</v>
      </c>
      <c r="AW444" s="13" t="s">
        <v>33</v>
      </c>
      <c r="AX444" s="13" t="s">
        <v>71</v>
      </c>
      <c r="AY444" s="236" t="s">
        <v>171</v>
      </c>
    </row>
    <row r="445" s="13" customFormat="1">
      <c r="A445" s="13"/>
      <c r="B445" s="225"/>
      <c r="C445" s="226"/>
      <c r="D445" s="227" t="s">
        <v>182</v>
      </c>
      <c r="E445" s="228" t="s">
        <v>19</v>
      </c>
      <c r="F445" s="229" t="s">
        <v>389</v>
      </c>
      <c r="G445" s="226"/>
      <c r="H445" s="230">
        <v>1.768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182</v>
      </c>
      <c r="AU445" s="236" t="s">
        <v>81</v>
      </c>
      <c r="AV445" s="13" t="s">
        <v>81</v>
      </c>
      <c r="AW445" s="13" t="s">
        <v>33</v>
      </c>
      <c r="AX445" s="13" t="s">
        <v>71</v>
      </c>
      <c r="AY445" s="236" t="s">
        <v>171</v>
      </c>
    </row>
    <row r="446" s="14" customFormat="1">
      <c r="A446" s="14"/>
      <c r="B446" s="237"/>
      <c r="C446" s="238"/>
      <c r="D446" s="227" t="s">
        <v>182</v>
      </c>
      <c r="E446" s="239" t="s">
        <v>19</v>
      </c>
      <c r="F446" s="240" t="s">
        <v>448</v>
      </c>
      <c r="G446" s="238"/>
      <c r="H446" s="241">
        <v>23.494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182</v>
      </c>
      <c r="AU446" s="247" t="s">
        <v>81</v>
      </c>
      <c r="AV446" s="14" t="s">
        <v>185</v>
      </c>
      <c r="AW446" s="14" t="s">
        <v>33</v>
      </c>
      <c r="AX446" s="14" t="s">
        <v>71</v>
      </c>
      <c r="AY446" s="247" t="s">
        <v>171</v>
      </c>
    </row>
    <row r="447" s="15" customFormat="1">
      <c r="A447" s="15"/>
      <c r="B447" s="248"/>
      <c r="C447" s="249"/>
      <c r="D447" s="227" t="s">
        <v>182</v>
      </c>
      <c r="E447" s="250" t="s">
        <v>19</v>
      </c>
      <c r="F447" s="251" t="s">
        <v>188</v>
      </c>
      <c r="G447" s="249"/>
      <c r="H447" s="252">
        <v>873.14800000000025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8" t="s">
        <v>182</v>
      </c>
      <c r="AU447" s="258" t="s">
        <v>81</v>
      </c>
      <c r="AV447" s="15" t="s">
        <v>179</v>
      </c>
      <c r="AW447" s="15" t="s">
        <v>33</v>
      </c>
      <c r="AX447" s="15" t="s">
        <v>79</v>
      </c>
      <c r="AY447" s="258" t="s">
        <v>171</v>
      </c>
    </row>
    <row r="448" s="2" customFormat="1" ht="24.15" customHeight="1">
      <c r="A448" s="41"/>
      <c r="B448" s="42"/>
      <c r="C448" s="207" t="s">
        <v>272</v>
      </c>
      <c r="D448" s="207" t="s">
        <v>174</v>
      </c>
      <c r="E448" s="208" t="s">
        <v>449</v>
      </c>
      <c r="F448" s="209" t="s">
        <v>450</v>
      </c>
      <c r="G448" s="210" t="s">
        <v>191</v>
      </c>
      <c r="H448" s="211">
        <v>80.338999999999999</v>
      </c>
      <c r="I448" s="212"/>
      <c r="J448" s="213">
        <f>ROUND(I448*H448,2)</f>
        <v>0</v>
      </c>
      <c r="K448" s="209" t="s">
        <v>178</v>
      </c>
      <c r="L448" s="47"/>
      <c r="M448" s="214" t="s">
        <v>19</v>
      </c>
      <c r="N448" s="215" t="s">
        <v>42</v>
      </c>
      <c r="O448" s="87"/>
      <c r="P448" s="216">
        <f>O448*H448</f>
        <v>0</v>
      </c>
      <c r="Q448" s="216">
        <v>0.00025999999999999998</v>
      </c>
      <c r="R448" s="216">
        <f>Q448*H448</f>
        <v>0.020888139999999999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179</v>
      </c>
      <c r="AT448" s="218" t="s">
        <v>174</v>
      </c>
      <c r="AU448" s="218" t="s">
        <v>81</v>
      </c>
      <c r="AY448" s="20" t="s">
        <v>171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79</v>
      </c>
      <c r="BK448" s="219">
        <f>ROUND(I448*H448,2)</f>
        <v>0</v>
      </c>
      <c r="BL448" s="20" t="s">
        <v>179</v>
      </c>
      <c r="BM448" s="218" t="s">
        <v>451</v>
      </c>
    </row>
    <row r="449" s="2" customFormat="1">
      <c r="A449" s="41"/>
      <c r="B449" s="42"/>
      <c r="C449" s="43"/>
      <c r="D449" s="220" t="s">
        <v>180</v>
      </c>
      <c r="E449" s="43"/>
      <c r="F449" s="221" t="s">
        <v>452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180</v>
      </c>
      <c r="AU449" s="20" t="s">
        <v>81</v>
      </c>
    </row>
    <row r="450" s="16" customFormat="1">
      <c r="A450" s="16"/>
      <c r="B450" s="259"/>
      <c r="C450" s="260"/>
      <c r="D450" s="227" t="s">
        <v>182</v>
      </c>
      <c r="E450" s="261" t="s">
        <v>19</v>
      </c>
      <c r="F450" s="262" t="s">
        <v>300</v>
      </c>
      <c r="G450" s="260"/>
      <c r="H450" s="261" t="s">
        <v>19</v>
      </c>
      <c r="I450" s="263"/>
      <c r="J450" s="260"/>
      <c r="K450" s="260"/>
      <c r="L450" s="264"/>
      <c r="M450" s="265"/>
      <c r="N450" s="266"/>
      <c r="O450" s="266"/>
      <c r="P450" s="266"/>
      <c r="Q450" s="266"/>
      <c r="R450" s="266"/>
      <c r="S450" s="266"/>
      <c r="T450" s="26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68" t="s">
        <v>182</v>
      </c>
      <c r="AU450" s="268" t="s">
        <v>81</v>
      </c>
      <c r="AV450" s="16" t="s">
        <v>79</v>
      </c>
      <c r="AW450" s="16" t="s">
        <v>33</v>
      </c>
      <c r="AX450" s="16" t="s">
        <v>71</v>
      </c>
      <c r="AY450" s="268" t="s">
        <v>171</v>
      </c>
    </row>
    <row r="451" s="13" customFormat="1">
      <c r="A451" s="13"/>
      <c r="B451" s="225"/>
      <c r="C451" s="226"/>
      <c r="D451" s="227" t="s">
        <v>182</v>
      </c>
      <c r="E451" s="228" t="s">
        <v>19</v>
      </c>
      <c r="F451" s="229" t="s">
        <v>376</v>
      </c>
      <c r="G451" s="226"/>
      <c r="H451" s="230">
        <v>3.0249999999999999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182</v>
      </c>
      <c r="AU451" s="236" t="s">
        <v>81</v>
      </c>
      <c r="AV451" s="13" t="s">
        <v>81</v>
      </c>
      <c r="AW451" s="13" t="s">
        <v>33</v>
      </c>
      <c r="AX451" s="13" t="s">
        <v>71</v>
      </c>
      <c r="AY451" s="236" t="s">
        <v>171</v>
      </c>
    </row>
    <row r="452" s="13" customFormat="1">
      <c r="A452" s="13"/>
      <c r="B452" s="225"/>
      <c r="C452" s="226"/>
      <c r="D452" s="227" t="s">
        <v>182</v>
      </c>
      <c r="E452" s="228" t="s">
        <v>19</v>
      </c>
      <c r="F452" s="229" t="s">
        <v>377</v>
      </c>
      <c r="G452" s="226"/>
      <c r="H452" s="230">
        <v>10.369999999999999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182</v>
      </c>
      <c r="AU452" s="236" t="s">
        <v>81</v>
      </c>
      <c r="AV452" s="13" t="s">
        <v>81</v>
      </c>
      <c r="AW452" s="13" t="s">
        <v>33</v>
      </c>
      <c r="AX452" s="13" t="s">
        <v>71</v>
      </c>
      <c r="AY452" s="236" t="s">
        <v>171</v>
      </c>
    </row>
    <row r="453" s="13" customFormat="1">
      <c r="A453" s="13"/>
      <c r="B453" s="225"/>
      <c r="C453" s="226"/>
      <c r="D453" s="227" t="s">
        <v>182</v>
      </c>
      <c r="E453" s="228" t="s">
        <v>19</v>
      </c>
      <c r="F453" s="229" t="s">
        <v>378</v>
      </c>
      <c r="G453" s="226"/>
      <c r="H453" s="230">
        <v>13.063000000000001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182</v>
      </c>
      <c r="AU453" s="236" t="s">
        <v>81</v>
      </c>
      <c r="AV453" s="13" t="s">
        <v>81</v>
      </c>
      <c r="AW453" s="13" t="s">
        <v>33</v>
      </c>
      <c r="AX453" s="13" t="s">
        <v>71</v>
      </c>
      <c r="AY453" s="236" t="s">
        <v>171</v>
      </c>
    </row>
    <row r="454" s="13" customFormat="1">
      <c r="A454" s="13"/>
      <c r="B454" s="225"/>
      <c r="C454" s="226"/>
      <c r="D454" s="227" t="s">
        <v>182</v>
      </c>
      <c r="E454" s="228" t="s">
        <v>19</v>
      </c>
      <c r="F454" s="229" t="s">
        <v>379</v>
      </c>
      <c r="G454" s="226"/>
      <c r="H454" s="230">
        <v>16.623000000000001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182</v>
      </c>
      <c r="AU454" s="236" t="s">
        <v>81</v>
      </c>
      <c r="AV454" s="13" t="s">
        <v>81</v>
      </c>
      <c r="AW454" s="13" t="s">
        <v>33</v>
      </c>
      <c r="AX454" s="13" t="s">
        <v>71</v>
      </c>
      <c r="AY454" s="236" t="s">
        <v>171</v>
      </c>
    </row>
    <row r="455" s="13" customFormat="1">
      <c r="A455" s="13"/>
      <c r="B455" s="225"/>
      <c r="C455" s="226"/>
      <c r="D455" s="227" t="s">
        <v>182</v>
      </c>
      <c r="E455" s="228" t="s">
        <v>19</v>
      </c>
      <c r="F455" s="229" t="s">
        <v>380</v>
      </c>
      <c r="G455" s="226"/>
      <c r="H455" s="230">
        <v>4.5999999999999996</v>
      </c>
      <c r="I455" s="231"/>
      <c r="J455" s="226"/>
      <c r="K455" s="226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182</v>
      </c>
      <c r="AU455" s="236" t="s">
        <v>81</v>
      </c>
      <c r="AV455" s="13" t="s">
        <v>81</v>
      </c>
      <c r="AW455" s="13" t="s">
        <v>33</v>
      </c>
      <c r="AX455" s="13" t="s">
        <v>71</v>
      </c>
      <c r="AY455" s="236" t="s">
        <v>171</v>
      </c>
    </row>
    <row r="456" s="13" customFormat="1">
      <c r="A456" s="13"/>
      <c r="B456" s="225"/>
      <c r="C456" s="226"/>
      <c r="D456" s="227" t="s">
        <v>182</v>
      </c>
      <c r="E456" s="228" t="s">
        <v>19</v>
      </c>
      <c r="F456" s="229" t="s">
        <v>381</v>
      </c>
      <c r="G456" s="226"/>
      <c r="H456" s="230">
        <v>1.843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182</v>
      </c>
      <c r="AU456" s="236" t="s">
        <v>81</v>
      </c>
      <c r="AV456" s="13" t="s">
        <v>81</v>
      </c>
      <c r="AW456" s="13" t="s">
        <v>33</v>
      </c>
      <c r="AX456" s="13" t="s">
        <v>71</v>
      </c>
      <c r="AY456" s="236" t="s">
        <v>171</v>
      </c>
    </row>
    <row r="457" s="13" customFormat="1">
      <c r="A457" s="13"/>
      <c r="B457" s="225"/>
      <c r="C457" s="226"/>
      <c r="D457" s="227" t="s">
        <v>182</v>
      </c>
      <c r="E457" s="228" t="s">
        <v>19</v>
      </c>
      <c r="F457" s="229" t="s">
        <v>382</v>
      </c>
      <c r="G457" s="226"/>
      <c r="H457" s="230">
        <v>10.408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182</v>
      </c>
      <c r="AU457" s="236" t="s">
        <v>81</v>
      </c>
      <c r="AV457" s="13" t="s">
        <v>81</v>
      </c>
      <c r="AW457" s="13" t="s">
        <v>33</v>
      </c>
      <c r="AX457" s="13" t="s">
        <v>71</v>
      </c>
      <c r="AY457" s="236" t="s">
        <v>171</v>
      </c>
    </row>
    <row r="458" s="13" customFormat="1">
      <c r="A458" s="13"/>
      <c r="B458" s="225"/>
      <c r="C458" s="226"/>
      <c r="D458" s="227" t="s">
        <v>182</v>
      </c>
      <c r="E458" s="228" t="s">
        <v>19</v>
      </c>
      <c r="F458" s="229" t="s">
        <v>383</v>
      </c>
      <c r="G458" s="226"/>
      <c r="H458" s="230">
        <v>1.843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182</v>
      </c>
      <c r="AU458" s="236" t="s">
        <v>81</v>
      </c>
      <c r="AV458" s="13" t="s">
        <v>81</v>
      </c>
      <c r="AW458" s="13" t="s">
        <v>33</v>
      </c>
      <c r="AX458" s="13" t="s">
        <v>71</v>
      </c>
      <c r="AY458" s="236" t="s">
        <v>171</v>
      </c>
    </row>
    <row r="459" s="14" customFormat="1">
      <c r="A459" s="14"/>
      <c r="B459" s="237"/>
      <c r="C459" s="238"/>
      <c r="D459" s="227" t="s">
        <v>182</v>
      </c>
      <c r="E459" s="239" t="s">
        <v>19</v>
      </c>
      <c r="F459" s="240" t="s">
        <v>453</v>
      </c>
      <c r="G459" s="238"/>
      <c r="H459" s="241">
        <v>61.775000000000006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182</v>
      </c>
      <c r="AU459" s="247" t="s">
        <v>81</v>
      </c>
      <c r="AV459" s="14" t="s">
        <v>185</v>
      </c>
      <c r="AW459" s="14" t="s">
        <v>33</v>
      </c>
      <c r="AX459" s="14" t="s">
        <v>71</v>
      </c>
      <c r="AY459" s="247" t="s">
        <v>171</v>
      </c>
    </row>
    <row r="460" s="13" customFormat="1">
      <c r="A460" s="13"/>
      <c r="B460" s="225"/>
      <c r="C460" s="226"/>
      <c r="D460" s="227" t="s">
        <v>182</v>
      </c>
      <c r="E460" s="228" t="s">
        <v>19</v>
      </c>
      <c r="F460" s="229" t="s">
        <v>418</v>
      </c>
      <c r="G460" s="226"/>
      <c r="H460" s="230">
        <v>4.1799999999999997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182</v>
      </c>
      <c r="AU460" s="236" t="s">
        <v>81</v>
      </c>
      <c r="AV460" s="13" t="s">
        <v>81</v>
      </c>
      <c r="AW460" s="13" t="s">
        <v>33</v>
      </c>
      <c r="AX460" s="13" t="s">
        <v>71</v>
      </c>
      <c r="AY460" s="236" t="s">
        <v>171</v>
      </c>
    </row>
    <row r="461" s="13" customFormat="1">
      <c r="A461" s="13"/>
      <c r="B461" s="225"/>
      <c r="C461" s="226"/>
      <c r="D461" s="227" t="s">
        <v>182</v>
      </c>
      <c r="E461" s="228" t="s">
        <v>19</v>
      </c>
      <c r="F461" s="229" t="s">
        <v>419</v>
      </c>
      <c r="G461" s="226"/>
      <c r="H461" s="230">
        <v>15.960000000000001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182</v>
      </c>
      <c r="AU461" s="236" t="s">
        <v>81</v>
      </c>
      <c r="AV461" s="13" t="s">
        <v>81</v>
      </c>
      <c r="AW461" s="13" t="s">
        <v>33</v>
      </c>
      <c r="AX461" s="13" t="s">
        <v>71</v>
      </c>
      <c r="AY461" s="236" t="s">
        <v>171</v>
      </c>
    </row>
    <row r="462" s="13" customFormat="1">
      <c r="A462" s="13"/>
      <c r="B462" s="225"/>
      <c r="C462" s="226"/>
      <c r="D462" s="227" t="s">
        <v>182</v>
      </c>
      <c r="E462" s="228" t="s">
        <v>19</v>
      </c>
      <c r="F462" s="229" t="s">
        <v>222</v>
      </c>
      <c r="G462" s="226"/>
      <c r="H462" s="230">
        <v>-1.5760000000000001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182</v>
      </c>
      <c r="AU462" s="236" t="s">
        <v>81</v>
      </c>
      <c r="AV462" s="13" t="s">
        <v>81</v>
      </c>
      <c r="AW462" s="13" t="s">
        <v>33</v>
      </c>
      <c r="AX462" s="13" t="s">
        <v>71</v>
      </c>
      <c r="AY462" s="236" t="s">
        <v>171</v>
      </c>
    </row>
    <row r="463" s="14" customFormat="1">
      <c r="A463" s="14"/>
      <c r="B463" s="237"/>
      <c r="C463" s="238"/>
      <c r="D463" s="227" t="s">
        <v>182</v>
      </c>
      <c r="E463" s="239" t="s">
        <v>19</v>
      </c>
      <c r="F463" s="240" t="s">
        <v>420</v>
      </c>
      <c r="G463" s="238"/>
      <c r="H463" s="241">
        <v>18.564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182</v>
      </c>
      <c r="AU463" s="247" t="s">
        <v>81</v>
      </c>
      <c r="AV463" s="14" t="s">
        <v>185</v>
      </c>
      <c r="AW463" s="14" t="s">
        <v>33</v>
      </c>
      <c r="AX463" s="14" t="s">
        <v>71</v>
      </c>
      <c r="AY463" s="247" t="s">
        <v>171</v>
      </c>
    </row>
    <row r="464" s="15" customFormat="1">
      <c r="A464" s="15"/>
      <c r="B464" s="248"/>
      <c r="C464" s="249"/>
      <c r="D464" s="227" t="s">
        <v>182</v>
      </c>
      <c r="E464" s="250" t="s">
        <v>19</v>
      </c>
      <c r="F464" s="251" t="s">
        <v>188</v>
      </c>
      <c r="G464" s="249"/>
      <c r="H464" s="252">
        <v>80.339000000000027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182</v>
      </c>
      <c r="AU464" s="258" t="s">
        <v>81</v>
      </c>
      <c r="AV464" s="15" t="s">
        <v>179</v>
      </c>
      <c r="AW464" s="15" t="s">
        <v>33</v>
      </c>
      <c r="AX464" s="15" t="s">
        <v>79</v>
      </c>
      <c r="AY464" s="258" t="s">
        <v>171</v>
      </c>
    </row>
    <row r="465" s="2" customFormat="1" ht="24.15" customHeight="1">
      <c r="A465" s="41"/>
      <c r="B465" s="42"/>
      <c r="C465" s="207" t="s">
        <v>454</v>
      </c>
      <c r="D465" s="207" t="s">
        <v>174</v>
      </c>
      <c r="E465" s="208" t="s">
        <v>455</v>
      </c>
      <c r="F465" s="209" t="s">
        <v>456</v>
      </c>
      <c r="G465" s="210" t="s">
        <v>191</v>
      </c>
      <c r="H465" s="211">
        <v>953.48699999999997</v>
      </c>
      <c r="I465" s="212"/>
      <c r="J465" s="213">
        <f>ROUND(I465*H465,2)</f>
        <v>0</v>
      </c>
      <c r="K465" s="209" t="s">
        <v>178</v>
      </c>
      <c r="L465" s="47"/>
      <c r="M465" s="214" t="s">
        <v>19</v>
      </c>
      <c r="N465" s="215" t="s">
        <v>42</v>
      </c>
      <c r="O465" s="87"/>
      <c r="P465" s="216">
        <f>O465*H465</f>
        <v>0</v>
      </c>
      <c r="Q465" s="216">
        <v>0.0043800000000000002</v>
      </c>
      <c r="R465" s="216">
        <f>Q465*H465</f>
        <v>4.1762730599999998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179</v>
      </c>
      <c r="AT465" s="218" t="s">
        <v>174</v>
      </c>
      <c r="AU465" s="218" t="s">
        <v>81</v>
      </c>
      <c r="AY465" s="20" t="s">
        <v>171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79</v>
      </c>
      <c r="BK465" s="219">
        <f>ROUND(I465*H465,2)</f>
        <v>0</v>
      </c>
      <c r="BL465" s="20" t="s">
        <v>179</v>
      </c>
      <c r="BM465" s="218" t="s">
        <v>457</v>
      </c>
    </row>
    <row r="466" s="2" customFormat="1">
      <c r="A466" s="41"/>
      <c r="B466" s="42"/>
      <c r="C466" s="43"/>
      <c r="D466" s="220" t="s">
        <v>180</v>
      </c>
      <c r="E466" s="43"/>
      <c r="F466" s="221" t="s">
        <v>458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180</v>
      </c>
      <c r="AU466" s="20" t="s">
        <v>81</v>
      </c>
    </row>
    <row r="467" s="13" customFormat="1">
      <c r="A467" s="13"/>
      <c r="B467" s="225"/>
      <c r="C467" s="226"/>
      <c r="D467" s="227" t="s">
        <v>182</v>
      </c>
      <c r="E467" s="228" t="s">
        <v>19</v>
      </c>
      <c r="F467" s="229" t="s">
        <v>459</v>
      </c>
      <c r="G467" s="226"/>
      <c r="H467" s="230">
        <v>953.48699999999997</v>
      </c>
      <c r="I467" s="231"/>
      <c r="J467" s="226"/>
      <c r="K467" s="226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182</v>
      </c>
      <c r="AU467" s="236" t="s">
        <v>81</v>
      </c>
      <c r="AV467" s="13" t="s">
        <v>81</v>
      </c>
      <c r="AW467" s="13" t="s">
        <v>33</v>
      </c>
      <c r="AX467" s="13" t="s">
        <v>71</v>
      </c>
      <c r="AY467" s="236" t="s">
        <v>171</v>
      </c>
    </row>
    <row r="468" s="15" customFormat="1">
      <c r="A468" s="15"/>
      <c r="B468" s="248"/>
      <c r="C468" s="249"/>
      <c r="D468" s="227" t="s">
        <v>182</v>
      </c>
      <c r="E468" s="250" t="s">
        <v>19</v>
      </c>
      <c r="F468" s="251" t="s">
        <v>188</v>
      </c>
      <c r="G468" s="249"/>
      <c r="H468" s="252">
        <v>953.48699999999997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182</v>
      </c>
      <c r="AU468" s="258" t="s">
        <v>81</v>
      </c>
      <c r="AV468" s="15" t="s">
        <v>179</v>
      </c>
      <c r="AW468" s="15" t="s">
        <v>33</v>
      </c>
      <c r="AX468" s="15" t="s">
        <v>79</v>
      </c>
      <c r="AY468" s="258" t="s">
        <v>171</v>
      </c>
    </row>
    <row r="469" s="2" customFormat="1" ht="16.5" customHeight="1">
      <c r="A469" s="41"/>
      <c r="B469" s="42"/>
      <c r="C469" s="207" t="s">
        <v>276</v>
      </c>
      <c r="D469" s="207" t="s">
        <v>174</v>
      </c>
      <c r="E469" s="208" t="s">
        <v>460</v>
      </c>
      <c r="F469" s="209" t="s">
        <v>461</v>
      </c>
      <c r="G469" s="210" t="s">
        <v>191</v>
      </c>
      <c r="H469" s="211">
        <v>873.14800000000002</v>
      </c>
      <c r="I469" s="212"/>
      <c r="J469" s="213">
        <f>ROUND(I469*H469,2)</f>
        <v>0</v>
      </c>
      <c r="K469" s="209" t="s">
        <v>178</v>
      </c>
      <c r="L469" s="47"/>
      <c r="M469" s="214" t="s">
        <v>19</v>
      </c>
      <c r="N469" s="215" t="s">
        <v>42</v>
      </c>
      <c r="O469" s="87"/>
      <c r="P469" s="216">
        <f>O469*H469</f>
        <v>0</v>
      </c>
      <c r="Q469" s="216">
        <v>0.0030000000000000001</v>
      </c>
      <c r="R469" s="216">
        <f>Q469*H469</f>
        <v>2.6194440000000001</v>
      </c>
      <c r="S469" s="216">
        <v>0</v>
      </c>
      <c r="T469" s="21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8" t="s">
        <v>179</v>
      </c>
      <c r="AT469" s="218" t="s">
        <v>174</v>
      </c>
      <c r="AU469" s="218" t="s">
        <v>81</v>
      </c>
      <c r="AY469" s="20" t="s">
        <v>171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20" t="s">
        <v>79</v>
      </c>
      <c r="BK469" s="219">
        <f>ROUND(I469*H469,2)</f>
        <v>0</v>
      </c>
      <c r="BL469" s="20" t="s">
        <v>179</v>
      </c>
      <c r="BM469" s="218" t="s">
        <v>462</v>
      </c>
    </row>
    <row r="470" s="2" customFormat="1">
      <c r="A470" s="41"/>
      <c r="B470" s="42"/>
      <c r="C470" s="43"/>
      <c r="D470" s="220" t="s">
        <v>180</v>
      </c>
      <c r="E470" s="43"/>
      <c r="F470" s="221" t="s">
        <v>463</v>
      </c>
      <c r="G470" s="43"/>
      <c r="H470" s="43"/>
      <c r="I470" s="222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180</v>
      </c>
      <c r="AU470" s="20" t="s">
        <v>81</v>
      </c>
    </row>
    <row r="471" s="13" customFormat="1">
      <c r="A471" s="13"/>
      <c r="B471" s="225"/>
      <c r="C471" s="226"/>
      <c r="D471" s="227" t="s">
        <v>182</v>
      </c>
      <c r="E471" s="228" t="s">
        <v>19</v>
      </c>
      <c r="F471" s="229" t="s">
        <v>288</v>
      </c>
      <c r="G471" s="226"/>
      <c r="H471" s="230">
        <v>77.353999999999999</v>
      </c>
      <c r="I471" s="231"/>
      <c r="J471" s="226"/>
      <c r="K471" s="226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182</v>
      </c>
      <c r="AU471" s="236" t="s">
        <v>81</v>
      </c>
      <c r="AV471" s="13" t="s">
        <v>81</v>
      </c>
      <c r="AW471" s="13" t="s">
        <v>33</v>
      </c>
      <c r="AX471" s="13" t="s">
        <v>71</v>
      </c>
      <c r="AY471" s="236" t="s">
        <v>171</v>
      </c>
    </row>
    <row r="472" s="13" customFormat="1">
      <c r="A472" s="13"/>
      <c r="B472" s="225"/>
      <c r="C472" s="226"/>
      <c r="D472" s="227" t="s">
        <v>182</v>
      </c>
      <c r="E472" s="228" t="s">
        <v>19</v>
      </c>
      <c r="F472" s="229" t="s">
        <v>289</v>
      </c>
      <c r="G472" s="226"/>
      <c r="H472" s="230">
        <v>-3.7959999999999998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182</v>
      </c>
      <c r="AU472" s="236" t="s">
        <v>81</v>
      </c>
      <c r="AV472" s="13" t="s">
        <v>81</v>
      </c>
      <c r="AW472" s="13" t="s">
        <v>33</v>
      </c>
      <c r="AX472" s="13" t="s">
        <v>71</v>
      </c>
      <c r="AY472" s="236" t="s">
        <v>171</v>
      </c>
    </row>
    <row r="473" s="13" customFormat="1">
      <c r="A473" s="13"/>
      <c r="B473" s="225"/>
      <c r="C473" s="226"/>
      <c r="D473" s="227" t="s">
        <v>182</v>
      </c>
      <c r="E473" s="228" t="s">
        <v>19</v>
      </c>
      <c r="F473" s="229" t="s">
        <v>290</v>
      </c>
      <c r="G473" s="226"/>
      <c r="H473" s="230">
        <v>0.44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182</v>
      </c>
      <c r="AU473" s="236" t="s">
        <v>81</v>
      </c>
      <c r="AV473" s="13" t="s">
        <v>81</v>
      </c>
      <c r="AW473" s="13" t="s">
        <v>33</v>
      </c>
      <c r="AX473" s="13" t="s">
        <v>71</v>
      </c>
      <c r="AY473" s="236" t="s">
        <v>171</v>
      </c>
    </row>
    <row r="474" s="13" customFormat="1">
      <c r="A474" s="13"/>
      <c r="B474" s="225"/>
      <c r="C474" s="226"/>
      <c r="D474" s="227" t="s">
        <v>182</v>
      </c>
      <c r="E474" s="228" t="s">
        <v>19</v>
      </c>
      <c r="F474" s="229" t="s">
        <v>291</v>
      </c>
      <c r="G474" s="226"/>
      <c r="H474" s="230">
        <v>0.88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182</v>
      </c>
      <c r="AU474" s="236" t="s">
        <v>81</v>
      </c>
      <c r="AV474" s="13" t="s">
        <v>81</v>
      </c>
      <c r="AW474" s="13" t="s">
        <v>33</v>
      </c>
      <c r="AX474" s="13" t="s">
        <v>71</v>
      </c>
      <c r="AY474" s="236" t="s">
        <v>171</v>
      </c>
    </row>
    <row r="475" s="13" customFormat="1">
      <c r="A475" s="13"/>
      <c r="B475" s="225"/>
      <c r="C475" s="226"/>
      <c r="D475" s="227" t="s">
        <v>182</v>
      </c>
      <c r="E475" s="228" t="s">
        <v>19</v>
      </c>
      <c r="F475" s="229" t="s">
        <v>292</v>
      </c>
      <c r="G475" s="226"/>
      <c r="H475" s="230">
        <v>0.68999999999999995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182</v>
      </c>
      <c r="AU475" s="236" t="s">
        <v>81</v>
      </c>
      <c r="AV475" s="13" t="s">
        <v>81</v>
      </c>
      <c r="AW475" s="13" t="s">
        <v>33</v>
      </c>
      <c r="AX475" s="13" t="s">
        <v>71</v>
      </c>
      <c r="AY475" s="236" t="s">
        <v>171</v>
      </c>
    </row>
    <row r="476" s="13" customFormat="1">
      <c r="A476" s="13"/>
      <c r="B476" s="225"/>
      <c r="C476" s="226"/>
      <c r="D476" s="227" t="s">
        <v>182</v>
      </c>
      <c r="E476" s="228" t="s">
        <v>19</v>
      </c>
      <c r="F476" s="229" t="s">
        <v>293</v>
      </c>
      <c r="G476" s="226"/>
      <c r="H476" s="230">
        <v>1.25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182</v>
      </c>
      <c r="AU476" s="236" t="s">
        <v>81</v>
      </c>
      <c r="AV476" s="13" t="s">
        <v>81</v>
      </c>
      <c r="AW476" s="13" t="s">
        <v>33</v>
      </c>
      <c r="AX476" s="13" t="s">
        <v>71</v>
      </c>
      <c r="AY476" s="236" t="s">
        <v>171</v>
      </c>
    </row>
    <row r="477" s="13" customFormat="1">
      <c r="A477" s="13"/>
      <c r="B477" s="225"/>
      <c r="C477" s="226"/>
      <c r="D477" s="227" t="s">
        <v>182</v>
      </c>
      <c r="E477" s="228" t="s">
        <v>19</v>
      </c>
      <c r="F477" s="229" t="s">
        <v>294</v>
      </c>
      <c r="G477" s="226"/>
      <c r="H477" s="230">
        <v>72.168000000000006</v>
      </c>
      <c r="I477" s="231"/>
      <c r="J477" s="226"/>
      <c r="K477" s="226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182</v>
      </c>
      <c r="AU477" s="236" t="s">
        <v>81</v>
      </c>
      <c r="AV477" s="13" t="s">
        <v>81</v>
      </c>
      <c r="AW477" s="13" t="s">
        <v>33</v>
      </c>
      <c r="AX477" s="13" t="s">
        <v>71</v>
      </c>
      <c r="AY477" s="236" t="s">
        <v>171</v>
      </c>
    </row>
    <row r="478" s="13" customFormat="1">
      <c r="A478" s="13"/>
      <c r="B478" s="225"/>
      <c r="C478" s="226"/>
      <c r="D478" s="227" t="s">
        <v>182</v>
      </c>
      <c r="E478" s="228" t="s">
        <v>19</v>
      </c>
      <c r="F478" s="229" t="s">
        <v>295</v>
      </c>
      <c r="G478" s="226"/>
      <c r="H478" s="230">
        <v>-13.605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182</v>
      </c>
      <c r="AU478" s="236" t="s">
        <v>81</v>
      </c>
      <c r="AV478" s="13" t="s">
        <v>81</v>
      </c>
      <c r="AW478" s="13" t="s">
        <v>33</v>
      </c>
      <c r="AX478" s="13" t="s">
        <v>71</v>
      </c>
      <c r="AY478" s="236" t="s">
        <v>171</v>
      </c>
    </row>
    <row r="479" s="13" customFormat="1">
      <c r="A479" s="13"/>
      <c r="B479" s="225"/>
      <c r="C479" s="226"/>
      <c r="D479" s="227" t="s">
        <v>182</v>
      </c>
      <c r="E479" s="228" t="s">
        <v>19</v>
      </c>
      <c r="F479" s="229" t="s">
        <v>296</v>
      </c>
      <c r="G479" s="226"/>
      <c r="H479" s="230">
        <v>1.24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182</v>
      </c>
      <c r="AU479" s="236" t="s">
        <v>81</v>
      </c>
      <c r="AV479" s="13" t="s">
        <v>81</v>
      </c>
      <c r="AW479" s="13" t="s">
        <v>33</v>
      </c>
      <c r="AX479" s="13" t="s">
        <v>71</v>
      </c>
      <c r="AY479" s="236" t="s">
        <v>171</v>
      </c>
    </row>
    <row r="480" s="13" customFormat="1">
      <c r="A480" s="13"/>
      <c r="B480" s="225"/>
      <c r="C480" s="226"/>
      <c r="D480" s="227" t="s">
        <v>182</v>
      </c>
      <c r="E480" s="228" t="s">
        <v>19</v>
      </c>
      <c r="F480" s="229" t="s">
        <v>297</v>
      </c>
      <c r="G480" s="226"/>
      <c r="H480" s="230">
        <v>1.02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182</v>
      </c>
      <c r="AU480" s="236" t="s">
        <v>81</v>
      </c>
      <c r="AV480" s="13" t="s">
        <v>81</v>
      </c>
      <c r="AW480" s="13" t="s">
        <v>33</v>
      </c>
      <c r="AX480" s="13" t="s">
        <v>71</v>
      </c>
      <c r="AY480" s="236" t="s">
        <v>171</v>
      </c>
    </row>
    <row r="481" s="13" customFormat="1">
      <c r="A481" s="13"/>
      <c r="B481" s="225"/>
      <c r="C481" s="226"/>
      <c r="D481" s="227" t="s">
        <v>182</v>
      </c>
      <c r="E481" s="228" t="s">
        <v>19</v>
      </c>
      <c r="F481" s="229" t="s">
        <v>298</v>
      </c>
      <c r="G481" s="226"/>
      <c r="H481" s="230">
        <v>1.615</v>
      </c>
      <c r="I481" s="231"/>
      <c r="J481" s="226"/>
      <c r="K481" s="226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182</v>
      </c>
      <c r="AU481" s="236" t="s">
        <v>81</v>
      </c>
      <c r="AV481" s="13" t="s">
        <v>81</v>
      </c>
      <c r="AW481" s="13" t="s">
        <v>33</v>
      </c>
      <c r="AX481" s="13" t="s">
        <v>71</v>
      </c>
      <c r="AY481" s="236" t="s">
        <v>171</v>
      </c>
    </row>
    <row r="482" s="14" customFormat="1">
      <c r="A482" s="14"/>
      <c r="B482" s="237"/>
      <c r="C482" s="238"/>
      <c r="D482" s="227" t="s">
        <v>182</v>
      </c>
      <c r="E482" s="239" t="s">
        <v>19</v>
      </c>
      <c r="F482" s="240" t="s">
        <v>299</v>
      </c>
      <c r="G482" s="238"/>
      <c r="H482" s="241">
        <v>139.25600000000003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182</v>
      </c>
      <c r="AU482" s="247" t="s">
        <v>81</v>
      </c>
      <c r="AV482" s="14" t="s">
        <v>185</v>
      </c>
      <c r="AW482" s="14" t="s">
        <v>33</v>
      </c>
      <c r="AX482" s="14" t="s">
        <v>71</v>
      </c>
      <c r="AY482" s="247" t="s">
        <v>171</v>
      </c>
    </row>
    <row r="483" s="16" customFormat="1">
      <c r="A483" s="16"/>
      <c r="B483" s="259"/>
      <c r="C483" s="260"/>
      <c r="D483" s="227" t="s">
        <v>182</v>
      </c>
      <c r="E483" s="261" t="s">
        <v>19</v>
      </c>
      <c r="F483" s="262" t="s">
        <v>300</v>
      </c>
      <c r="G483" s="260"/>
      <c r="H483" s="261" t="s">
        <v>19</v>
      </c>
      <c r="I483" s="263"/>
      <c r="J483" s="260"/>
      <c r="K483" s="260"/>
      <c r="L483" s="264"/>
      <c r="M483" s="265"/>
      <c r="N483" s="266"/>
      <c r="O483" s="266"/>
      <c r="P483" s="266"/>
      <c r="Q483" s="266"/>
      <c r="R483" s="266"/>
      <c r="S483" s="266"/>
      <c r="T483" s="267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68" t="s">
        <v>182</v>
      </c>
      <c r="AU483" s="268" t="s">
        <v>81</v>
      </c>
      <c r="AV483" s="16" t="s">
        <v>79</v>
      </c>
      <c r="AW483" s="16" t="s">
        <v>33</v>
      </c>
      <c r="AX483" s="16" t="s">
        <v>71</v>
      </c>
      <c r="AY483" s="268" t="s">
        <v>171</v>
      </c>
    </row>
    <row r="484" s="13" customFormat="1">
      <c r="A484" s="13"/>
      <c r="B484" s="225"/>
      <c r="C484" s="226"/>
      <c r="D484" s="227" t="s">
        <v>182</v>
      </c>
      <c r="E484" s="228" t="s">
        <v>19</v>
      </c>
      <c r="F484" s="229" t="s">
        <v>301</v>
      </c>
      <c r="G484" s="226"/>
      <c r="H484" s="230">
        <v>16.379999999999999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182</v>
      </c>
      <c r="AU484" s="236" t="s">
        <v>81</v>
      </c>
      <c r="AV484" s="13" t="s">
        <v>81</v>
      </c>
      <c r="AW484" s="13" t="s">
        <v>33</v>
      </c>
      <c r="AX484" s="13" t="s">
        <v>71</v>
      </c>
      <c r="AY484" s="236" t="s">
        <v>171</v>
      </c>
    </row>
    <row r="485" s="13" customFormat="1">
      <c r="A485" s="13"/>
      <c r="B485" s="225"/>
      <c r="C485" s="226"/>
      <c r="D485" s="227" t="s">
        <v>182</v>
      </c>
      <c r="E485" s="228" t="s">
        <v>19</v>
      </c>
      <c r="F485" s="229" t="s">
        <v>222</v>
      </c>
      <c r="G485" s="226"/>
      <c r="H485" s="230">
        <v>-1.5760000000000001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182</v>
      </c>
      <c r="AU485" s="236" t="s">
        <v>81</v>
      </c>
      <c r="AV485" s="13" t="s">
        <v>81</v>
      </c>
      <c r="AW485" s="13" t="s">
        <v>33</v>
      </c>
      <c r="AX485" s="13" t="s">
        <v>71</v>
      </c>
      <c r="AY485" s="236" t="s">
        <v>171</v>
      </c>
    </row>
    <row r="486" s="13" customFormat="1">
      <c r="A486" s="13"/>
      <c r="B486" s="225"/>
      <c r="C486" s="226"/>
      <c r="D486" s="227" t="s">
        <v>182</v>
      </c>
      <c r="E486" s="228" t="s">
        <v>19</v>
      </c>
      <c r="F486" s="229" t="s">
        <v>302</v>
      </c>
      <c r="G486" s="226"/>
      <c r="H486" s="230">
        <v>110.976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182</v>
      </c>
      <c r="AU486" s="236" t="s">
        <v>81</v>
      </c>
      <c r="AV486" s="13" t="s">
        <v>81</v>
      </c>
      <c r="AW486" s="13" t="s">
        <v>33</v>
      </c>
      <c r="AX486" s="13" t="s">
        <v>71</v>
      </c>
      <c r="AY486" s="236" t="s">
        <v>171</v>
      </c>
    </row>
    <row r="487" s="13" customFormat="1">
      <c r="A487" s="13"/>
      <c r="B487" s="225"/>
      <c r="C487" s="226"/>
      <c r="D487" s="227" t="s">
        <v>182</v>
      </c>
      <c r="E487" s="228" t="s">
        <v>19</v>
      </c>
      <c r="F487" s="229" t="s">
        <v>303</v>
      </c>
      <c r="G487" s="226"/>
      <c r="H487" s="230">
        <v>-16.027999999999999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182</v>
      </c>
      <c r="AU487" s="236" t="s">
        <v>81</v>
      </c>
      <c r="AV487" s="13" t="s">
        <v>81</v>
      </c>
      <c r="AW487" s="13" t="s">
        <v>33</v>
      </c>
      <c r="AX487" s="13" t="s">
        <v>71</v>
      </c>
      <c r="AY487" s="236" t="s">
        <v>171</v>
      </c>
    </row>
    <row r="488" s="13" customFormat="1">
      <c r="A488" s="13"/>
      <c r="B488" s="225"/>
      <c r="C488" s="226"/>
      <c r="D488" s="227" t="s">
        <v>182</v>
      </c>
      <c r="E488" s="228" t="s">
        <v>19</v>
      </c>
      <c r="F488" s="229" t="s">
        <v>304</v>
      </c>
      <c r="G488" s="226"/>
      <c r="H488" s="230">
        <v>4.6399999999999997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182</v>
      </c>
      <c r="AU488" s="236" t="s">
        <v>81</v>
      </c>
      <c r="AV488" s="13" t="s">
        <v>81</v>
      </c>
      <c r="AW488" s="13" t="s">
        <v>33</v>
      </c>
      <c r="AX488" s="13" t="s">
        <v>71</v>
      </c>
      <c r="AY488" s="236" t="s">
        <v>171</v>
      </c>
    </row>
    <row r="489" s="13" customFormat="1">
      <c r="A489" s="13"/>
      <c r="B489" s="225"/>
      <c r="C489" s="226"/>
      <c r="D489" s="227" t="s">
        <v>182</v>
      </c>
      <c r="E489" s="228" t="s">
        <v>19</v>
      </c>
      <c r="F489" s="229" t="s">
        <v>305</v>
      </c>
      <c r="G489" s="226"/>
      <c r="H489" s="230">
        <v>65.959999999999994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182</v>
      </c>
      <c r="AU489" s="236" t="s">
        <v>81</v>
      </c>
      <c r="AV489" s="13" t="s">
        <v>81</v>
      </c>
      <c r="AW489" s="13" t="s">
        <v>33</v>
      </c>
      <c r="AX489" s="13" t="s">
        <v>71</v>
      </c>
      <c r="AY489" s="236" t="s">
        <v>171</v>
      </c>
    </row>
    <row r="490" s="13" customFormat="1">
      <c r="A490" s="13"/>
      <c r="B490" s="225"/>
      <c r="C490" s="226"/>
      <c r="D490" s="227" t="s">
        <v>182</v>
      </c>
      <c r="E490" s="228" t="s">
        <v>19</v>
      </c>
      <c r="F490" s="229" t="s">
        <v>306</v>
      </c>
      <c r="G490" s="226"/>
      <c r="H490" s="230">
        <v>-9.4529999999999994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182</v>
      </c>
      <c r="AU490" s="236" t="s">
        <v>81</v>
      </c>
      <c r="AV490" s="13" t="s">
        <v>81</v>
      </c>
      <c r="AW490" s="13" t="s">
        <v>33</v>
      </c>
      <c r="AX490" s="13" t="s">
        <v>71</v>
      </c>
      <c r="AY490" s="236" t="s">
        <v>171</v>
      </c>
    </row>
    <row r="491" s="13" customFormat="1">
      <c r="A491" s="13"/>
      <c r="B491" s="225"/>
      <c r="C491" s="226"/>
      <c r="D491" s="227" t="s">
        <v>182</v>
      </c>
      <c r="E491" s="228" t="s">
        <v>19</v>
      </c>
      <c r="F491" s="229" t="s">
        <v>307</v>
      </c>
      <c r="G491" s="226"/>
      <c r="H491" s="230">
        <v>1.22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182</v>
      </c>
      <c r="AU491" s="236" t="s">
        <v>81</v>
      </c>
      <c r="AV491" s="13" t="s">
        <v>81</v>
      </c>
      <c r="AW491" s="13" t="s">
        <v>33</v>
      </c>
      <c r="AX491" s="13" t="s">
        <v>71</v>
      </c>
      <c r="AY491" s="236" t="s">
        <v>171</v>
      </c>
    </row>
    <row r="492" s="13" customFormat="1">
      <c r="A492" s="13"/>
      <c r="B492" s="225"/>
      <c r="C492" s="226"/>
      <c r="D492" s="227" t="s">
        <v>182</v>
      </c>
      <c r="E492" s="228" t="s">
        <v>19</v>
      </c>
      <c r="F492" s="229" t="s">
        <v>308</v>
      </c>
      <c r="G492" s="226"/>
      <c r="H492" s="230">
        <v>1.02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182</v>
      </c>
      <c r="AU492" s="236" t="s">
        <v>81</v>
      </c>
      <c r="AV492" s="13" t="s">
        <v>81</v>
      </c>
      <c r="AW492" s="13" t="s">
        <v>33</v>
      </c>
      <c r="AX492" s="13" t="s">
        <v>71</v>
      </c>
      <c r="AY492" s="236" t="s">
        <v>171</v>
      </c>
    </row>
    <row r="493" s="13" customFormat="1">
      <c r="A493" s="13"/>
      <c r="B493" s="225"/>
      <c r="C493" s="226"/>
      <c r="D493" s="227" t="s">
        <v>182</v>
      </c>
      <c r="E493" s="228" t="s">
        <v>19</v>
      </c>
      <c r="F493" s="229" t="s">
        <v>309</v>
      </c>
      <c r="G493" s="226"/>
      <c r="H493" s="230">
        <v>1.194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182</v>
      </c>
      <c r="AU493" s="236" t="s">
        <v>81</v>
      </c>
      <c r="AV493" s="13" t="s">
        <v>81</v>
      </c>
      <c r="AW493" s="13" t="s">
        <v>33</v>
      </c>
      <c r="AX493" s="13" t="s">
        <v>71</v>
      </c>
      <c r="AY493" s="236" t="s">
        <v>171</v>
      </c>
    </row>
    <row r="494" s="14" customFormat="1">
      <c r="A494" s="14"/>
      <c r="B494" s="237"/>
      <c r="C494" s="238"/>
      <c r="D494" s="227" t="s">
        <v>182</v>
      </c>
      <c r="E494" s="239" t="s">
        <v>19</v>
      </c>
      <c r="F494" s="240" t="s">
        <v>310</v>
      </c>
      <c r="G494" s="238"/>
      <c r="H494" s="241">
        <v>174.333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182</v>
      </c>
      <c r="AU494" s="247" t="s">
        <v>81</v>
      </c>
      <c r="AV494" s="14" t="s">
        <v>185</v>
      </c>
      <c r="AW494" s="14" t="s">
        <v>33</v>
      </c>
      <c r="AX494" s="14" t="s">
        <v>71</v>
      </c>
      <c r="AY494" s="247" t="s">
        <v>171</v>
      </c>
    </row>
    <row r="495" s="16" customFormat="1">
      <c r="A495" s="16"/>
      <c r="B495" s="259"/>
      <c r="C495" s="260"/>
      <c r="D495" s="227" t="s">
        <v>182</v>
      </c>
      <c r="E495" s="261" t="s">
        <v>19</v>
      </c>
      <c r="F495" s="262" t="s">
        <v>300</v>
      </c>
      <c r="G495" s="260"/>
      <c r="H495" s="261" t="s">
        <v>19</v>
      </c>
      <c r="I495" s="263"/>
      <c r="J495" s="260"/>
      <c r="K495" s="260"/>
      <c r="L495" s="264"/>
      <c r="M495" s="265"/>
      <c r="N495" s="266"/>
      <c r="O495" s="266"/>
      <c r="P495" s="266"/>
      <c r="Q495" s="266"/>
      <c r="R495" s="266"/>
      <c r="S495" s="266"/>
      <c r="T495" s="267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68" t="s">
        <v>182</v>
      </c>
      <c r="AU495" s="268" t="s">
        <v>81</v>
      </c>
      <c r="AV495" s="16" t="s">
        <v>79</v>
      </c>
      <c r="AW495" s="16" t="s">
        <v>33</v>
      </c>
      <c r="AX495" s="16" t="s">
        <v>71</v>
      </c>
      <c r="AY495" s="268" t="s">
        <v>171</v>
      </c>
    </row>
    <row r="496" s="13" customFormat="1">
      <c r="A496" s="13"/>
      <c r="B496" s="225"/>
      <c r="C496" s="226"/>
      <c r="D496" s="227" t="s">
        <v>182</v>
      </c>
      <c r="E496" s="228" t="s">
        <v>19</v>
      </c>
      <c r="F496" s="229" t="s">
        <v>311</v>
      </c>
      <c r="G496" s="226"/>
      <c r="H496" s="230">
        <v>16.431999999999999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182</v>
      </c>
      <c r="AU496" s="236" t="s">
        <v>81</v>
      </c>
      <c r="AV496" s="13" t="s">
        <v>81</v>
      </c>
      <c r="AW496" s="13" t="s">
        <v>33</v>
      </c>
      <c r="AX496" s="13" t="s">
        <v>71</v>
      </c>
      <c r="AY496" s="236" t="s">
        <v>171</v>
      </c>
    </row>
    <row r="497" s="13" customFormat="1">
      <c r="A497" s="13"/>
      <c r="B497" s="225"/>
      <c r="C497" s="226"/>
      <c r="D497" s="227" t="s">
        <v>182</v>
      </c>
      <c r="E497" s="228" t="s">
        <v>19</v>
      </c>
      <c r="F497" s="229" t="s">
        <v>312</v>
      </c>
      <c r="G497" s="226"/>
      <c r="H497" s="230">
        <v>-3.1520000000000001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182</v>
      </c>
      <c r="AU497" s="236" t="s">
        <v>81</v>
      </c>
      <c r="AV497" s="13" t="s">
        <v>81</v>
      </c>
      <c r="AW497" s="13" t="s">
        <v>33</v>
      </c>
      <c r="AX497" s="13" t="s">
        <v>71</v>
      </c>
      <c r="AY497" s="236" t="s">
        <v>171</v>
      </c>
    </row>
    <row r="498" s="13" customFormat="1">
      <c r="A498" s="13"/>
      <c r="B498" s="225"/>
      <c r="C498" s="226"/>
      <c r="D498" s="227" t="s">
        <v>182</v>
      </c>
      <c r="E498" s="228" t="s">
        <v>19</v>
      </c>
      <c r="F498" s="229" t="s">
        <v>314</v>
      </c>
      <c r="G498" s="226"/>
      <c r="H498" s="230">
        <v>0.25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182</v>
      </c>
      <c r="AU498" s="236" t="s">
        <v>81</v>
      </c>
      <c r="AV498" s="13" t="s">
        <v>81</v>
      </c>
      <c r="AW498" s="13" t="s">
        <v>33</v>
      </c>
      <c r="AX498" s="13" t="s">
        <v>71</v>
      </c>
      <c r="AY498" s="236" t="s">
        <v>171</v>
      </c>
    </row>
    <row r="499" s="13" customFormat="1">
      <c r="A499" s="13"/>
      <c r="B499" s="225"/>
      <c r="C499" s="226"/>
      <c r="D499" s="227" t="s">
        <v>182</v>
      </c>
      <c r="E499" s="228" t="s">
        <v>19</v>
      </c>
      <c r="F499" s="229" t="s">
        <v>315</v>
      </c>
      <c r="G499" s="226"/>
      <c r="H499" s="230">
        <v>51.68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182</v>
      </c>
      <c r="AU499" s="236" t="s">
        <v>81</v>
      </c>
      <c r="AV499" s="13" t="s">
        <v>81</v>
      </c>
      <c r="AW499" s="13" t="s">
        <v>33</v>
      </c>
      <c r="AX499" s="13" t="s">
        <v>71</v>
      </c>
      <c r="AY499" s="236" t="s">
        <v>171</v>
      </c>
    </row>
    <row r="500" s="13" customFormat="1">
      <c r="A500" s="13"/>
      <c r="B500" s="225"/>
      <c r="C500" s="226"/>
      <c r="D500" s="227" t="s">
        <v>182</v>
      </c>
      <c r="E500" s="228" t="s">
        <v>19</v>
      </c>
      <c r="F500" s="229" t="s">
        <v>316</v>
      </c>
      <c r="G500" s="226"/>
      <c r="H500" s="230">
        <v>74.323999999999998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182</v>
      </c>
      <c r="AU500" s="236" t="s">
        <v>81</v>
      </c>
      <c r="AV500" s="13" t="s">
        <v>81</v>
      </c>
      <c r="AW500" s="13" t="s">
        <v>33</v>
      </c>
      <c r="AX500" s="13" t="s">
        <v>71</v>
      </c>
      <c r="AY500" s="236" t="s">
        <v>171</v>
      </c>
    </row>
    <row r="501" s="13" customFormat="1">
      <c r="A501" s="13"/>
      <c r="B501" s="225"/>
      <c r="C501" s="226"/>
      <c r="D501" s="227" t="s">
        <v>182</v>
      </c>
      <c r="E501" s="228" t="s">
        <v>19</v>
      </c>
      <c r="F501" s="229" t="s">
        <v>317</v>
      </c>
      <c r="G501" s="226"/>
      <c r="H501" s="230">
        <v>-18.172999999999998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182</v>
      </c>
      <c r="AU501" s="236" t="s">
        <v>81</v>
      </c>
      <c r="AV501" s="13" t="s">
        <v>81</v>
      </c>
      <c r="AW501" s="13" t="s">
        <v>33</v>
      </c>
      <c r="AX501" s="13" t="s">
        <v>71</v>
      </c>
      <c r="AY501" s="236" t="s">
        <v>171</v>
      </c>
    </row>
    <row r="502" s="13" customFormat="1">
      <c r="A502" s="13"/>
      <c r="B502" s="225"/>
      <c r="C502" s="226"/>
      <c r="D502" s="227" t="s">
        <v>182</v>
      </c>
      <c r="E502" s="228" t="s">
        <v>19</v>
      </c>
      <c r="F502" s="229" t="s">
        <v>318</v>
      </c>
      <c r="G502" s="226"/>
      <c r="H502" s="230">
        <v>2.3199999999999998</v>
      </c>
      <c r="I502" s="231"/>
      <c r="J502" s="226"/>
      <c r="K502" s="226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182</v>
      </c>
      <c r="AU502" s="236" t="s">
        <v>81</v>
      </c>
      <c r="AV502" s="13" t="s">
        <v>81</v>
      </c>
      <c r="AW502" s="13" t="s">
        <v>33</v>
      </c>
      <c r="AX502" s="13" t="s">
        <v>71</v>
      </c>
      <c r="AY502" s="236" t="s">
        <v>171</v>
      </c>
    </row>
    <row r="503" s="13" customFormat="1">
      <c r="A503" s="13"/>
      <c r="B503" s="225"/>
      <c r="C503" s="226"/>
      <c r="D503" s="227" t="s">
        <v>182</v>
      </c>
      <c r="E503" s="228" t="s">
        <v>19</v>
      </c>
      <c r="F503" s="229" t="s">
        <v>319</v>
      </c>
      <c r="G503" s="226"/>
      <c r="H503" s="230">
        <v>2.2799999999999998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182</v>
      </c>
      <c r="AU503" s="236" t="s">
        <v>81</v>
      </c>
      <c r="AV503" s="13" t="s">
        <v>81</v>
      </c>
      <c r="AW503" s="13" t="s">
        <v>33</v>
      </c>
      <c r="AX503" s="13" t="s">
        <v>71</v>
      </c>
      <c r="AY503" s="236" t="s">
        <v>171</v>
      </c>
    </row>
    <row r="504" s="13" customFormat="1">
      <c r="A504" s="13"/>
      <c r="B504" s="225"/>
      <c r="C504" s="226"/>
      <c r="D504" s="227" t="s">
        <v>182</v>
      </c>
      <c r="E504" s="228" t="s">
        <v>19</v>
      </c>
      <c r="F504" s="229" t="s">
        <v>320</v>
      </c>
      <c r="G504" s="226"/>
      <c r="H504" s="230">
        <v>1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182</v>
      </c>
      <c r="AU504" s="236" t="s">
        <v>81</v>
      </c>
      <c r="AV504" s="13" t="s">
        <v>81</v>
      </c>
      <c r="AW504" s="13" t="s">
        <v>33</v>
      </c>
      <c r="AX504" s="13" t="s">
        <v>71</v>
      </c>
      <c r="AY504" s="236" t="s">
        <v>171</v>
      </c>
    </row>
    <row r="505" s="13" customFormat="1">
      <c r="A505" s="13"/>
      <c r="B505" s="225"/>
      <c r="C505" s="226"/>
      <c r="D505" s="227" t="s">
        <v>182</v>
      </c>
      <c r="E505" s="228" t="s">
        <v>19</v>
      </c>
      <c r="F505" s="229" t="s">
        <v>321</v>
      </c>
      <c r="G505" s="226"/>
      <c r="H505" s="230">
        <v>1.3999999999999999</v>
      </c>
      <c r="I505" s="231"/>
      <c r="J505" s="226"/>
      <c r="K505" s="226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182</v>
      </c>
      <c r="AU505" s="236" t="s">
        <v>81</v>
      </c>
      <c r="AV505" s="13" t="s">
        <v>81</v>
      </c>
      <c r="AW505" s="13" t="s">
        <v>33</v>
      </c>
      <c r="AX505" s="13" t="s">
        <v>71</v>
      </c>
      <c r="AY505" s="236" t="s">
        <v>171</v>
      </c>
    </row>
    <row r="506" s="13" customFormat="1">
      <c r="A506" s="13"/>
      <c r="B506" s="225"/>
      <c r="C506" s="226"/>
      <c r="D506" s="227" t="s">
        <v>182</v>
      </c>
      <c r="E506" s="228" t="s">
        <v>19</v>
      </c>
      <c r="F506" s="229" t="s">
        <v>322</v>
      </c>
      <c r="G506" s="226"/>
      <c r="H506" s="230">
        <v>36.039999999999999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182</v>
      </c>
      <c r="AU506" s="236" t="s">
        <v>81</v>
      </c>
      <c r="AV506" s="13" t="s">
        <v>81</v>
      </c>
      <c r="AW506" s="13" t="s">
        <v>33</v>
      </c>
      <c r="AX506" s="13" t="s">
        <v>71</v>
      </c>
      <c r="AY506" s="236" t="s">
        <v>171</v>
      </c>
    </row>
    <row r="507" s="13" customFormat="1">
      <c r="A507" s="13"/>
      <c r="B507" s="225"/>
      <c r="C507" s="226"/>
      <c r="D507" s="227" t="s">
        <v>182</v>
      </c>
      <c r="E507" s="228" t="s">
        <v>19</v>
      </c>
      <c r="F507" s="229" t="s">
        <v>323</v>
      </c>
      <c r="G507" s="226"/>
      <c r="H507" s="230">
        <v>-12.288</v>
      </c>
      <c r="I507" s="231"/>
      <c r="J507" s="226"/>
      <c r="K507" s="226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182</v>
      </c>
      <c r="AU507" s="236" t="s">
        <v>81</v>
      </c>
      <c r="AV507" s="13" t="s">
        <v>81</v>
      </c>
      <c r="AW507" s="13" t="s">
        <v>33</v>
      </c>
      <c r="AX507" s="13" t="s">
        <v>71</v>
      </c>
      <c r="AY507" s="236" t="s">
        <v>171</v>
      </c>
    </row>
    <row r="508" s="13" customFormat="1">
      <c r="A508" s="13"/>
      <c r="B508" s="225"/>
      <c r="C508" s="226"/>
      <c r="D508" s="227" t="s">
        <v>182</v>
      </c>
      <c r="E508" s="228" t="s">
        <v>19</v>
      </c>
      <c r="F508" s="229" t="s">
        <v>324</v>
      </c>
      <c r="G508" s="226"/>
      <c r="H508" s="230">
        <v>0.70999999999999996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182</v>
      </c>
      <c r="AU508" s="236" t="s">
        <v>81</v>
      </c>
      <c r="AV508" s="13" t="s">
        <v>81</v>
      </c>
      <c r="AW508" s="13" t="s">
        <v>33</v>
      </c>
      <c r="AX508" s="13" t="s">
        <v>71</v>
      </c>
      <c r="AY508" s="236" t="s">
        <v>171</v>
      </c>
    </row>
    <row r="509" s="13" customFormat="1">
      <c r="A509" s="13"/>
      <c r="B509" s="225"/>
      <c r="C509" s="226"/>
      <c r="D509" s="227" t="s">
        <v>182</v>
      </c>
      <c r="E509" s="228" t="s">
        <v>19</v>
      </c>
      <c r="F509" s="229" t="s">
        <v>325</v>
      </c>
      <c r="G509" s="226"/>
      <c r="H509" s="230">
        <v>0.61899999999999999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182</v>
      </c>
      <c r="AU509" s="236" t="s">
        <v>81</v>
      </c>
      <c r="AV509" s="13" t="s">
        <v>81</v>
      </c>
      <c r="AW509" s="13" t="s">
        <v>33</v>
      </c>
      <c r="AX509" s="13" t="s">
        <v>71</v>
      </c>
      <c r="AY509" s="236" t="s">
        <v>171</v>
      </c>
    </row>
    <row r="510" s="13" customFormat="1">
      <c r="A510" s="13"/>
      <c r="B510" s="225"/>
      <c r="C510" s="226"/>
      <c r="D510" s="227" t="s">
        <v>182</v>
      </c>
      <c r="E510" s="228" t="s">
        <v>19</v>
      </c>
      <c r="F510" s="229" t="s">
        <v>326</v>
      </c>
      <c r="G510" s="226"/>
      <c r="H510" s="230">
        <v>1.7849999999999999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182</v>
      </c>
      <c r="AU510" s="236" t="s">
        <v>81</v>
      </c>
      <c r="AV510" s="13" t="s">
        <v>81</v>
      </c>
      <c r="AW510" s="13" t="s">
        <v>33</v>
      </c>
      <c r="AX510" s="13" t="s">
        <v>71</v>
      </c>
      <c r="AY510" s="236" t="s">
        <v>171</v>
      </c>
    </row>
    <row r="511" s="14" customFormat="1">
      <c r="A511" s="14"/>
      <c r="B511" s="237"/>
      <c r="C511" s="238"/>
      <c r="D511" s="227" t="s">
        <v>182</v>
      </c>
      <c r="E511" s="239" t="s">
        <v>19</v>
      </c>
      <c r="F511" s="240" t="s">
        <v>327</v>
      </c>
      <c r="G511" s="238"/>
      <c r="H511" s="241">
        <v>155.22699999999998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182</v>
      </c>
      <c r="AU511" s="247" t="s">
        <v>81</v>
      </c>
      <c r="AV511" s="14" t="s">
        <v>185</v>
      </c>
      <c r="AW511" s="14" t="s">
        <v>33</v>
      </c>
      <c r="AX511" s="14" t="s">
        <v>71</v>
      </c>
      <c r="AY511" s="247" t="s">
        <v>171</v>
      </c>
    </row>
    <row r="512" s="13" customFormat="1">
      <c r="A512" s="13"/>
      <c r="B512" s="225"/>
      <c r="C512" s="226"/>
      <c r="D512" s="227" t="s">
        <v>182</v>
      </c>
      <c r="E512" s="228" t="s">
        <v>19</v>
      </c>
      <c r="F512" s="229" t="s">
        <v>328</v>
      </c>
      <c r="G512" s="226"/>
      <c r="H512" s="230">
        <v>55.695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182</v>
      </c>
      <c r="AU512" s="236" t="s">
        <v>81</v>
      </c>
      <c r="AV512" s="13" t="s">
        <v>81</v>
      </c>
      <c r="AW512" s="13" t="s">
        <v>33</v>
      </c>
      <c r="AX512" s="13" t="s">
        <v>71</v>
      </c>
      <c r="AY512" s="236" t="s">
        <v>171</v>
      </c>
    </row>
    <row r="513" s="13" customFormat="1">
      <c r="A513" s="13"/>
      <c r="B513" s="225"/>
      <c r="C513" s="226"/>
      <c r="D513" s="227" t="s">
        <v>182</v>
      </c>
      <c r="E513" s="228" t="s">
        <v>19</v>
      </c>
      <c r="F513" s="229" t="s">
        <v>329</v>
      </c>
      <c r="G513" s="226"/>
      <c r="H513" s="230">
        <v>-4.2919999999999998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182</v>
      </c>
      <c r="AU513" s="236" t="s">
        <v>81</v>
      </c>
      <c r="AV513" s="13" t="s">
        <v>81</v>
      </c>
      <c r="AW513" s="13" t="s">
        <v>33</v>
      </c>
      <c r="AX513" s="13" t="s">
        <v>71</v>
      </c>
      <c r="AY513" s="236" t="s">
        <v>171</v>
      </c>
    </row>
    <row r="514" s="13" customFormat="1">
      <c r="A514" s="13"/>
      <c r="B514" s="225"/>
      <c r="C514" s="226"/>
      <c r="D514" s="227" t="s">
        <v>182</v>
      </c>
      <c r="E514" s="228" t="s">
        <v>19</v>
      </c>
      <c r="F514" s="229" t="s">
        <v>330</v>
      </c>
      <c r="G514" s="226"/>
      <c r="H514" s="230">
        <v>1.9950000000000001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182</v>
      </c>
      <c r="AU514" s="236" t="s">
        <v>81</v>
      </c>
      <c r="AV514" s="13" t="s">
        <v>81</v>
      </c>
      <c r="AW514" s="13" t="s">
        <v>33</v>
      </c>
      <c r="AX514" s="13" t="s">
        <v>71</v>
      </c>
      <c r="AY514" s="236" t="s">
        <v>171</v>
      </c>
    </row>
    <row r="515" s="13" customFormat="1">
      <c r="A515" s="13"/>
      <c r="B515" s="225"/>
      <c r="C515" s="226"/>
      <c r="D515" s="227" t="s">
        <v>182</v>
      </c>
      <c r="E515" s="228" t="s">
        <v>19</v>
      </c>
      <c r="F515" s="229" t="s">
        <v>331</v>
      </c>
      <c r="G515" s="226"/>
      <c r="H515" s="230">
        <v>70.384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182</v>
      </c>
      <c r="AU515" s="236" t="s">
        <v>81</v>
      </c>
      <c r="AV515" s="13" t="s">
        <v>81</v>
      </c>
      <c r="AW515" s="13" t="s">
        <v>33</v>
      </c>
      <c r="AX515" s="13" t="s">
        <v>71</v>
      </c>
      <c r="AY515" s="236" t="s">
        <v>171</v>
      </c>
    </row>
    <row r="516" s="13" customFormat="1">
      <c r="A516" s="13"/>
      <c r="B516" s="225"/>
      <c r="C516" s="226"/>
      <c r="D516" s="227" t="s">
        <v>182</v>
      </c>
      <c r="E516" s="228" t="s">
        <v>19</v>
      </c>
      <c r="F516" s="229" t="s">
        <v>332</v>
      </c>
      <c r="G516" s="226"/>
      <c r="H516" s="230">
        <v>-9.7650000000000006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182</v>
      </c>
      <c r="AU516" s="236" t="s">
        <v>81</v>
      </c>
      <c r="AV516" s="13" t="s">
        <v>81</v>
      </c>
      <c r="AW516" s="13" t="s">
        <v>33</v>
      </c>
      <c r="AX516" s="13" t="s">
        <v>71</v>
      </c>
      <c r="AY516" s="236" t="s">
        <v>171</v>
      </c>
    </row>
    <row r="517" s="13" customFormat="1">
      <c r="A517" s="13"/>
      <c r="B517" s="225"/>
      <c r="C517" s="226"/>
      <c r="D517" s="227" t="s">
        <v>182</v>
      </c>
      <c r="E517" s="228" t="s">
        <v>19</v>
      </c>
      <c r="F517" s="229" t="s">
        <v>333</v>
      </c>
      <c r="G517" s="226"/>
      <c r="H517" s="230">
        <v>3.9900000000000002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182</v>
      </c>
      <c r="AU517" s="236" t="s">
        <v>81</v>
      </c>
      <c r="AV517" s="13" t="s">
        <v>81</v>
      </c>
      <c r="AW517" s="13" t="s">
        <v>33</v>
      </c>
      <c r="AX517" s="13" t="s">
        <v>71</v>
      </c>
      <c r="AY517" s="236" t="s">
        <v>171</v>
      </c>
    </row>
    <row r="518" s="13" customFormat="1">
      <c r="A518" s="13"/>
      <c r="B518" s="225"/>
      <c r="C518" s="226"/>
      <c r="D518" s="227" t="s">
        <v>182</v>
      </c>
      <c r="E518" s="228" t="s">
        <v>19</v>
      </c>
      <c r="F518" s="229" t="s">
        <v>334</v>
      </c>
      <c r="G518" s="226"/>
      <c r="H518" s="230">
        <v>1.8200000000000001</v>
      </c>
      <c r="I518" s="231"/>
      <c r="J518" s="226"/>
      <c r="K518" s="226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182</v>
      </c>
      <c r="AU518" s="236" t="s">
        <v>81</v>
      </c>
      <c r="AV518" s="13" t="s">
        <v>81</v>
      </c>
      <c r="AW518" s="13" t="s">
        <v>33</v>
      </c>
      <c r="AX518" s="13" t="s">
        <v>71</v>
      </c>
      <c r="AY518" s="236" t="s">
        <v>171</v>
      </c>
    </row>
    <row r="519" s="14" customFormat="1">
      <c r="A519" s="14"/>
      <c r="B519" s="237"/>
      <c r="C519" s="238"/>
      <c r="D519" s="227" t="s">
        <v>182</v>
      </c>
      <c r="E519" s="239" t="s">
        <v>19</v>
      </c>
      <c r="F519" s="240" t="s">
        <v>335</v>
      </c>
      <c r="G519" s="238"/>
      <c r="H519" s="241">
        <v>119.82699999999998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182</v>
      </c>
      <c r="AU519" s="247" t="s">
        <v>81</v>
      </c>
      <c r="AV519" s="14" t="s">
        <v>185</v>
      </c>
      <c r="AW519" s="14" t="s">
        <v>33</v>
      </c>
      <c r="AX519" s="14" t="s">
        <v>71</v>
      </c>
      <c r="AY519" s="247" t="s">
        <v>171</v>
      </c>
    </row>
    <row r="520" s="16" customFormat="1">
      <c r="A520" s="16"/>
      <c r="B520" s="259"/>
      <c r="C520" s="260"/>
      <c r="D520" s="227" t="s">
        <v>182</v>
      </c>
      <c r="E520" s="261" t="s">
        <v>19</v>
      </c>
      <c r="F520" s="262" t="s">
        <v>300</v>
      </c>
      <c r="G520" s="260"/>
      <c r="H520" s="261" t="s">
        <v>19</v>
      </c>
      <c r="I520" s="263"/>
      <c r="J520" s="260"/>
      <c r="K520" s="260"/>
      <c r="L520" s="264"/>
      <c r="M520" s="265"/>
      <c r="N520" s="266"/>
      <c r="O520" s="266"/>
      <c r="P520" s="266"/>
      <c r="Q520" s="266"/>
      <c r="R520" s="266"/>
      <c r="S520" s="266"/>
      <c r="T520" s="267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68" t="s">
        <v>182</v>
      </c>
      <c r="AU520" s="268" t="s">
        <v>81</v>
      </c>
      <c r="AV520" s="16" t="s">
        <v>79</v>
      </c>
      <c r="AW520" s="16" t="s">
        <v>33</v>
      </c>
      <c r="AX520" s="16" t="s">
        <v>71</v>
      </c>
      <c r="AY520" s="268" t="s">
        <v>171</v>
      </c>
    </row>
    <row r="521" s="13" customFormat="1">
      <c r="A521" s="13"/>
      <c r="B521" s="225"/>
      <c r="C521" s="226"/>
      <c r="D521" s="227" t="s">
        <v>182</v>
      </c>
      <c r="E521" s="228" t="s">
        <v>19</v>
      </c>
      <c r="F521" s="229" t="s">
        <v>336</v>
      </c>
      <c r="G521" s="226"/>
      <c r="H521" s="230">
        <v>131.58000000000001</v>
      </c>
      <c r="I521" s="231"/>
      <c r="J521" s="226"/>
      <c r="K521" s="226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182</v>
      </c>
      <c r="AU521" s="236" t="s">
        <v>81</v>
      </c>
      <c r="AV521" s="13" t="s">
        <v>81</v>
      </c>
      <c r="AW521" s="13" t="s">
        <v>33</v>
      </c>
      <c r="AX521" s="13" t="s">
        <v>71</v>
      </c>
      <c r="AY521" s="236" t="s">
        <v>171</v>
      </c>
    </row>
    <row r="522" s="13" customFormat="1">
      <c r="A522" s="13"/>
      <c r="B522" s="225"/>
      <c r="C522" s="226"/>
      <c r="D522" s="227" t="s">
        <v>182</v>
      </c>
      <c r="E522" s="228" t="s">
        <v>19</v>
      </c>
      <c r="F522" s="229" t="s">
        <v>337</v>
      </c>
      <c r="G522" s="226"/>
      <c r="H522" s="230">
        <v>49.979999999999997</v>
      </c>
      <c r="I522" s="231"/>
      <c r="J522" s="226"/>
      <c r="K522" s="226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182</v>
      </c>
      <c r="AU522" s="236" t="s">
        <v>81</v>
      </c>
      <c r="AV522" s="13" t="s">
        <v>81</v>
      </c>
      <c r="AW522" s="13" t="s">
        <v>33</v>
      </c>
      <c r="AX522" s="13" t="s">
        <v>71</v>
      </c>
      <c r="AY522" s="236" t="s">
        <v>171</v>
      </c>
    </row>
    <row r="523" s="13" customFormat="1">
      <c r="A523" s="13"/>
      <c r="B523" s="225"/>
      <c r="C523" s="226"/>
      <c r="D523" s="227" t="s">
        <v>182</v>
      </c>
      <c r="E523" s="228" t="s">
        <v>19</v>
      </c>
      <c r="F523" s="229" t="s">
        <v>436</v>
      </c>
      <c r="G523" s="226"/>
      <c r="H523" s="230">
        <v>-14.892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182</v>
      </c>
      <c r="AU523" s="236" t="s">
        <v>81</v>
      </c>
      <c r="AV523" s="13" t="s">
        <v>81</v>
      </c>
      <c r="AW523" s="13" t="s">
        <v>33</v>
      </c>
      <c r="AX523" s="13" t="s">
        <v>71</v>
      </c>
      <c r="AY523" s="236" t="s">
        <v>171</v>
      </c>
    </row>
    <row r="524" s="13" customFormat="1">
      <c r="A524" s="13"/>
      <c r="B524" s="225"/>
      <c r="C524" s="226"/>
      <c r="D524" s="227" t="s">
        <v>182</v>
      </c>
      <c r="E524" s="228" t="s">
        <v>19</v>
      </c>
      <c r="F524" s="229" t="s">
        <v>339</v>
      </c>
      <c r="G524" s="226"/>
      <c r="H524" s="230">
        <v>-10.835000000000001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182</v>
      </c>
      <c r="AU524" s="236" t="s">
        <v>81</v>
      </c>
      <c r="AV524" s="13" t="s">
        <v>81</v>
      </c>
      <c r="AW524" s="13" t="s">
        <v>33</v>
      </c>
      <c r="AX524" s="13" t="s">
        <v>71</v>
      </c>
      <c r="AY524" s="236" t="s">
        <v>171</v>
      </c>
    </row>
    <row r="525" s="13" customFormat="1">
      <c r="A525" s="13"/>
      <c r="B525" s="225"/>
      <c r="C525" s="226"/>
      <c r="D525" s="227" t="s">
        <v>182</v>
      </c>
      <c r="E525" s="228" t="s">
        <v>19</v>
      </c>
      <c r="F525" s="229" t="s">
        <v>340</v>
      </c>
      <c r="G525" s="226"/>
      <c r="H525" s="230">
        <v>1.315</v>
      </c>
      <c r="I525" s="231"/>
      <c r="J525" s="226"/>
      <c r="K525" s="226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182</v>
      </c>
      <c r="AU525" s="236" t="s">
        <v>81</v>
      </c>
      <c r="AV525" s="13" t="s">
        <v>81</v>
      </c>
      <c r="AW525" s="13" t="s">
        <v>33</v>
      </c>
      <c r="AX525" s="13" t="s">
        <v>71</v>
      </c>
      <c r="AY525" s="236" t="s">
        <v>171</v>
      </c>
    </row>
    <row r="526" s="13" customFormat="1">
      <c r="A526" s="13"/>
      <c r="B526" s="225"/>
      <c r="C526" s="226"/>
      <c r="D526" s="227" t="s">
        <v>182</v>
      </c>
      <c r="E526" s="228" t="s">
        <v>19</v>
      </c>
      <c r="F526" s="229" t="s">
        <v>341</v>
      </c>
      <c r="G526" s="226"/>
      <c r="H526" s="230">
        <v>2.835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182</v>
      </c>
      <c r="AU526" s="236" t="s">
        <v>81</v>
      </c>
      <c r="AV526" s="13" t="s">
        <v>81</v>
      </c>
      <c r="AW526" s="13" t="s">
        <v>33</v>
      </c>
      <c r="AX526" s="13" t="s">
        <v>71</v>
      </c>
      <c r="AY526" s="236" t="s">
        <v>171</v>
      </c>
    </row>
    <row r="527" s="13" customFormat="1">
      <c r="A527" s="13"/>
      <c r="B527" s="225"/>
      <c r="C527" s="226"/>
      <c r="D527" s="227" t="s">
        <v>182</v>
      </c>
      <c r="E527" s="228" t="s">
        <v>19</v>
      </c>
      <c r="F527" s="229" t="s">
        <v>437</v>
      </c>
      <c r="G527" s="226"/>
      <c r="H527" s="230">
        <v>0.22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182</v>
      </c>
      <c r="AU527" s="236" t="s">
        <v>81</v>
      </c>
      <c r="AV527" s="13" t="s">
        <v>81</v>
      </c>
      <c r="AW527" s="13" t="s">
        <v>33</v>
      </c>
      <c r="AX527" s="13" t="s">
        <v>71</v>
      </c>
      <c r="AY527" s="236" t="s">
        <v>171</v>
      </c>
    </row>
    <row r="528" s="13" customFormat="1">
      <c r="A528" s="13"/>
      <c r="B528" s="225"/>
      <c r="C528" s="226"/>
      <c r="D528" s="227" t="s">
        <v>182</v>
      </c>
      <c r="E528" s="228" t="s">
        <v>19</v>
      </c>
      <c r="F528" s="229" t="s">
        <v>330</v>
      </c>
      <c r="G528" s="226"/>
      <c r="H528" s="230">
        <v>1.9950000000000001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182</v>
      </c>
      <c r="AU528" s="236" t="s">
        <v>81</v>
      </c>
      <c r="AV528" s="13" t="s">
        <v>81</v>
      </c>
      <c r="AW528" s="13" t="s">
        <v>33</v>
      </c>
      <c r="AX528" s="13" t="s">
        <v>71</v>
      </c>
      <c r="AY528" s="236" t="s">
        <v>171</v>
      </c>
    </row>
    <row r="529" s="13" customFormat="1">
      <c r="A529" s="13"/>
      <c r="B529" s="225"/>
      <c r="C529" s="226"/>
      <c r="D529" s="227" t="s">
        <v>182</v>
      </c>
      <c r="E529" s="228" t="s">
        <v>19</v>
      </c>
      <c r="F529" s="229" t="s">
        <v>342</v>
      </c>
      <c r="G529" s="226"/>
      <c r="H529" s="230">
        <v>1.1930000000000001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182</v>
      </c>
      <c r="AU529" s="236" t="s">
        <v>81</v>
      </c>
      <c r="AV529" s="13" t="s">
        <v>81</v>
      </c>
      <c r="AW529" s="13" t="s">
        <v>33</v>
      </c>
      <c r="AX529" s="13" t="s">
        <v>71</v>
      </c>
      <c r="AY529" s="236" t="s">
        <v>171</v>
      </c>
    </row>
    <row r="530" s="13" customFormat="1">
      <c r="A530" s="13"/>
      <c r="B530" s="225"/>
      <c r="C530" s="226"/>
      <c r="D530" s="227" t="s">
        <v>182</v>
      </c>
      <c r="E530" s="228" t="s">
        <v>19</v>
      </c>
      <c r="F530" s="229" t="s">
        <v>343</v>
      </c>
      <c r="G530" s="226"/>
      <c r="H530" s="230">
        <v>0.76500000000000001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182</v>
      </c>
      <c r="AU530" s="236" t="s">
        <v>81</v>
      </c>
      <c r="AV530" s="13" t="s">
        <v>81</v>
      </c>
      <c r="AW530" s="13" t="s">
        <v>33</v>
      </c>
      <c r="AX530" s="13" t="s">
        <v>71</v>
      </c>
      <c r="AY530" s="236" t="s">
        <v>171</v>
      </c>
    </row>
    <row r="531" s="13" customFormat="1">
      <c r="A531" s="13"/>
      <c r="B531" s="225"/>
      <c r="C531" s="226"/>
      <c r="D531" s="227" t="s">
        <v>182</v>
      </c>
      <c r="E531" s="228" t="s">
        <v>19</v>
      </c>
      <c r="F531" s="229" t="s">
        <v>344</v>
      </c>
      <c r="G531" s="226"/>
      <c r="H531" s="230">
        <v>1.75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182</v>
      </c>
      <c r="AU531" s="236" t="s">
        <v>81</v>
      </c>
      <c r="AV531" s="13" t="s">
        <v>81</v>
      </c>
      <c r="AW531" s="13" t="s">
        <v>33</v>
      </c>
      <c r="AX531" s="13" t="s">
        <v>71</v>
      </c>
      <c r="AY531" s="236" t="s">
        <v>171</v>
      </c>
    </row>
    <row r="532" s="14" customFormat="1">
      <c r="A532" s="14"/>
      <c r="B532" s="237"/>
      <c r="C532" s="238"/>
      <c r="D532" s="227" t="s">
        <v>182</v>
      </c>
      <c r="E532" s="239" t="s">
        <v>19</v>
      </c>
      <c r="F532" s="240" t="s">
        <v>345</v>
      </c>
      <c r="G532" s="238"/>
      <c r="H532" s="241">
        <v>165.90600000000001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182</v>
      </c>
      <c r="AU532" s="247" t="s">
        <v>81</v>
      </c>
      <c r="AV532" s="14" t="s">
        <v>185</v>
      </c>
      <c r="AW532" s="14" t="s">
        <v>33</v>
      </c>
      <c r="AX532" s="14" t="s">
        <v>71</v>
      </c>
      <c r="AY532" s="247" t="s">
        <v>171</v>
      </c>
    </row>
    <row r="533" s="16" customFormat="1">
      <c r="A533" s="16"/>
      <c r="B533" s="259"/>
      <c r="C533" s="260"/>
      <c r="D533" s="227" t="s">
        <v>182</v>
      </c>
      <c r="E533" s="261" t="s">
        <v>19</v>
      </c>
      <c r="F533" s="262" t="s">
        <v>300</v>
      </c>
      <c r="G533" s="260"/>
      <c r="H533" s="261" t="s">
        <v>19</v>
      </c>
      <c r="I533" s="263"/>
      <c r="J533" s="260"/>
      <c r="K533" s="260"/>
      <c r="L533" s="264"/>
      <c r="M533" s="265"/>
      <c r="N533" s="266"/>
      <c r="O533" s="266"/>
      <c r="P533" s="266"/>
      <c r="Q533" s="266"/>
      <c r="R533" s="266"/>
      <c r="S533" s="266"/>
      <c r="T533" s="267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68" t="s">
        <v>182</v>
      </c>
      <c r="AU533" s="268" t="s">
        <v>81</v>
      </c>
      <c r="AV533" s="16" t="s">
        <v>79</v>
      </c>
      <c r="AW533" s="16" t="s">
        <v>33</v>
      </c>
      <c r="AX533" s="16" t="s">
        <v>71</v>
      </c>
      <c r="AY533" s="268" t="s">
        <v>171</v>
      </c>
    </row>
    <row r="534" s="13" customFormat="1">
      <c r="A534" s="13"/>
      <c r="B534" s="225"/>
      <c r="C534" s="226"/>
      <c r="D534" s="227" t="s">
        <v>182</v>
      </c>
      <c r="E534" s="228" t="s">
        <v>19</v>
      </c>
      <c r="F534" s="229" t="s">
        <v>438</v>
      </c>
      <c r="G534" s="226"/>
      <c r="H534" s="230">
        <v>8.0999999999999996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182</v>
      </c>
      <c r="AU534" s="236" t="s">
        <v>81</v>
      </c>
      <c r="AV534" s="13" t="s">
        <v>81</v>
      </c>
      <c r="AW534" s="13" t="s">
        <v>33</v>
      </c>
      <c r="AX534" s="13" t="s">
        <v>71</v>
      </c>
      <c r="AY534" s="236" t="s">
        <v>171</v>
      </c>
    </row>
    <row r="535" s="13" customFormat="1">
      <c r="A535" s="13"/>
      <c r="B535" s="225"/>
      <c r="C535" s="226"/>
      <c r="D535" s="227" t="s">
        <v>182</v>
      </c>
      <c r="E535" s="228" t="s">
        <v>19</v>
      </c>
      <c r="F535" s="229" t="s">
        <v>439</v>
      </c>
      <c r="G535" s="226"/>
      <c r="H535" s="230">
        <v>8.3879999999999999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182</v>
      </c>
      <c r="AU535" s="236" t="s">
        <v>81</v>
      </c>
      <c r="AV535" s="13" t="s">
        <v>81</v>
      </c>
      <c r="AW535" s="13" t="s">
        <v>33</v>
      </c>
      <c r="AX535" s="13" t="s">
        <v>71</v>
      </c>
      <c r="AY535" s="236" t="s">
        <v>171</v>
      </c>
    </row>
    <row r="536" s="14" customFormat="1">
      <c r="A536" s="14"/>
      <c r="B536" s="237"/>
      <c r="C536" s="238"/>
      <c r="D536" s="227" t="s">
        <v>182</v>
      </c>
      <c r="E536" s="239" t="s">
        <v>19</v>
      </c>
      <c r="F536" s="240" t="s">
        <v>354</v>
      </c>
      <c r="G536" s="238"/>
      <c r="H536" s="241">
        <v>16.488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182</v>
      </c>
      <c r="AU536" s="247" t="s">
        <v>81</v>
      </c>
      <c r="AV536" s="14" t="s">
        <v>185</v>
      </c>
      <c r="AW536" s="14" t="s">
        <v>33</v>
      </c>
      <c r="AX536" s="14" t="s">
        <v>71</v>
      </c>
      <c r="AY536" s="247" t="s">
        <v>171</v>
      </c>
    </row>
    <row r="537" s="16" customFormat="1">
      <c r="A537" s="16"/>
      <c r="B537" s="259"/>
      <c r="C537" s="260"/>
      <c r="D537" s="227" t="s">
        <v>182</v>
      </c>
      <c r="E537" s="261" t="s">
        <v>19</v>
      </c>
      <c r="F537" s="262" t="s">
        <v>300</v>
      </c>
      <c r="G537" s="260"/>
      <c r="H537" s="261" t="s">
        <v>19</v>
      </c>
      <c r="I537" s="263"/>
      <c r="J537" s="260"/>
      <c r="K537" s="260"/>
      <c r="L537" s="264"/>
      <c r="M537" s="265"/>
      <c r="N537" s="266"/>
      <c r="O537" s="266"/>
      <c r="P537" s="266"/>
      <c r="Q537" s="266"/>
      <c r="R537" s="266"/>
      <c r="S537" s="266"/>
      <c r="T537" s="267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68" t="s">
        <v>182</v>
      </c>
      <c r="AU537" s="268" t="s">
        <v>81</v>
      </c>
      <c r="AV537" s="16" t="s">
        <v>79</v>
      </c>
      <c r="AW537" s="16" t="s">
        <v>33</v>
      </c>
      <c r="AX537" s="16" t="s">
        <v>71</v>
      </c>
      <c r="AY537" s="268" t="s">
        <v>171</v>
      </c>
    </row>
    <row r="538" s="13" customFormat="1">
      <c r="A538" s="13"/>
      <c r="B538" s="225"/>
      <c r="C538" s="226"/>
      <c r="D538" s="227" t="s">
        <v>182</v>
      </c>
      <c r="E538" s="228" t="s">
        <v>19</v>
      </c>
      <c r="F538" s="229" t="s">
        <v>355</v>
      </c>
      <c r="G538" s="226"/>
      <c r="H538" s="230">
        <v>20.175999999999998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182</v>
      </c>
      <c r="AU538" s="236" t="s">
        <v>81</v>
      </c>
      <c r="AV538" s="13" t="s">
        <v>81</v>
      </c>
      <c r="AW538" s="13" t="s">
        <v>33</v>
      </c>
      <c r="AX538" s="13" t="s">
        <v>71</v>
      </c>
      <c r="AY538" s="236" t="s">
        <v>171</v>
      </c>
    </row>
    <row r="539" s="13" customFormat="1">
      <c r="A539" s="13"/>
      <c r="B539" s="225"/>
      <c r="C539" s="226"/>
      <c r="D539" s="227" t="s">
        <v>182</v>
      </c>
      <c r="E539" s="228" t="s">
        <v>19</v>
      </c>
      <c r="F539" s="229" t="s">
        <v>440</v>
      </c>
      <c r="G539" s="226"/>
      <c r="H539" s="230">
        <v>16.731000000000002</v>
      </c>
      <c r="I539" s="231"/>
      <c r="J539" s="226"/>
      <c r="K539" s="226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182</v>
      </c>
      <c r="AU539" s="236" t="s">
        <v>81</v>
      </c>
      <c r="AV539" s="13" t="s">
        <v>81</v>
      </c>
      <c r="AW539" s="13" t="s">
        <v>33</v>
      </c>
      <c r="AX539" s="13" t="s">
        <v>71</v>
      </c>
      <c r="AY539" s="236" t="s">
        <v>171</v>
      </c>
    </row>
    <row r="540" s="13" customFormat="1">
      <c r="A540" s="13"/>
      <c r="B540" s="225"/>
      <c r="C540" s="226"/>
      <c r="D540" s="227" t="s">
        <v>182</v>
      </c>
      <c r="E540" s="228" t="s">
        <v>19</v>
      </c>
      <c r="F540" s="229" t="s">
        <v>441</v>
      </c>
      <c r="G540" s="226"/>
      <c r="H540" s="230">
        <v>-8.1679999999999993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182</v>
      </c>
      <c r="AU540" s="236" t="s">
        <v>81</v>
      </c>
      <c r="AV540" s="13" t="s">
        <v>81</v>
      </c>
      <c r="AW540" s="13" t="s">
        <v>33</v>
      </c>
      <c r="AX540" s="13" t="s">
        <v>71</v>
      </c>
      <c r="AY540" s="236" t="s">
        <v>171</v>
      </c>
    </row>
    <row r="541" s="13" customFormat="1">
      <c r="A541" s="13"/>
      <c r="B541" s="225"/>
      <c r="C541" s="226"/>
      <c r="D541" s="227" t="s">
        <v>182</v>
      </c>
      <c r="E541" s="228" t="s">
        <v>19</v>
      </c>
      <c r="F541" s="229" t="s">
        <v>358</v>
      </c>
      <c r="G541" s="226"/>
      <c r="H541" s="230">
        <v>1.002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182</v>
      </c>
      <c r="AU541" s="236" t="s">
        <v>81</v>
      </c>
      <c r="AV541" s="13" t="s">
        <v>81</v>
      </c>
      <c r="AW541" s="13" t="s">
        <v>33</v>
      </c>
      <c r="AX541" s="13" t="s">
        <v>71</v>
      </c>
      <c r="AY541" s="236" t="s">
        <v>171</v>
      </c>
    </row>
    <row r="542" s="13" customFormat="1">
      <c r="A542" s="13"/>
      <c r="B542" s="225"/>
      <c r="C542" s="226"/>
      <c r="D542" s="227" t="s">
        <v>182</v>
      </c>
      <c r="E542" s="228" t="s">
        <v>19</v>
      </c>
      <c r="F542" s="229" t="s">
        <v>359</v>
      </c>
      <c r="G542" s="226"/>
      <c r="H542" s="230">
        <v>0.26000000000000001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182</v>
      </c>
      <c r="AU542" s="236" t="s">
        <v>81</v>
      </c>
      <c r="AV542" s="13" t="s">
        <v>81</v>
      </c>
      <c r="AW542" s="13" t="s">
        <v>33</v>
      </c>
      <c r="AX542" s="13" t="s">
        <v>71</v>
      </c>
      <c r="AY542" s="236" t="s">
        <v>171</v>
      </c>
    </row>
    <row r="543" s="14" customFormat="1">
      <c r="A543" s="14"/>
      <c r="B543" s="237"/>
      <c r="C543" s="238"/>
      <c r="D543" s="227" t="s">
        <v>182</v>
      </c>
      <c r="E543" s="239" t="s">
        <v>19</v>
      </c>
      <c r="F543" s="240" t="s">
        <v>442</v>
      </c>
      <c r="G543" s="238"/>
      <c r="H543" s="241">
        <v>30.000999999999998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182</v>
      </c>
      <c r="AU543" s="247" t="s">
        <v>81</v>
      </c>
      <c r="AV543" s="14" t="s">
        <v>185</v>
      </c>
      <c r="AW543" s="14" t="s">
        <v>33</v>
      </c>
      <c r="AX543" s="14" t="s">
        <v>71</v>
      </c>
      <c r="AY543" s="247" t="s">
        <v>171</v>
      </c>
    </row>
    <row r="544" s="16" customFormat="1">
      <c r="A544" s="16"/>
      <c r="B544" s="259"/>
      <c r="C544" s="260"/>
      <c r="D544" s="227" t="s">
        <v>182</v>
      </c>
      <c r="E544" s="261" t="s">
        <v>19</v>
      </c>
      <c r="F544" s="262" t="s">
        <v>300</v>
      </c>
      <c r="G544" s="260"/>
      <c r="H544" s="261" t="s">
        <v>19</v>
      </c>
      <c r="I544" s="263"/>
      <c r="J544" s="260"/>
      <c r="K544" s="260"/>
      <c r="L544" s="264"/>
      <c r="M544" s="265"/>
      <c r="N544" s="266"/>
      <c r="O544" s="266"/>
      <c r="P544" s="266"/>
      <c r="Q544" s="266"/>
      <c r="R544" s="266"/>
      <c r="S544" s="266"/>
      <c r="T544" s="267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68" t="s">
        <v>182</v>
      </c>
      <c r="AU544" s="268" t="s">
        <v>81</v>
      </c>
      <c r="AV544" s="16" t="s">
        <v>79</v>
      </c>
      <c r="AW544" s="16" t="s">
        <v>33</v>
      </c>
      <c r="AX544" s="16" t="s">
        <v>71</v>
      </c>
      <c r="AY544" s="268" t="s">
        <v>171</v>
      </c>
    </row>
    <row r="545" s="13" customFormat="1">
      <c r="A545" s="13"/>
      <c r="B545" s="225"/>
      <c r="C545" s="226"/>
      <c r="D545" s="227" t="s">
        <v>182</v>
      </c>
      <c r="E545" s="228" t="s">
        <v>19</v>
      </c>
      <c r="F545" s="229" t="s">
        <v>361</v>
      </c>
      <c r="G545" s="226"/>
      <c r="H545" s="230">
        <v>25.974</v>
      </c>
      <c r="I545" s="231"/>
      <c r="J545" s="226"/>
      <c r="K545" s="226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182</v>
      </c>
      <c r="AU545" s="236" t="s">
        <v>81</v>
      </c>
      <c r="AV545" s="13" t="s">
        <v>81</v>
      </c>
      <c r="AW545" s="13" t="s">
        <v>33</v>
      </c>
      <c r="AX545" s="13" t="s">
        <v>71</v>
      </c>
      <c r="AY545" s="236" t="s">
        <v>171</v>
      </c>
    </row>
    <row r="546" s="13" customFormat="1">
      <c r="A546" s="13"/>
      <c r="B546" s="225"/>
      <c r="C546" s="226"/>
      <c r="D546" s="227" t="s">
        <v>182</v>
      </c>
      <c r="E546" s="228" t="s">
        <v>19</v>
      </c>
      <c r="F546" s="229" t="s">
        <v>362</v>
      </c>
      <c r="G546" s="226"/>
      <c r="H546" s="230">
        <v>2.0870000000000002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182</v>
      </c>
      <c r="AU546" s="236" t="s">
        <v>81</v>
      </c>
      <c r="AV546" s="13" t="s">
        <v>81</v>
      </c>
      <c r="AW546" s="13" t="s">
        <v>33</v>
      </c>
      <c r="AX546" s="13" t="s">
        <v>71</v>
      </c>
      <c r="AY546" s="236" t="s">
        <v>171</v>
      </c>
    </row>
    <row r="547" s="13" customFormat="1">
      <c r="A547" s="13"/>
      <c r="B547" s="225"/>
      <c r="C547" s="226"/>
      <c r="D547" s="227" t="s">
        <v>182</v>
      </c>
      <c r="E547" s="228" t="s">
        <v>19</v>
      </c>
      <c r="F547" s="229" t="s">
        <v>443</v>
      </c>
      <c r="G547" s="226"/>
      <c r="H547" s="230">
        <v>-5.0439999999999996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182</v>
      </c>
      <c r="AU547" s="236" t="s">
        <v>81</v>
      </c>
      <c r="AV547" s="13" t="s">
        <v>81</v>
      </c>
      <c r="AW547" s="13" t="s">
        <v>33</v>
      </c>
      <c r="AX547" s="13" t="s">
        <v>71</v>
      </c>
      <c r="AY547" s="236" t="s">
        <v>171</v>
      </c>
    </row>
    <row r="548" s="13" customFormat="1">
      <c r="A548" s="13"/>
      <c r="B548" s="225"/>
      <c r="C548" s="226"/>
      <c r="D548" s="227" t="s">
        <v>182</v>
      </c>
      <c r="E548" s="228" t="s">
        <v>19</v>
      </c>
      <c r="F548" s="229" t="s">
        <v>366</v>
      </c>
      <c r="G548" s="226"/>
      <c r="H548" s="230">
        <v>0.47999999999999998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182</v>
      </c>
      <c r="AU548" s="236" t="s">
        <v>81</v>
      </c>
      <c r="AV548" s="13" t="s">
        <v>81</v>
      </c>
      <c r="AW548" s="13" t="s">
        <v>33</v>
      </c>
      <c r="AX548" s="13" t="s">
        <v>71</v>
      </c>
      <c r="AY548" s="236" t="s">
        <v>171</v>
      </c>
    </row>
    <row r="549" s="13" customFormat="1">
      <c r="A549" s="13"/>
      <c r="B549" s="225"/>
      <c r="C549" s="226"/>
      <c r="D549" s="227" t="s">
        <v>182</v>
      </c>
      <c r="E549" s="228" t="s">
        <v>19</v>
      </c>
      <c r="F549" s="229" t="s">
        <v>367</v>
      </c>
      <c r="G549" s="226"/>
      <c r="H549" s="230">
        <v>1.0600000000000001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182</v>
      </c>
      <c r="AU549" s="236" t="s">
        <v>81</v>
      </c>
      <c r="AV549" s="13" t="s">
        <v>81</v>
      </c>
      <c r="AW549" s="13" t="s">
        <v>33</v>
      </c>
      <c r="AX549" s="13" t="s">
        <v>71</v>
      </c>
      <c r="AY549" s="236" t="s">
        <v>171</v>
      </c>
    </row>
    <row r="550" s="13" customFormat="1">
      <c r="A550" s="13"/>
      <c r="B550" s="225"/>
      <c r="C550" s="226"/>
      <c r="D550" s="227" t="s">
        <v>182</v>
      </c>
      <c r="E550" s="228" t="s">
        <v>19</v>
      </c>
      <c r="F550" s="229" t="s">
        <v>368</v>
      </c>
      <c r="G550" s="226"/>
      <c r="H550" s="230">
        <v>1.0640000000000001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182</v>
      </c>
      <c r="AU550" s="236" t="s">
        <v>81</v>
      </c>
      <c r="AV550" s="13" t="s">
        <v>81</v>
      </c>
      <c r="AW550" s="13" t="s">
        <v>33</v>
      </c>
      <c r="AX550" s="13" t="s">
        <v>71</v>
      </c>
      <c r="AY550" s="236" t="s">
        <v>171</v>
      </c>
    </row>
    <row r="551" s="14" customFormat="1">
      <c r="A551" s="14"/>
      <c r="B551" s="237"/>
      <c r="C551" s="238"/>
      <c r="D551" s="227" t="s">
        <v>182</v>
      </c>
      <c r="E551" s="239" t="s">
        <v>19</v>
      </c>
      <c r="F551" s="240" t="s">
        <v>444</v>
      </c>
      <c r="G551" s="238"/>
      <c r="H551" s="241">
        <v>25.620999999999999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182</v>
      </c>
      <c r="AU551" s="247" t="s">
        <v>81</v>
      </c>
      <c r="AV551" s="14" t="s">
        <v>185</v>
      </c>
      <c r="AW551" s="14" t="s">
        <v>33</v>
      </c>
      <c r="AX551" s="14" t="s">
        <v>71</v>
      </c>
      <c r="AY551" s="247" t="s">
        <v>171</v>
      </c>
    </row>
    <row r="552" s="16" customFormat="1">
      <c r="A552" s="16"/>
      <c r="B552" s="259"/>
      <c r="C552" s="260"/>
      <c r="D552" s="227" t="s">
        <v>182</v>
      </c>
      <c r="E552" s="261" t="s">
        <v>19</v>
      </c>
      <c r="F552" s="262" t="s">
        <v>300</v>
      </c>
      <c r="G552" s="260"/>
      <c r="H552" s="261" t="s">
        <v>19</v>
      </c>
      <c r="I552" s="263"/>
      <c r="J552" s="260"/>
      <c r="K552" s="260"/>
      <c r="L552" s="264"/>
      <c r="M552" s="265"/>
      <c r="N552" s="266"/>
      <c r="O552" s="266"/>
      <c r="P552" s="266"/>
      <c r="Q552" s="266"/>
      <c r="R552" s="266"/>
      <c r="S552" s="266"/>
      <c r="T552" s="267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68" t="s">
        <v>182</v>
      </c>
      <c r="AU552" s="268" t="s">
        <v>81</v>
      </c>
      <c r="AV552" s="16" t="s">
        <v>79</v>
      </c>
      <c r="AW552" s="16" t="s">
        <v>33</v>
      </c>
      <c r="AX552" s="16" t="s">
        <v>71</v>
      </c>
      <c r="AY552" s="268" t="s">
        <v>171</v>
      </c>
    </row>
    <row r="553" s="13" customFormat="1">
      <c r="A553" s="13"/>
      <c r="B553" s="225"/>
      <c r="C553" s="226"/>
      <c r="D553" s="227" t="s">
        <v>182</v>
      </c>
      <c r="E553" s="228" t="s">
        <v>19</v>
      </c>
      <c r="F553" s="229" t="s">
        <v>374</v>
      </c>
      <c r="G553" s="226"/>
      <c r="H553" s="230">
        <v>37.75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182</v>
      </c>
      <c r="AU553" s="236" t="s">
        <v>81</v>
      </c>
      <c r="AV553" s="13" t="s">
        <v>81</v>
      </c>
      <c r="AW553" s="13" t="s">
        <v>33</v>
      </c>
      <c r="AX553" s="13" t="s">
        <v>71</v>
      </c>
      <c r="AY553" s="236" t="s">
        <v>171</v>
      </c>
    </row>
    <row r="554" s="13" customFormat="1">
      <c r="A554" s="13"/>
      <c r="B554" s="225"/>
      <c r="C554" s="226"/>
      <c r="D554" s="227" t="s">
        <v>182</v>
      </c>
      <c r="E554" s="228" t="s">
        <v>19</v>
      </c>
      <c r="F554" s="229" t="s">
        <v>375</v>
      </c>
      <c r="G554" s="226"/>
      <c r="H554" s="230">
        <v>-14.755000000000001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182</v>
      </c>
      <c r="AU554" s="236" t="s">
        <v>81</v>
      </c>
      <c r="AV554" s="13" t="s">
        <v>81</v>
      </c>
      <c r="AW554" s="13" t="s">
        <v>33</v>
      </c>
      <c r="AX554" s="13" t="s">
        <v>71</v>
      </c>
      <c r="AY554" s="236" t="s">
        <v>171</v>
      </c>
    </row>
    <row r="555" s="14" customFormat="1">
      <c r="A555" s="14"/>
      <c r="B555" s="237"/>
      <c r="C555" s="238"/>
      <c r="D555" s="227" t="s">
        <v>182</v>
      </c>
      <c r="E555" s="239" t="s">
        <v>19</v>
      </c>
      <c r="F555" s="240" t="s">
        <v>445</v>
      </c>
      <c r="G555" s="238"/>
      <c r="H555" s="241">
        <v>22.994999999999997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182</v>
      </c>
      <c r="AU555" s="247" t="s">
        <v>81</v>
      </c>
      <c r="AV555" s="14" t="s">
        <v>185</v>
      </c>
      <c r="AW555" s="14" t="s">
        <v>33</v>
      </c>
      <c r="AX555" s="14" t="s">
        <v>71</v>
      </c>
      <c r="AY555" s="247" t="s">
        <v>171</v>
      </c>
    </row>
    <row r="556" s="16" customFormat="1">
      <c r="A556" s="16"/>
      <c r="B556" s="259"/>
      <c r="C556" s="260"/>
      <c r="D556" s="227" t="s">
        <v>182</v>
      </c>
      <c r="E556" s="261" t="s">
        <v>19</v>
      </c>
      <c r="F556" s="262" t="s">
        <v>300</v>
      </c>
      <c r="G556" s="260"/>
      <c r="H556" s="261" t="s">
        <v>19</v>
      </c>
      <c r="I556" s="263"/>
      <c r="J556" s="260"/>
      <c r="K556" s="260"/>
      <c r="L556" s="264"/>
      <c r="M556" s="265"/>
      <c r="N556" s="266"/>
      <c r="O556" s="266"/>
      <c r="P556" s="266"/>
      <c r="Q556" s="266"/>
      <c r="R556" s="266"/>
      <c r="S556" s="266"/>
      <c r="T556" s="267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68" t="s">
        <v>182</v>
      </c>
      <c r="AU556" s="268" t="s">
        <v>81</v>
      </c>
      <c r="AV556" s="16" t="s">
        <v>79</v>
      </c>
      <c r="AW556" s="16" t="s">
        <v>33</v>
      </c>
      <c r="AX556" s="16" t="s">
        <v>71</v>
      </c>
      <c r="AY556" s="268" t="s">
        <v>171</v>
      </c>
    </row>
    <row r="557" s="13" customFormat="1">
      <c r="A557" s="13"/>
      <c r="B557" s="225"/>
      <c r="C557" s="226"/>
      <c r="D557" s="227" t="s">
        <v>182</v>
      </c>
      <c r="E557" s="228" t="s">
        <v>19</v>
      </c>
      <c r="F557" s="229" t="s">
        <v>385</v>
      </c>
      <c r="G557" s="226"/>
      <c r="H557" s="230">
        <v>4.1799999999999997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182</v>
      </c>
      <c r="AU557" s="236" t="s">
        <v>81</v>
      </c>
      <c r="AV557" s="13" t="s">
        <v>81</v>
      </c>
      <c r="AW557" s="13" t="s">
        <v>33</v>
      </c>
      <c r="AX557" s="13" t="s">
        <v>71</v>
      </c>
      <c r="AY557" s="236" t="s">
        <v>171</v>
      </c>
    </row>
    <row r="558" s="13" customFormat="1">
      <c r="A558" s="13"/>
      <c r="B558" s="225"/>
      <c r="C558" s="226"/>
      <c r="D558" s="227" t="s">
        <v>182</v>
      </c>
      <c r="E558" s="228" t="s">
        <v>19</v>
      </c>
      <c r="F558" s="229" t="s">
        <v>446</v>
      </c>
      <c r="G558" s="226"/>
      <c r="H558" s="230">
        <v>4.75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182</v>
      </c>
      <c r="AU558" s="236" t="s">
        <v>81</v>
      </c>
      <c r="AV558" s="13" t="s">
        <v>81</v>
      </c>
      <c r="AW558" s="13" t="s">
        <v>33</v>
      </c>
      <c r="AX558" s="13" t="s">
        <v>71</v>
      </c>
      <c r="AY558" s="236" t="s">
        <v>171</v>
      </c>
    </row>
    <row r="559" s="13" customFormat="1">
      <c r="A559" s="13"/>
      <c r="B559" s="225"/>
      <c r="C559" s="226"/>
      <c r="D559" s="227" t="s">
        <v>182</v>
      </c>
      <c r="E559" s="228" t="s">
        <v>19</v>
      </c>
      <c r="F559" s="229" t="s">
        <v>386</v>
      </c>
      <c r="G559" s="226"/>
      <c r="H559" s="230">
        <v>4.351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182</v>
      </c>
      <c r="AU559" s="236" t="s">
        <v>81</v>
      </c>
      <c r="AV559" s="13" t="s">
        <v>81</v>
      </c>
      <c r="AW559" s="13" t="s">
        <v>33</v>
      </c>
      <c r="AX559" s="13" t="s">
        <v>71</v>
      </c>
      <c r="AY559" s="236" t="s">
        <v>171</v>
      </c>
    </row>
    <row r="560" s="13" customFormat="1">
      <c r="A560" s="13"/>
      <c r="B560" s="225"/>
      <c r="C560" s="226"/>
      <c r="D560" s="227" t="s">
        <v>182</v>
      </c>
      <c r="E560" s="228" t="s">
        <v>19</v>
      </c>
      <c r="F560" s="229" t="s">
        <v>387</v>
      </c>
      <c r="G560" s="226"/>
      <c r="H560" s="230">
        <v>18.885999999999999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182</v>
      </c>
      <c r="AU560" s="236" t="s">
        <v>81</v>
      </c>
      <c r="AV560" s="13" t="s">
        <v>81</v>
      </c>
      <c r="AW560" s="13" t="s">
        <v>33</v>
      </c>
      <c r="AX560" s="13" t="s">
        <v>71</v>
      </c>
      <c r="AY560" s="236" t="s">
        <v>171</v>
      </c>
    </row>
    <row r="561" s="13" customFormat="1">
      <c r="A561" s="13"/>
      <c r="B561" s="225"/>
      <c r="C561" s="226"/>
      <c r="D561" s="227" t="s">
        <v>182</v>
      </c>
      <c r="E561" s="228" t="s">
        <v>19</v>
      </c>
      <c r="F561" s="229" t="s">
        <v>447</v>
      </c>
      <c r="G561" s="226"/>
      <c r="H561" s="230">
        <v>-10.441000000000001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182</v>
      </c>
      <c r="AU561" s="236" t="s">
        <v>81</v>
      </c>
      <c r="AV561" s="13" t="s">
        <v>81</v>
      </c>
      <c r="AW561" s="13" t="s">
        <v>33</v>
      </c>
      <c r="AX561" s="13" t="s">
        <v>71</v>
      </c>
      <c r="AY561" s="236" t="s">
        <v>171</v>
      </c>
    </row>
    <row r="562" s="13" customFormat="1">
      <c r="A562" s="13"/>
      <c r="B562" s="225"/>
      <c r="C562" s="226"/>
      <c r="D562" s="227" t="s">
        <v>182</v>
      </c>
      <c r="E562" s="228" t="s">
        <v>19</v>
      </c>
      <c r="F562" s="229" t="s">
        <v>389</v>
      </c>
      <c r="G562" s="226"/>
      <c r="H562" s="230">
        <v>1.768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182</v>
      </c>
      <c r="AU562" s="236" t="s">
        <v>81</v>
      </c>
      <c r="AV562" s="13" t="s">
        <v>81</v>
      </c>
      <c r="AW562" s="13" t="s">
        <v>33</v>
      </c>
      <c r="AX562" s="13" t="s">
        <v>71</v>
      </c>
      <c r="AY562" s="236" t="s">
        <v>171</v>
      </c>
    </row>
    <row r="563" s="14" customFormat="1">
      <c r="A563" s="14"/>
      <c r="B563" s="237"/>
      <c r="C563" s="238"/>
      <c r="D563" s="227" t="s">
        <v>182</v>
      </c>
      <c r="E563" s="239" t="s">
        <v>19</v>
      </c>
      <c r="F563" s="240" t="s">
        <v>448</v>
      </c>
      <c r="G563" s="238"/>
      <c r="H563" s="241">
        <v>23.494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182</v>
      </c>
      <c r="AU563" s="247" t="s">
        <v>81</v>
      </c>
      <c r="AV563" s="14" t="s">
        <v>185</v>
      </c>
      <c r="AW563" s="14" t="s">
        <v>33</v>
      </c>
      <c r="AX563" s="14" t="s">
        <v>71</v>
      </c>
      <c r="AY563" s="247" t="s">
        <v>171</v>
      </c>
    </row>
    <row r="564" s="15" customFormat="1">
      <c r="A564" s="15"/>
      <c r="B564" s="248"/>
      <c r="C564" s="249"/>
      <c r="D564" s="227" t="s">
        <v>182</v>
      </c>
      <c r="E564" s="250" t="s">
        <v>19</v>
      </c>
      <c r="F564" s="251" t="s">
        <v>188</v>
      </c>
      <c r="G564" s="249"/>
      <c r="H564" s="252">
        <v>873.14800000000025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182</v>
      </c>
      <c r="AU564" s="258" t="s">
        <v>81</v>
      </c>
      <c r="AV564" s="15" t="s">
        <v>179</v>
      </c>
      <c r="AW564" s="15" t="s">
        <v>33</v>
      </c>
      <c r="AX564" s="15" t="s">
        <v>79</v>
      </c>
      <c r="AY564" s="258" t="s">
        <v>171</v>
      </c>
    </row>
    <row r="565" s="2" customFormat="1" ht="24.15" customHeight="1">
      <c r="A565" s="41"/>
      <c r="B565" s="42"/>
      <c r="C565" s="207" t="s">
        <v>464</v>
      </c>
      <c r="D565" s="207" t="s">
        <v>174</v>
      </c>
      <c r="E565" s="208" t="s">
        <v>465</v>
      </c>
      <c r="F565" s="209" t="s">
        <v>466</v>
      </c>
      <c r="G565" s="210" t="s">
        <v>191</v>
      </c>
      <c r="H565" s="211">
        <v>80.338999999999999</v>
      </c>
      <c r="I565" s="212"/>
      <c r="J565" s="213">
        <f>ROUND(I565*H565,2)</f>
        <v>0</v>
      </c>
      <c r="K565" s="209" t="s">
        <v>178</v>
      </c>
      <c r="L565" s="47"/>
      <c r="M565" s="214" t="s">
        <v>19</v>
      </c>
      <c r="N565" s="215" t="s">
        <v>42</v>
      </c>
      <c r="O565" s="87"/>
      <c r="P565" s="216">
        <f>O565*H565</f>
        <v>0</v>
      </c>
      <c r="Q565" s="216">
        <v>0.0030000000000000001</v>
      </c>
      <c r="R565" s="216">
        <f>Q565*H565</f>
        <v>0.24101700000000001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179</v>
      </c>
      <c r="AT565" s="218" t="s">
        <v>174</v>
      </c>
      <c r="AU565" s="218" t="s">
        <v>81</v>
      </c>
      <c r="AY565" s="20" t="s">
        <v>171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79</v>
      </c>
      <c r="BK565" s="219">
        <f>ROUND(I565*H565,2)</f>
        <v>0</v>
      </c>
      <c r="BL565" s="20" t="s">
        <v>179</v>
      </c>
      <c r="BM565" s="218" t="s">
        <v>467</v>
      </c>
    </row>
    <row r="566" s="2" customFormat="1">
      <c r="A566" s="41"/>
      <c r="B566" s="42"/>
      <c r="C566" s="43"/>
      <c r="D566" s="220" t="s">
        <v>180</v>
      </c>
      <c r="E566" s="43"/>
      <c r="F566" s="221" t="s">
        <v>468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180</v>
      </c>
      <c r="AU566" s="20" t="s">
        <v>81</v>
      </c>
    </row>
    <row r="567" s="16" customFormat="1">
      <c r="A567" s="16"/>
      <c r="B567" s="259"/>
      <c r="C567" s="260"/>
      <c r="D567" s="227" t="s">
        <v>182</v>
      </c>
      <c r="E567" s="261" t="s">
        <v>19</v>
      </c>
      <c r="F567" s="262" t="s">
        <v>300</v>
      </c>
      <c r="G567" s="260"/>
      <c r="H567" s="261" t="s">
        <v>19</v>
      </c>
      <c r="I567" s="263"/>
      <c r="J567" s="260"/>
      <c r="K567" s="260"/>
      <c r="L567" s="264"/>
      <c r="M567" s="265"/>
      <c r="N567" s="266"/>
      <c r="O567" s="266"/>
      <c r="P567" s="266"/>
      <c r="Q567" s="266"/>
      <c r="R567" s="266"/>
      <c r="S567" s="266"/>
      <c r="T567" s="267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68" t="s">
        <v>182</v>
      </c>
      <c r="AU567" s="268" t="s">
        <v>81</v>
      </c>
      <c r="AV567" s="16" t="s">
        <v>79</v>
      </c>
      <c r="AW567" s="16" t="s">
        <v>33</v>
      </c>
      <c r="AX567" s="16" t="s">
        <v>71</v>
      </c>
      <c r="AY567" s="268" t="s">
        <v>171</v>
      </c>
    </row>
    <row r="568" s="13" customFormat="1">
      <c r="A568" s="13"/>
      <c r="B568" s="225"/>
      <c r="C568" s="226"/>
      <c r="D568" s="227" t="s">
        <v>182</v>
      </c>
      <c r="E568" s="228" t="s">
        <v>19</v>
      </c>
      <c r="F568" s="229" t="s">
        <v>376</v>
      </c>
      <c r="G568" s="226"/>
      <c r="H568" s="230">
        <v>3.0249999999999999</v>
      </c>
      <c r="I568" s="231"/>
      <c r="J568" s="226"/>
      <c r="K568" s="226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182</v>
      </c>
      <c r="AU568" s="236" t="s">
        <v>81</v>
      </c>
      <c r="AV568" s="13" t="s">
        <v>81</v>
      </c>
      <c r="AW568" s="13" t="s">
        <v>33</v>
      </c>
      <c r="AX568" s="13" t="s">
        <v>71</v>
      </c>
      <c r="AY568" s="236" t="s">
        <v>171</v>
      </c>
    </row>
    <row r="569" s="13" customFormat="1">
      <c r="A569" s="13"/>
      <c r="B569" s="225"/>
      <c r="C569" s="226"/>
      <c r="D569" s="227" t="s">
        <v>182</v>
      </c>
      <c r="E569" s="228" t="s">
        <v>19</v>
      </c>
      <c r="F569" s="229" t="s">
        <v>377</v>
      </c>
      <c r="G569" s="226"/>
      <c r="H569" s="230">
        <v>10.369999999999999</v>
      </c>
      <c r="I569" s="231"/>
      <c r="J569" s="226"/>
      <c r="K569" s="226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182</v>
      </c>
      <c r="AU569" s="236" t="s">
        <v>81</v>
      </c>
      <c r="AV569" s="13" t="s">
        <v>81</v>
      </c>
      <c r="AW569" s="13" t="s">
        <v>33</v>
      </c>
      <c r="AX569" s="13" t="s">
        <v>71</v>
      </c>
      <c r="AY569" s="236" t="s">
        <v>171</v>
      </c>
    </row>
    <row r="570" s="13" customFormat="1">
      <c r="A570" s="13"/>
      <c r="B570" s="225"/>
      <c r="C570" s="226"/>
      <c r="D570" s="227" t="s">
        <v>182</v>
      </c>
      <c r="E570" s="228" t="s">
        <v>19</v>
      </c>
      <c r="F570" s="229" t="s">
        <v>378</v>
      </c>
      <c r="G570" s="226"/>
      <c r="H570" s="230">
        <v>13.063000000000001</v>
      </c>
      <c r="I570" s="231"/>
      <c r="J570" s="226"/>
      <c r="K570" s="226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182</v>
      </c>
      <c r="AU570" s="236" t="s">
        <v>81</v>
      </c>
      <c r="AV570" s="13" t="s">
        <v>81</v>
      </c>
      <c r="AW570" s="13" t="s">
        <v>33</v>
      </c>
      <c r="AX570" s="13" t="s">
        <v>71</v>
      </c>
      <c r="AY570" s="236" t="s">
        <v>171</v>
      </c>
    </row>
    <row r="571" s="13" customFormat="1">
      <c r="A571" s="13"/>
      <c r="B571" s="225"/>
      <c r="C571" s="226"/>
      <c r="D571" s="227" t="s">
        <v>182</v>
      </c>
      <c r="E571" s="228" t="s">
        <v>19</v>
      </c>
      <c r="F571" s="229" t="s">
        <v>379</v>
      </c>
      <c r="G571" s="226"/>
      <c r="H571" s="230">
        <v>16.623000000000001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182</v>
      </c>
      <c r="AU571" s="236" t="s">
        <v>81</v>
      </c>
      <c r="AV571" s="13" t="s">
        <v>81</v>
      </c>
      <c r="AW571" s="13" t="s">
        <v>33</v>
      </c>
      <c r="AX571" s="13" t="s">
        <v>71</v>
      </c>
      <c r="AY571" s="236" t="s">
        <v>171</v>
      </c>
    </row>
    <row r="572" s="13" customFormat="1">
      <c r="A572" s="13"/>
      <c r="B572" s="225"/>
      <c r="C572" s="226"/>
      <c r="D572" s="227" t="s">
        <v>182</v>
      </c>
      <c r="E572" s="228" t="s">
        <v>19</v>
      </c>
      <c r="F572" s="229" t="s">
        <v>380</v>
      </c>
      <c r="G572" s="226"/>
      <c r="H572" s="230">
        <v>4.5999999999999996</v>
      </c>
      <c r="I572" s="231"/>
      <c r="J572" s="226"/>
      <c r="K572" s="226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182</v>
      </c>
      <c r="AU572" s="236" t="s">
        <v>81</v>
      </c>
      <c r="AV572" s="13" t="s">
        <v>81</v>
      </c>
      <c r="AW572" s="13" t="s">
        <v>33</v>
      </c>
      <c r="AX572" s="13" t="s">
        <v>71</v>
      </c>
      <c r="AY572" s="236" t="s">
        <v>171</v>
      </c>
    </row>
    <row r="573" s="13" customFormat="1">
      <c r="A573" s="13"/>
      <c r="B573" s="225"/>
      <c r="C573" s="226"/>
      <c r="D573" s="227" t="s">
        <v>182</v>
      </c>
      <c r="E573" s="228" t="s">
        <v>19</v>
      </c>
      <c r="F573" s="229" t="s">
        <v>381</v>
      </c>
      <c r="G573" s="226"/>
      <c r="H573" s="230">
        <v>1.843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182</v>
      </c>
      <c r="AU573" s="236" t="s">
        <v>81</v>
      </c>
      <c r="AV573" s="13" t="s">
        <v>81</v>
      </c>
      <c r="AW573" s="13" t="s">
        <v>33</v>
      </c>
      <c r="AX573" s="13" t="s">
        <v>71</v>
      </c>
      <c r="AY573" s="236" t="s">
        <v>171</v>
      </c>
    </row>
    <row r="574" s="13" customFormat="1">
      <c r="A574" s="13"/>
      <c r="B574" s="225"/>
      <c r="C574" s="226"/>
      <c r="D574" s="227" t="s">
        <v>182</v>
      </c>
      <c r="E574" s="228" t="s">
        <v>19</v>
      </c>
      <c r="F574" s="229" t="s">
        <v>382</v>
      </c>
      <c r="G574" s="226"/>
      <c r="H574" s="230">
        <v>10.408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182</v>
      </c>
      <c r="AU574" s="236" t="s">
        <v>81</v>
      </c>
      <c r="AV574" s="13" t="s">
        <v>81</v>
      </c>
      <c r="AW574" s="13" t="s">
        <v>33</v>
      </c>
      <c r="AX574" s="13" t="s">
        <v>71</v>
      </c>
      <c r="AY574" s="236" t="s">
        <v>171</v>
      </c>
    </row>
    <row r="575" s="13" customFormat="1">
      <c r="A575" s="13"/>
      <c r="B575" s="225"/>
      <c r="C575" s="226"/>
      <c r="D575" s="227" t="s">
        <v>182</v>
      </c>
      <c r="E575" s="228" t="s">
        <v>19</v>
      </c>
      <c r="F575" s="229" t="s">
        <v>383</v>
      </c>
      <c r="G575" s="226"/>
      <c r="H575" s="230">
        <v>1.843</v>
      </c>
      <c r="I575" s="231"/>
      <c r="J575" s="226"/>
      <c r="K575" s="226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182</v>
      </c>
      <c r="AU575" s="236" t="s">
        <v>81</v>
      </c>
      <c r="AV575" s="13" t="s">
        <v>81</v>
      </c>
      <c r="AW575" s="13" t="s">
        <v>33</v>
      </c>
      <c r="AX575" s="13" t="s">
        <v>71</v>
      </c>
      <c r="AY575" s="236" t="s">
        <v>171</v>
      </c>
    </row>
    <row r="576" s="14" customFormat="1">
      <c r="A576" s="14"/>
      <c r="B576" s="237"/>
      <c r="C576" s="238"/>
      <c r="D576" s="227" t="s">
        <v>182</v>
      </c>
      <c r="E576" s="239" t="s">
        <v>19</v>
      </c>
      <c r="F576" s="240" t="s">
        <v>453</v>
      </c>
      <c r="G576" s="238"/>
      <c r="H576" s="241">
        <v>61.775000000000006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182</v>
      </c>
      <c r="AU576" s="247" t="s">
        <v>81</v>
      </c>
      <c r="AV576" s="14" t="s">
        <v>185</v>
      </c>
      <c r="AW576" s="14" t="s">
        <v>33</v>
      </c>
      <c r="AX576" s="14" t="s">
        <v>71</v>
      </c>
      <c r="AY576" s="247" t="s">
        <v>171</v>
      </c>
    </row>
    <row r="577" s="13" customFormat="1">
      <c r="A577" s="13"/>
      <c r="B577" s="225"/>
      <c r="C577" s="226"/>
      <c r="D577" s="227" t="s">
        <v>182</v>
      </c>
      <c r="E577" s="228" t="s">
        <v>19</v>
      </c>
      <c r="F577" s="229" t="s">
        <v>418</v>
      </c>
      <c r="G577" s="226"/>
      <c r="H577" s="230">
        <v>4.1799999999999997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182</v>
      </c>
      <c r="AU577" s="236" t="s">
        <v>81</v>
      </c>
      <c r="AV577" s="13" t="s">
        <v>81</v>
      </c>
      <c r="AW577" s="13" t="s">
        <v>33</v>
      </c>
      <c r="AX577" s="13" t="s">
        <v>71</v>
      </c>
      <c r="AY577" s="236" t="s">
        <v>171</v>
      </c>
    </row>
    <row r="578" s="13" customFormat="1">
      <c r="A578" s="13"/>
      <c r="B578" s="225"/>
      <c r="C578" s="226"/>
      <c r="D578" s="227" t="s">
        <v>182</v>
      </c>
      <c r="E578" s="228" t="s">
        <v>19</v>
      </c>
      <c r="F578" s="229" t="s">
        <v>419</v>
      </c>
      <c r="G578" s="226"/>
      <c r="H578" s="230">
        <v>15.960000000000001</v>
      </c>
      <c r="I578" s="231"/>
      <c r="J578" s="226"/>
      <c r="K578" s="226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182</v>
      </c>
      <c r="AU578" s="236" t="s">
        <v>81</v>
      </c>
      <c r="AV578" s="13" t="s">
        <v>81</v>
      </c>
      <c r="AW578" s="13" t="s">
        <v>33</v>
      </c>
      <c r="AX578" s="13" t="s">
        <v>71</v>
      </c>
      <c r="AY578" s="236" t="s">
        <v>171</v>
      </c>
    </row>
    <row r="579" s="13" customFormat="1">
      <c r="A579" s="13"/>
      <c r="B579" s="225"/>
      <c r="C579" s="226"/>
      <c r="D579" s="227" t="s">
        <v>182</v>
      </c>
      <c r="E579" s="228" t="s">
        <v>19</v>
      </c>
      <c r="F579" s="229" t="s">
        <v>222</v>
      </c>
      <c r="G579" s="226"/>
      <c r="H579" s="230">
        <v>-1.5760000000000001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182</v>
      </c>
      <c r="AU579" s="236" t="s">
        <v>81</v>
      </c>
      <c r="AV579" s="13" t="s">
        <v>81</v>
      </c>
      <c r="AW579" s="13" t="s">
        <v>33</v>
      </c>
      <c r="AX579" s="13" t="s">
        <v>71</v>
      </c>
      <c r="AY579" s="236" t="s">
        <v>171</v>
      </c>
    </row>
    <row r="580" s="14" customFormat="1">
      <c r="A580" s="14"/>
      <c r="B580" s="237"/>
      <c r="C580" s="238"/>
      <c r="D580" s="227" t="s">
        <v>182</v>
      </c>
      <c r="E580" s="239" t="s">
        <v>19</v>
      </c>
      <c r="F580" s="240" t="s">
        <v>420</v>
      </c>
      <c r="G580" s="238"/>
      <c r="H580" s="241">
        <v>18.564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182</v>
      </c>
      <c r="AU580" s="247" t="s">
        <v>81</v>
      </c>
      <c r="AV580" s="14" t="s">
        <v>185</v>
      </c>
      <c r="AW580" s="14" t="s">
        <v>33</v>
      </c>
      <c r="AX580" s="14" t="s">
        <v>71</v>
      </c>
      <c r="AY580" s="247" t="s">
        <v>171</v>
      </c>
    </row>
    <row r="581" s="15" customFormat="1">
      <c r="A581" s="15"/>
      <c r="B581" s="248"/>
      <c r="C581" s="249"/>
      <c r="D581" s="227" t="s">
        <v>182</v>
      </c>
      <c r="E581" s="250" t="s">
        <v>19</v>
      </c>
      <c r="F581" s="251" t="s">
        <v>188</v>
      </c>
      <c r="G581" s="249"/>
      <c r="H581" s="252">
        <v>80.339000000000027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8" t="s">
        <v>182</v>
      </c>
      <c r="AU581" s="258" t="s">
        <v>81</v>
      </c>
      <c r="AV581" s="15" t="s">
        <v>179</v>
      </c>
      <c r="AW581" s="15" t="s">
        <v>33</v>
      </c>
      <c r="AX581" s="15" t="s">
        <v>79</v>
      </c>
      <c r="AY581" s="258" t="s">
        <v>171</v>
      </c>
    </row>
    <row r="582" s="2" customFormat="1" ht="24.15" customHeight="1">
      <c r="A582" s="41"/>
      <c r="B582" s="42"/>
      <c r="C582" s="207" t="s">
        <v>280</v>
      </c>
      <c r="D582" s="207" t="s">
        <v>174</v>
      </c>
      <c r="E582" s="208" t="s">
        <v>469</v>
      </c>
      <c r="F582" s="209" t="s">
        <v>470</v>
      </c>
      <c r="G582" s="210" t="s">
        <v>191</v>
      </c>
      <c r="H582" s="211">
        <v>86.709999999999994</v>
      </c>
      <c r="I582" s="212"/>
      <c r="J582" s="213">
        <f>ROUND(I582*H582,2)</f>
        <v>0</v>
      </c>
      <c r="K582" s="209" t="s">
        <v>178</v>
      </c>
      <c r="L582" s="47"/>
      <c r="M582" s="214" t="s">
        <v>19</v>
      </c>
      <c r="N582" s="215" t="s">
        <v>42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179</v>
      </c>
      <c r="AT582" s="218" t="s">
        <v>174</v>
      </c>
      <c r="AU582" s="218" t="s">
        <v>81</v>
      </c>
      <c r="AY582" s="20" t="s">
        <v>171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79</v>
      </c>
      <c r="BK582" s="219">
        <f>ROUND(I582*H582,2)</f>
        <v>0</v>
      </c>
      <c r="BL582" s="20" t="s">
        <v>179</v>
      </c>
      <c r="BM582" s="218" t="s">
        <v>471</v>
      </c>
    </row>
    <row r="583" s="2" customFormat="1">
      <c r="A583" s="41"/>
      <c r="B583" s="42"/>
      <c r="C583" s="43"/>
      <c r="D583" s="220" t="s">
        <v>180</v>
      </c>
      <c r="E583" s="43"/>
      <c r="F583" s="221" t="s">
        <v>472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180</v>
      </c>
      <c r="AU583" s="20" t="s">
        <v>81</v>
      </c>
    </row>
    <row r="584" s="13" customFormat="1">
      <c r="A584" s="13"/>
      <c r="B584" s="225"/>
      <c r="C584" s="226"/>
      <c r="D584" s="227" t="s">
        <v>182</v>
      </c>
      <c r="E584" s="228" t="s">
        <v>19</v>
      </c>
      <c r="F584" s="229" t="s">
        <v>473</v>
      </c>
      <c r="G584" s="226"/>
      <c r="H584" s="230">
        <v>0.47999999999999998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182</v>
      </c>
      <c r="AU584" s="236" t="s">
        <v>81</v>
      </c>
      <c r="AV584" s="13" t="s">
        <v>81</v>
      </c>
      <c r="AW584" s="13" t="s">
        <v>33</v>
      </c>
      <c r="AX584" s="13" t="s">
        <v>71</v>
      </c>
      <c r="AY584" s="236" t="s">
        <v>171</v>
      </c>
    </row>
    <row r="585" s="13" customFormat="1">
      <c r="A585" s="13"/>
      <c r="B585" s="225"/>
      <c r="C585" s="226"/>
      <c r="D585" s="227" t="s">
        <v>182</v>
      </c>
      <c r="E585" s="228" t="s">
        <v>19</v>
      </c>
      <c r="F585" s="229" t="s">
        <v>474</v>
      </c>
      <c r="G585" s="226"/>
      <c r="H585" s="230">
        <v>1.8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182</v>
      </c>
      <c r="AU585" s="236" t="s">
        <v>81</v>
      </c>
      <c r="AV585" s="13" t="s">
        <v>81</v>
      </c>
      <c r="AW585" s="13" t="s">
        <v>33</v>
      </c>
      <c r="AX585" s="13" t="s">
        <v>71</v>
      </c>
      <c r="AY585" s="236" t="s">
        <v>171</v>
      </c>
    </row>
    <row r="586" s="13" customFormat="1">
      <c r="A586" s="13"/>
      <c r="B586" s="225"/>
      <c r="C586" s="226"/>
      <c r="D586" s="227" t="s">
        <v>182</v>
      </c>
      <c r="E586" s="228" t="s">
        <v>19</v>
      </c>
      <c r="F586" s="229" t="s">
        <v>475</v>
      </c>
      <c r="G586" s="226"/>
      <c r="H586" s="230">
        <v>6.5999999999999996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182</v>
      </c>
      <c r="AU586" s="236" t="s">
        <v>81</v>
      </c>
      <c r="AV586" s="13" t="s">
        <v>81</v>
      </c>
      <c r="AW586" s="13" t="s">
        <v>33</v>
      </c>
      <c r="AX586" s="13" t="s">
        <v>71</v>
      </c>
      <c r="AY586" s="236" t="s">
        <v>171</v>
      </c>
    </row>
    <row r="587" s="13" customFormat="1">
      <c r="A587" s="13"/>
      <c r="B587" s="225"/>
      <c r="C587" s="226"/>
      <c r="D587" s="227" t="s">
        <v>182</v>
      </c>
      <c r="E587" s="228" t="s">
        <v>19</v>
      </c>
      <c r="F587" s="229" t="s">
        <v>476</v>
      </c>
      <c r="G587" s="226"/>
      <c r="H587" s="230">
        <v>36.960000000000001</v>
      </c>
      <c r="I587" s="231"/>
      <c r="J587" s="226"/>
      <c r="K587" s="226"/>
      <c r="L587" s="232"/>
      <c r="M587" s="233"/>
      <c r="N587" s="234"/>
      <c r="O587" s="234"/>
      <c r="P587" s="234"/>
      <c r="Q587" s="234"/>
      <c r="R587" s="234"/>
      <c r="S587" s="234"/>
      <c r="T587" s="23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6" t="s">
        <v>182</v>
      </c>
      <c r="AU587" s="236" t="s">
        <v>81</v>
      </c>
      <c r="AV587" s="13" t="s">
        <v>81</v>
      </c>
      <c r="AW587" s="13" t="s">
        <v>33</v>
      </c>
      <c r="AX587" s="13" t="s">
        <v>71</v>
      </c>
      <c r="AY587" s="236" t="s">
        <v>171</v>
      </c>
    </row>
    <row r="588" s="13" customFormat="1">
      <c r="A588" s="13"/>
      <c r="B588" s="225"/>
      <c r="C588" s="226"/>
      <c r="D588" s="227" t="s">
        <v>182</v>
      </c>
      <c r="E588" s="228" t="s">
        <v>19</v>
      </c>
      <c r="F588" s="229" t="s">
        <v>477</v>
      </c>
      <c r="G588" s="226"/>
      <c r="H588" s="230">
        <v>2.2400000000000002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182</v>
      </c>
      <c r="AU588" s="236" t="s">
        <v>81</v>
      </c>
      <c r="AV588" s="13" t="s">
        <v>81</v>
      </c>
      <c r="AW588" s="13" t="s">
        <v>33</v>
      </c>
      <c r="AX588" s="13" t="s">
        <v>71</v>
      </c>
      <c r="AY588" s="236" t="s">
        <v>171</v>
      </c>
    </row>
    <row r="589" s="13" customFormat="1">
      <c r="A589" s="13"/>
      <c r="B589" s="225"/>
      <c r="C589" s="226"/>
      <c r="D589" s="227" t="s">
        <v>182</v>
      </c>
      <c r="E589" s="228" t="s">
        <v>19</v>
      </c>
      <c r="F589" s="229" t="s">
        <v>478</v>
      </c>
      <c r="G589" s="226"/>
      <c r="H589" s="230">
        <v>2.2000000000000002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182</v>
      </c>
      <c r="AU589" s="236" t="s">
        <v>81</v>
      </c>
      <c r="AV589" s="13" t="s">
        <v>81</v>
      </c>
      <c r="AW589" s="13" t="s">
        <v>33</v>
      </c>
      <c r="AX589" s="13" t="s">
        <v>71</v>
      </c>
      <c r="AY589" s="236" t="s">
        <v>171</v>
      </c>
    </row>
    <row r="590" s="13" customFormat="1">
      <c r="A590" s="13"/>
      <c r="B590" s="225"/>
      <c r="C590" s="226"/>
      <c r="D590" s="227" t="s">
        <v>182</v>
      </c>
      <c r="E590" s="228" t="s">
        <v>19</v>
      </c>
      <c r="F590" s="229" t="s">
        <v>479</v>
      </c>
      <c r="G590" s="226"/>
      <c r="H590" s="230">
        <v>18.920000000000002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182</v>
      </c>
      <c r="AU590" s="236" t="s">
        <v>81</v>
      </c>
      <c r="AV590" s="13" t="s">
        <v>81</v>
      </c>
      <c r="AW590" s="13" t="s">
        <v>33</v>
      </c>
      <c r="AX590" s="13" t="s">
        <v>71</v>
      </c>
      <c r="AY590" s="236" t="s">
        <v>171</v>
      </c>
    </row>
    <row r="591" s="13" customFormat="1">
      <c r="A591" s="13"/>
      <c r="B591" s="225"/>
      <c r="C591" s="226"/>
      <c r="D591" s="227" t="s">
        <v>182</v>
      </c>
      <c r="E591" s="228" t="s">
        <v>19</v>
      </c>
      <c r="F591" s="229" t="s">
        <v>480</v>
      </c>
      <c r="G591" s="226"/>
      <c r="H591" s="230">
        <v>4</v>
      </c>
      <c r="I591" s="231"/>
      <c r="J591" s="226"/>
      <c r="K591" s="226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182</v>
      </c>
      <c r="AU591" s="236" t="s">
        <v>81</v>
      </c>
      <c r="AV591" s="13" t="s">
        <v>81</v>
      </c>
      <c r="AW591" s="13" t="s">
        <v>33</v>
      </c>
      <c r="AX591" s="13" t="s">
        <v>71</v>
      </c>
      <c r="AY591" s="236" t="s">
        <v>171</v>
      </c>
    </row>
    <row r="592" s="14" customFormat="1">
      <c r="A592" s="14"/>
      <c r="B592" s="237"/>
      <c r="C592" s="238"/>
      <c r="D592" s="227" t="s">
        <v>182</v>
      </c>
      <c r="E592" s="239" t="s">
        <v>19</v>
      </c>
      <c r="F592" s="240" t="s">
        <v>253</v>
      </c>
      <c r="G592" s="238"/>
      <c r="H592" s="241">
        <v>73.200000000000017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182</v>
      </c>
      <c r="AU592" s="247" t="s">
        <v>81</v>
      </c>
      <c r="AV592" s="14" t="s">
        <v>185</v>
      </c>
      <c r="AW592" s="14" t="s">
        <v>33</v>
      </c>
      <c r="AX592" s="14" t="s">
        <v>71</v>
      </c>
      <c r="AY592" s="247" t="s">
        <v>171</v>
      </c>
    </row>
    <row r="593" s="13" customFormat="1">
      <c r="A593" s="13"/>
      <c r="B593" s="225"/>
      <c r="C593" s="226"/>
      <c r="D593" s="227" t="s">
        <v>182</v>
      </c>
      <c r="E593" s="228" t="s">
        <v>19</v>
      </c>
      <c r="F593" s="229" t="s">
        <v>481</v>
      </c>
      <c r="G593" s="226"/>
      <c r="H593" s="230">
        <v>3.5099999999999998</v>
      </c>
      <c r="I593" s="231"/>
      <c r="J593" s="226"/>
      <c r="K593" s="226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182</v>
      </c>
      <c r="AU593" s="236" t="s">
        <v>81</v>
      </c>
      <c r="AV593" s="13" t="s">
        <v>81</v>
      </c>
      <c r="AW593" s="13" t="s">
        <v>33</v>
      </c>
      <c r="AX593" s="13" t="s">
        <v>71</v>
      </c>
      <c r="AY593" s="236" t="s">
        <v>171</v>
      </c>
    </row>
    <row r="594" s="13" customFormat="1">
      <c r="A594" s="13"/>
      <c r="B594" s="225"/>
      <c r="C594" s="226"/>
      <c r="D594" s="227" t="s">
        <v>182</v>
      </c>
      <c r="E594" s="228" t="s">
        <v>19</v>
      </c>
      <c r="F594" s="229" t="s">
        <v>482</v>
      </c>
      <c r="G594" s="226"/>
      <c r="H594" s="230">
        <v>10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182</v>
      </c>
      <c r="AU594" s="236" t="s">
        <v>81</v>
      </c>
      <c r="AV594" s="13" t="s">
        <v>81</v>
      </c>
      <c r="AW594" s="13" t="s">
        <v>33</v>
      </c>
      <c r="AX594" s="13" t="s">
        <v>71</v>
      </c>
      <c r="AY594" s="236" t="s">
        <v>171</v>
      </c>
    </row>
    <row r="595" s="14" customFormat="1">
      <c r="A595" s="14"/>
      <c r="B595" s="237"/>
      <c r="C595" s="238"/>
      <c r="D595" s="227" t="s">
        <v>182</v>
      </c>
      <c r="E595" s="239" t="s">
        <v>19</v>
      </c>
      <c r="F595" s="240" t="s">
        <v>483</v>
      </c>
      <c r="G595" s="238"/>
      <c r="H595" s="241">
        <v>13.51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182</v>
      </c>
      <c r="AU595" s="247" t="s">
        <v>81</v>
      </c>
      <c r="AV595" s="14" t="s">
        <v>185</v>
      </c>
      <c r="AW595" s="14" t="s">
        <v>33</v>
      </c>
      <c r="AX595" s="14" t="s">
        <v>71</v>
      </c>
      <c r="AY595" s="247" t="s">
        <v>171</v>
      </c>
    </row>
    <row r="596" s="15" customFormat="1">
      <c r="A596" s="15"/>
      <c r="B596" s="248"/>
      <c r="C596" s="249"/>
      <c r="D596" s="227" t="s">
        <v>182</v>
      </c>
      <c r="E596" s="250" t="s">
        <v>19</v>
      </c>
      <c r="F596" s="251" t="s">
        <v>188</v>
      </c>
      <c r="G596" s="249"/>
      <c r="H596" s="252">
        <v>86.710000000000022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8" t="s">
        <v>182</v>
      </c>
      <c r="AU596" s="258" t="s">
        <v>81</v>
      </c>
      <c r="AV596" s="15" t="s">
        <v>179</v>
      </c>
      <c r="AW596" s="15" t="s">
        <v>33</v>
      </c>
      <c r="AX596" s="15" t="s">
        <v>79</v>
      </c>
      <c r="AY596" s="258" t="s">
        <v>171</v>
      </c>
    </row>
    <row r="597" s="12" customFormat="1" ht="22.8" customHeight="1">
      <c r="A597" s="12"/>
      <c r="B597" s="191"/>
      <c r="C597" s="192"/>
      <c r="D597" s="193" t="s">
        <v>70</v>
      </c>
      <c r="E597" s="205" t="s">
        <v>484</v>
      </c>
      <c r="F597" s="205" t="s">
        <v>485</v>
      </c>
      <c r="G597" s="192"/>
      <c r="H597" s="192"/>
      <c r="I597" s="195"/>
      <c r="J597" s="206">
        <f>BK597</f>
        <v>0</v>
      </c>
      <c r="K597" s="192"/>
      <c r="L597" s="197"/>
      <c r="M597" s="198"/>
      <c r="N597" s="199"/>
      <c r="O597" s="199"/>
      <c r="P597" s="200">
        <f>SUM(P598:P630)</f>
        <v>0</v>
      </c>
      <c r="Q597" s="199"/>
      <c r="R597" s="200">
        <f>SUM(R598:R630)</f>
        <v>0.35425818999999997</v>
      </c>
      <c r="S597" s="199"/>
      <c r="T597" s="201">
        <f>SUM(T598:T630)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2" t="s">
        <v>79</v>
      </c>
      <c r="AT597" s="203" t="s">
        <v>70</v>
      </c>
      <c r="AU597" s="203" t="s">
        <v>79</v>
      </c>
      <c r="AY597" s="202" t="s">
        <v>171</v>
      </c>
      <c r="BK597" s="204">
        <f>SUM(BK598:BK630)</f>
        <v>0</v>
      </c>
    </row>
    <row r="598" s="2" customFormat="1" ht="16.5" customHeight="1">
      <c r="A598" s="41"/>
      <c r="B598" s="42"/>
      <c r="C598" s="207" t="s">
        <v>172</v>
      </c>
      <c r="D598" s="207" t="s">
        <v>174</v>
      </c>
      <c r="E598" s="208" t="s">
        <v>486</v>
      </c>
      <c r="F598" s="209" t="s">
        <v>487</v>
      </c>
      <c r="G598" s="210" t="s">
        <v>191</v>
      </c>
      <c r="H598" s="211">
        <v>224.928</v>
      </c>
      <c r="I598" s="212"/>
      <c r="J598" s="213">
        <f>ROUND(I598*H598,2)</f>
        <v>0</v>
      </c>
      <c r="K598" s="209" t="s">
        <v>178</v>
      </c>
      <c r="L598" s="47"/>
      <c r="M598" s="214" t="s">
        <v>19</v>
      </c>
      <c r="N598" s="215" t="s">
        <v>42</v>
      </c>
      <c r="O598" s="87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179</v>
      </c>
      <c r="AT598" s="218" t="s">
        <v>174</v>
      </c>
      <c r="AU598" s="218" t="s">
        <v>81</v>
      </c>
      <c r="AY598" s="20" t="s">
        <v>171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79</v>
      </c>
      <c r="BK598" s="219">
        <f>ROUND(I598*H598,2)</f>
        <v>0</v>
      </c>
      <c r="BL598" s="20" t="s">
        <v>179</v>
      </c>
      <c r="BM598" s="218" t="s">
        <v>488</v>
      </c>
    </row>
    <row r="599" s="2" customFormat="1">
      <c r="A599" s="41"/>
      <c r="B599" s="42"/>
      <c r="C599" s="43"/>
      <c r="D599" s="220" t="s">
        <v>180</v>
      </c>
      <c r="E599" s="43"/>
      <c r="F599" s="221" t="s">
        <v>489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180</v>
      </c>
      <c r="AU599" s="20" t="s">
        <v>81</v>
      </c>
    </row>
    <row r="600" s="13" customFormat="1">
      <c r="A600" s="13"/>
      <c r="B600" s="225"/>
      <c r="C600" s="226"/>
      <c r="D600" s="227" t="s">
        <v>182</v>
      </c>
      <c r="E600" s="228" t="s">
        <v>19</v>
      </c>
      <c r="F600" s="229" t="s">
        <v>490</v>
      </c>
      <c r="G600" s="226"/>
      <c r="H600" s="230">
        <v>137.80000000000001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182</v>
      </c>
      <c r="AU600" s="236" t="s">
        <v>81</v>
      </c>
      <c r="AV600" s="13" t="s">
        <v>81</v>
      </c>
      <c r="AW600" s="13" t="s">
        <v>33</v>
      </c>
      <c r="AX600" s="13" t="s">
        <v>71</v>
      </c>
      <c r="AY600" s="236" t="s">
        <v>171</v>
      </c>
    </row>
    <row r="601" s="13" customFormat="1">
      <c r="A601" s="13"/>
      <c r="B601" s="225"/>
      <c r="C601" s="226"/>
      <c r="D601" s="227" t="s">
        <v>182</v>
      </c>
      <c r="E601" s="228" t="s">
        <v>19</v>
      </c>
      <c r="F601" s="229" t="s">
        <v>491</v>
      </c>
      <c r="G601" s="226"/>
      <c r="H601" s="230">
        <v>83.299999999999997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182</v>
      </c>
      <c r="AU601" s="236" t="s">
        <v>81</v>
      </c>
      <c r="AV601" s="13" t="s">
        <v>81</v>
      </c>
      <c r="AW601" s="13" t="s">
        <v>33</v>
      </c>
      <c r="AX601" s="13" t="s">
        <v>71</v>
      </c>
      <c r="AY601" s="236" t="s">
        <v>171</v>
      </c>
    </row>
    <row r="602" s="14" customFormat="1">
      <c r="A602" s="14"/>
      <c r="B602" s="237"/>
      <c r="C602" s="238"/>
      <c r="D602" s="227" t="s">
        <v>182</v>
      </c>
      <c r="E602" s="239" t="s">
        <v>19</v>
      </c>
      <c r="F602" s="240" t="s">
        <v>253</v>
      </c>
      <c r="G602" s="238"/>
      <c r="H602" s="241">
        <v>221.10000000000002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182</v>
      </c>
      <c r="AU602" s="247" t="s">
        <v>81</v>
      </c>
      <c r="AV602" s="14" t="s">
        <v>185</v>
      </c>
      <c r="AW602" s="14" t="s">
        <v>33</v>
      </c>
      <c r="AX602" s="14" t="s">
        <v>71</v>
      </c>
      <c r="AY602" s="247" t="s">
        <v>171</v>
      </c>
    </row>
    <row r="603" s="13" customFormat="1">
      <c r="A603" s="13"/>
      <c r="B603" s="225"/>
      <c r="C603" s="226"/>
      <c r="D603" s="227" t="s">
        <v>182</v>
      </c>
      <c r="E603" s="228" t="s">
        <v>19</v>
      </c>
      <c r="F603" s="229" t="s">
        <v>492</v>
      </c>
      <c r="G603" s="226"/>
      <c r="H603" s="230">
        <v>1.21</v>
      </c>
      <c r="I603" s="231"/>
      <c r="J603" s="226"/>
      <c r="K603" s="226"/>
      <c r="L603" s="232"/>
      <c r="M603" s="233"/>
      <c r="N603" s="234"/>
      <c r="O603" s="234"/>
      <c r="P603" s="234"/>
      <c r="Q603" s="234"/>
      <c r="R603" s="234"/>
      <c r="S603" s="234"/>
      <c r="T603" s="23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6" t="s">
        <v>182</v>
      </c>
      <c r="AU603" s="236" t="s">
        <v>81</v>
      </c>
      <c r="AV603" s="13" t="s">
        <v>81</v>
      </c>
      <c r="AW603" s="13" t="s">
        <v>33</v>
      </c>
      <c r="AX603" s="13" t="s">
        <v>71</v>
      </c>
      <c r="AY603" s="236" t="s">
        <v>171</v>
      </c>
    </row>
    <row r="604" s="13" customFormat="1">
      <c r="A604" s="13"/>
      <c r="B604" s="225"/>
      <c r="C604" s="226"/>
      <c r="D604" s="227" t="s">
        <v>182</v>
      </c>
      <c r="E604" s="228" t="s">
        <v>19</v>
      </c>
      <c r="F604" s="229" t="s">
        <v>493</v>
      </c>
      <c r="G604" s="226"/>
      <c r="H604" s="230">
        <v>2.145</v>
      </c>
      <c r="I604" s="231"/>
      <c r="J604" s="226"/>
      <c r="K604" s="226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182</v>
      </c>
      <c r="AU604" s="236" t="s">
        <v>81</v>
      </c>
      <c r="AV604" s="13" t="s">
        <v>81</v>
      </c>
      <c r="AW604" s="13" t="s">
        <v>33</v>
      </c>
      <c r="AX604" s="13" t="s">
        <v>71</v>
      </c>
      <c r="AY604" s="236" t="s">
        <v>171</v>
      </c>
    </row>
    <row r="605" s="13" customFormat="1">
      <c r="A605" s="13"/>
      <c r="B605" s="225"/>
      <c r="C605" s="226"/>
      <c r="D605" s="227" t="s">
        <v>182</v>
      </c>
      <c r="E605" s="228" t="s">
        <v>19</v>
      </c>
      <c r="F605" s="229" t="s">
        <v>494</v>
      </c>
      <c r="G605" s="226"/>
      <c r="H605" s="230">
        <v>0.47299999999999998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182</v>
      </c>
      <c r="AU605" s="236" t="s">
        <v>81</v>
      </c>
      <c r="AV605" s="13" t="s">
        <v>81</v>
      </c>
      <c r="AW605" s="13" t="s">
        <v>33</v>
      </c>
      <c r="AX605" s="13" t="s">
        <v>71</v>
      </c>
      <c r="AY605" s="236" t="s">
        <v>171</v>
      </c>
    </row>
    <row r="606" s="14" customFormat="1">
      <c r="A606" s="14"/>
      <c r="B606" s="237"/>
      <c r="C606" s="238"/>
      <c r="D606" s="227" t="s">
        <v>182</v>
      </c>
      <c r="E606" s="239" t="s">
        <v>19</v>
      </c>
      <c r="F606" s="240" t="s">
        <v>495</v>
      </c>
      <c r="G606" s="238"/>
      <c r="H606" s="241">
        <v>3.8279999999999998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182</v>
      </c>
      <c r="AU606" s="247" t="s">
        <v>81</v>
      </c>
      <c r="AV606" s="14" t="s">
        <v>185</v>
      </c>
      <c r="AW606" s="14" t="s">
        <v>33</v>
      </c>
      <c r="AX606" s="14" t="s">
        <v>71</v>
      </c>
      <c r="AY606" s="247" t="s">
        <v>171</v>
      </c>
    </row>
    <row r="607" s="15" customFormat="1">
      <c r="A607" s="15"/>
      <c r="B607" s="248"/>
      <c r="C607" s="249"/>
      <c r="D607" s="227" t="s">
        <v>182</v>
      </c>
      <c r="E607" s="250" t="s">
        <v>19</v>
      </c>
      <c r="F607" s="251" t="s">
        <v>188</v>
      </c>
      <c r="G607" s="249"/>
      <c r="H607" s="252">
        <v>224.92800000000005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182</v>
      </c>
      <c r="AU607" s="258" t="s">
        <v>81</v>
      </c>
      <c r="AV607" s="15" t="s">
        <v>179</v>
      </c>
      <c r="AW607" s="15" t="s">
        <v>33</v>
      </c>
      <c r="AX607" s="15" t="s">
        <v>79</v>
      </c>
      <c r="AY607" s="258" t="s">
        <v>171</v>
      </c>
    </row>
    <row r="608" s="2" customFormat="1" ht="16.5" customHeight="1">
      <c r="A608" s="41"/>
      <c r="B608" s="42"/>
      <c r="C608" s="207" t="s">
        <v>286</v>
      </c>
      <c r="D608" s="207" t="s">
        <v>174</v>
      </c>
      <c r="E608" s="208" t="s">
        <v>496</v>
      </c>
      <c r="F608" s="209" t="s">
        <v>497</v>
      </c>
      <c r="G608" s="210" t="s">
        <v>191</v>
      </c>
      <c r="H608" s="211">
        <v>3.8279999999999998</v>
      </c>
      <c r="I608" s="212"/>
      <c r="J608" s="213">
        <f>ROUND(I608*H608,2)</f>
        <v>0</v>
      </c>
      <c r="K608" s="209" t="s">
        <v>178</v>
      </c>
      <c r="L608" s="47"/>
      <c r="M608" s="214" t="s">
        <v>19</v>
      </c>
      <c r="N608" s="215" t="s">
        <v>42</v>
      </c>
      <c r="O608" s="87"/>
      <c r="P608" s="216">
        <f>O608*H608</f>
        <v>0</v>
      </c>
      <c r="Q608" s="216">
        <v>0.00012999999999999999</v>
      </c>
      <c r="R608" s="216">
        <f>Q608*H608</f>
        <v>0.00049763999999999993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179</v>
      </c>
      <c r="AT608" s="218" t="s">
        <v>174</v>
      </c>
      <c r="AU608" s="218" t="s">
        <v>81</v>
      </c>
      <c r="AY608" s="20" t="s">
        <v>171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79</v>
      </c>
      <c r="BK608" s="219">
        <f>ROUND(I608*H608,2)</f>
        <v>0</v>
      </c>
      <c r="BL608" s="20" t="s">
        <v>179</v>
      </c>
      <c r="BM608" s="218" t="s">
        <v>498</v>
      </c>
    </row>
    <row r="609" s="2" customFormat="1">
      <c r="A609" s="41"/>
      <c r="B609" s="42"/>
      <c r="C609" s="43"/>
      <c r="D609" s="220" t="s">
        <v>180</v>
      </c>
      <c r="E609" s="43"/>
      <c r="F609" s="221" t="s">
        <v>499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180</v>
      </c>
      <c r="AU609" s="20" t="s">
        <v>81</v>
      </c>
    </row>
    <row r="610" s="13" customFormat="1">
      <c r="A610" s="13"/>
      <c r="B610" s="225"/>
      <c r="C610" s="226"/>
      <c r="D610" s="227" t="s">
        <v>182</v>
      </c>
      <c r="E610" s="228" t="s">
        <v>19</v>
      </c>
      <c r="F610" s="229" t="s">
        <v>492</v>
      </c>
      <c r="G610" s="226"/>
      <c r="H610" s="230">
        <v>1.21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182</v>
      </c>
      <c r="AU610" s="236" t="s">
        <v>81</v>
      </c>
      <c r="AV610" s="13" t="s">
        <v>81</v>
      </c>
      <c r="AW610" s="13" t="s">
        <v>33</v>
      </c>
      <c r="AX610" s="13" t="s">
        <v>71</v>
      </c>
      <c r="AY610" s="236" t="s">
        <v>171</v>
      </c>
    </row>
    <row r="611" s="13" customFormat="1">
      <c r="A611" s="13"/>
      <c r="B611" s="225"/>
      <c r="C611" s="226"/>
      <c r="D611" s="227" t="s">
        <v>182</v>
      </c>
      <c r="E611" s="228" t="s">
        <v>19</v>
      </c>
      <c r="F611" s="229" t="s">
        <v>493</v>
      </c>
      <c r="G611" s="226"/>
      <c r="H611" s="230">
        <v>2.145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182</v>
      </c>
      <c r="AU611" s="236" t="s">
        <v>81</v>
      </c>
      <c r="AV611" s="13" t="s">
        <v>81</v>
      </c>
      <c r="AW611" s="13" t="s">
        <v>33</v>
      </c>
      <c r="AX611" s="13" t="s">
        <v>71</v>
      </c>
      <c r="AY611" s="236" t="s">
        <v>171</v>
      </c>
    </row>
    <row r="612" s="13" customFormat="1">
      <c r="A612" s="13"/>
      <c r="B612" s="225"/>
      <c r="C612" s="226"/>
      <c r="D612" s="227" t="s">
        <v>182</v>
      </c>
      <c r="E612" s="228" t="s">
        <v>19</v>
      </c>
      <c r="F612" s="229" t="s">
        <v>494</v>
      </c>
      <c r="G612" s="226"/>
      <c r="H612" s="230">
        <v>0.47299999999999998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182</v>
      </c>
      <c r="AU612" s="236" t="s">
        <v>81</v>
      </c>
      <c r="AV612" s="13" t="s">
        <v>81</v>
      </c>
      <c r="AW612" s="13" t="s">
        <v>33</v>
      </c>
      <c r="AX612" s="13" t="s">
        <v>71</v>
      </c>
      <c r="AY612" s="236" t="s">
        <v>171</v>
      </c>
    </row>
    <row r="613" s="14" customFormat="1">
      <c r="A613" s="14"/>
      <c r="B613" s="237"/>
      <c r="C613" s="238"/>
      <c r="D613" s="227" t="s">
        <v>182</v>
      </c>
      <c r="E613" s="239" t="s">
        <v>19</v>
      </c>
      <c r="F613" s="240" t="s">
        <v>495</v>
      </c>
      <c r="G613" s="238"/>
      <c r="H613" s="241">
        <v>3.8279999999999998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182</v>
      </c>
      <c r="AU613" s="247" t="s">
        <v>81</v>
      </c>
      <c r="AV613" s="14" t="s">
        <v>185</v>
      </c>
      <c r="AW613" s="14" t="s">
        <v>33</v>
      </c>
      <c r="AX613" s="14" t="s">
        <v>71</v>
      </c>
      <c r="AY613" s="247" t="s">
        <v>171</v>
      </c>
    </row>
    <row r="614" s="15" customFormat="1">
      <c r="A614" s="15"/>
      <c r="B614" s="248"/>
      <c r="C614" s="249"/>
      <c r="D614" s="227" t="s">
        <v>182</v>
      </c>
      <c r="E614" s="250" t="s">
        <v>19</v>
      </c>
      <c r="F614" s="251" t="s">
        <v>188</v>
      </c>
      <c r="G614" s="249"/>
      <c r="H614" s="252">
        <v>3.8279999999999998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8" t="s">
        <v>182</v>
      </c>
      <c r="AU614" s="258" t="s">
        <v>81</v>
      </c>
      <c r="AV614" s="15" t="s">
        <v>179</v>
      </c>
      <c r="AW614" s="15" t="s">
        <v>33</v>
      </c>
      <c r="AX614" s="15" t="s">
        <v>79</v>
      </c>
      <c r="AY614" s="258" t="s">
        <v>171</v>
      </c>
    </row>
    <row r="615" s="2" customFormat="1" ht="16.5" customHeight="1">
      <c r="A615" s="41"/>
      <c r="B615" s="42"/>
      <c r="C615" s="207" t="s">
        <v>500</v>
      </c>
      <c r="D615" s="207" t="s">
        <v>174</v>
      </c>
      <c r="E615" s="208" t="s">
        <v>501</v>
      </c>
      <c r="F615" s="209" t="s">
        <v>502</v>
      </c>
      <c r="G615" s="210" t="s">
        <v>191</v>
      </c>
      <c r="H615" s="211">
        <v>3.8279999999999998</v>
      </c>
      <c r="I615" s="212"/>
      <c r="J615" s="213">
        <f>ROUND(I615*H615,2)</f>
        <v>0</v>
      </c>
      <c r="K615" s="209" t="s">
        <v>178</v>
      </c>
      <c r="L615" s="47"/>
      <c r="M615" s="214" t="s">
        <v>19</v>
      </c>
      <c r="N615" s="215" t="s">
        <v>42</v>
      </c>
      <c r="O615" s="87"/>
      <c r="P615" s="216">
        <f>O615*H615</f>
        <v>0</v>
      </c>
      <c r="Q615" s="216">
        <v>0.089359999999999995</v>
      </c>
      <c r="R615" s="216">
        <f>Q615*H615</f>
        <v>0.34207007999999994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179</v>
      </c>
      <c r="AT615" s="218" t="s">
        <v>174</v>
      </c>
      <c r="AU615" s="218" t="s">
        <v>81</v>
      </c>
      <c r="AY615" s="20" t="s">
        <v>171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79</v>
      </c>
      <c r="BK615" s="219">
        <f>ROUND(I615*H615,2)</f>
        <v>0</v>
      </c>
      <c r="BL615" s="20" t="s">
        <v>179</v>
      </c>
      <c r="BM615" s="218" t="s">
        <v>503</v>
      </c>
    </row>
    <row r="616" s="2" customFormat="1">
      <c r="A616" s="41"/>
      <c r="B616" s="42"/>
      <c r="C616" s="43"/>
      <c r="D616" s="220" t="s">
        <v>180</v>
      </c>
      <c r="E616" s="43"/>
      <c r="F616" s="221" t="s">
        <v>504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180</v>
      </c>
      <c r="AU616" s="20" t="s">
        <v>81</v>
      </c>
    </row>
    <row r="617" s="13" customFormat="1">
      <c r="A617" s="13"/>
      <c r="B617" s="225"/>
      <c r="C617" s="226"/>
      <c r="D617" s="227" t="s">
        <v>182</v>
      </c>
      <c r="E617" s="228" t="s">
        <v>19</v>
      </c>
      <c r="F617" s="229" t="s">
        <v>505</v>
      </c>
      <c r="G617" s="226"/>
      <c r="H617" s="230">
        <v>1.21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182</v>
      </c>
      <c r="AU617" s="236" t="s">
        <v>81</v>
      </c>
      <c r="AV617" s="13" t="s">
        <v>81</v>
      </c>
      <c r="AW617" s="13" t="s">
        <v>33</v>
      </c>
      <c r="AX617" s="13" t="s">
        <v>71</v>
      </c>
      <c r="AY617" s="236" t="s">
        <v>171</v>
      </c>
    </row>
    <row r="618" s="13" customFormat="1">
      <c r="A618" s="13"/>
      <c r="B618" s="225"/>
      <c r="C618" s="226"/>
      <c r="D618" s="227" t="s">
        <v>182</v>
      </c>
      <c r="E618" s="228" t="s">
        <v>19</v>
      </c>
      <c r="F618" s="229" t="s">
        <v>506</v>
      </c>
      <c r="G618" s="226"/>
      <c r="H618" s="230">
        <v>2.145</v>
      </c>
      <c r="I618" s="231"/>
      <c r="J618" s="226"/>
      <c r="K618" s="226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182</v>
      </c>
      <c r="AU618" s="236" t="s">
        <v>81</v>
      </c>
      <c r="AV618" s="13" t="s">
        <v>81</v>
      </c>
      <c r="AW618" s="13" t="s">
        <v>33</v>
      </c>
      <c r="AX618" s="13" t="s">
        <v>71</v>
      </c>
      <c r="AY618" s="236" t="s">
        <v>171</v>
      </c>
    </row>
    <row r="619" s="13" customFormat="1">
      <c r="A619" s="13"/>
      <c r="B619" s="225"/>
      <c r="C619" s="226"/>
      <c r="D619" s="227" t="s">
        <v>182</v>
      </c>
      <c r="E619" s="228" t="s">
        <v>19</v>
      </c>
      <c r="F619" s="229" t="s">
        <v>507</v>
      </c>
      <c r="G619" s="226"/>
      <c r="H619" s="230">
        <v>0.47299999999999998</v>
      </c>
      <c r="I619" s="231"/>
      <c r="J619" s="226"/>
      <c r="K619" s="226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182</v>
      </c>
      <c r="AU619" s="236" t="s">
        <v>81</v>
      </c>
      <c r="AV619" s="13" t="s">
        <v>81</v>
      </c>
      <c r="AW619" s="13" t="s">
        <v>33</v>
      </c>
      <c r="AX619" s="13" t="s">
        <v>71</v>
      </c>
      <c r="AY619" s="236" t="s">
        <v>171</v>
      </c>
    </row>
    <row r="620" s="14" customFormat="1">
      <c r="A620" s="14"/>
      <c r="B620" s="237"/>
      <c r="C620" s="238"/>
      <c r="D620" s="227" t="s">
        <v>182</v>
      </c>
      <c r="E620" s="239" t="s">
        <v>19</v>
      </c>
      <c r="F620" s="240" t="s">
        <v>495</v>
      </c>
      <c r="G620" s="238"/>
      <c r="H620" s="241">
        <v>3.8279999999999998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7" t="s">
        <v>182</v>
      </c>
      <c r="AU620" s="247" t="s">
        <v>81</v>
      </c>
      <c r="AV620" s="14" t="s">
        <v>185</v>
      </c>
      <c r="AW620" s="14" t="s">
        <v>33</v>
      </c>
      <c r="AX620" s="14" t="s">
        <v>71</v>
      </c>
      <c r="AY620" s="247" t="s">
        <v>171</v>
      </c>
    </row>
    <row r="621" s="15" customFormat="1">
      <c r="A621" s="15"/>
      <c r="B621" s="248"/>
      <c r="C621" s="249"/>
      <c r="D621" s="227" t="s">
        <v>182</v>
      </c>
      <c r="E621" s="250" t="s">
        <v>19</v>
      </c>
      <c r="F621" s="251" t="s">
        <v>188</v>
      </c>
      <c r="G621" s="249"/>
      <c r="H621" s="252">
        <v>3.8279999999999998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8" t="s">
        <v>182</v>
      </c>
      <c r="AU621" s="258" t="s">
        <v>81</v>
      </c>
      <c r="AV621" s="15" t="s">
        <v>179</v>
      </c>
      <c r="AW621" s="15" t="s">
        <v>33</v>
      </c>
      <c r="AX621" s="15" t="s">
        <v>79</v>
      </c>
      <c r="AY621" s="258" t="s">
        <v>171</v>
      </c>
    </row>
    <row r="622" s="2" customFormat="1" ht="16.5" customHeight="1">
      <c r="A622" s="41"/>
      <c r="B622" s="42"/>
      <c r="C622" s="207" t="s">
        <v>200</v>
      </c>
      <c r="D622" s="207" t="s">
        <v>174</v>
      </c>
      <c r="E622" s="208" t="s">
        <v>508</v>
      </c>
      <c r="F622" s="209" t="s">
        <v>509</v>
      </c>
      <c r="G622" s="210" t="s">
        <v>191</v>
      </c>
      <c r="H622" s="211">
        <v>3.8279999999999998</v>
      </c>
      <c r="I622" s="212"/>
      <c r="J622" s="213">
        <f>ROUND(I622*H622,2)</f>
        <v>0</v>
      </c>
      <c r="K622" s="209" t="s">
        <v>178</v>
      </c>
      <c r="L622" s="47"/>
      <c r="M622" s="214" t="s">
        <v>19</v>
      </c>
      <c r="N622" s="215" t="s">
        <v>42</v>
      </c>
      <c r="O622" s="87"/>
      <c r="P622" s="216">
        <f>O622*H622</f>
        <v>0</v>
      </c>
      <c r="Q622" s="216">
        <v>0</v>
      </c>
      <c r="R622" s="216">
        <f>Q622*H622</f>
        <v>0</v>
      </c>
      <c r="S622" s="216">
        <v>0</v>
      </c>
      <c r="T622" s="217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8" t="s">
        <v>179</v>
      </c>
      <c r="AT622" s="218" t="s">
        <v>174</v>
      </c>
      <c r="AU622" s="218" t="s">
        <v>81</v>
      </c>
      <c r="AY622" s="20" t="s">
        <v>171</v>
      </c>
      <c r="BE622" s="219">
        <f>IF(N622="základní",J622,0)</f>
        <v>0</v>
      </c>
      <c r="BF622" s="219">
        <f>IF(N622="snížená",J622,0)</f>
        <v>0</v>
      </c>
      <c r="BG622" s="219">
        <f>IF(N622="zákl. přenesená",J622,0)</f>
        <v>0</v>
      </c>
      <c r="BH622" s="219">
        <f>IF(N622="sníž. přenesená",J622,0)</f>
        <v>0</v>
      </c>
      <c r="BI622" s="219">
        <f>IF(N622="nulová",J622,0)</f>
        <v>0</v>
      </c>
      <c r="BJ622" s="20" t="s">
        <v>79</v>
      </c>
      <c r="BK622" s="219">
        <f>ROUND(I622*H622,2)</f>
        <v>0</v>
      </c>
      <c r="BL622" s="20" t="s">
        <v>179</v>
      </c>
      <c r="BM622" s="218" t="s">
        <v>510</v>
      </c>
    </row>
    <row r="623" s="2" customFormat="1">
      <c r="A623" s="41"/>
      <c r="B623" s="42"/>
      <c r="C623" s="43"/>
      <c r="D623" s="220" t="s">
        <v>180</v>
      </c>
      <c r="E623" s="43"/>
      <c r="F623" s="221" t="s">
        <v>511</v>
      </c>
      <c r="G623" s="43"/>
      <c r="H623" s="43"/>
      <c r="I623" s="222"/>
      <c r="J623" s="43"/>
      <c r="K623" s="43"/>
      <c r="L623" s="47"/>
      <c r="M623" s="223"/>
      <c r="N623" s="224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180</v>
      </c>
      <c r="AU623" s="20" t="s">
        <v>81</v>
      </c>
    </row>
    <row r="624" s="2" customFormat="1" ht="16.5" customHeight="1">
      <c r="A624" s="41"/>
      <c r="B624" s="42"/>
      <c r="C624" s="207" t="s">
        <v>512</v>
      </c>
      <c r="D624" s="207" t="s">
        <v>174</v>
      </c>
      <c r="E624" s="208" t="s">
        <v>513</v>
      </c>
      <c r="F624" s="209" t="s">
        <v>514</v>
      </c>
      <c r="G624" s="210" t="s">
        <v>177</v>
      </c>
      <c r="H624" s="211">
        <v>0.010999999999999999</v>
      </c>
      <c r="I624" s="212"/>
      <c r="J624" s="213">
        <f>ROUND(I624*H624,2)</f>
        <v>0</v>
      </c>
      <c r="K624" s="209" t="s">
        <v>178</v>
      </c>
      <c r="L624" s="47"/>
      <c r="M624" s="214" t="s">
        <v>19</v>
      </c>
      <c r="N624" s="215" t="s">
        <v>42</v>
      </c>
      <c r="O624" s="87"/>
      <c r="P624" s="216">
        <f>O624*H624</f>
        <v>0</v>
      </c>
      <c r="Q624" s="216">
        <v>1.06277</v>
      </c>
      <c r="R624" s="216">
        <f>Q624*H624</f>
        <v>0.01169047</v>
      </c>
      <c r="S624" s="216">
        <v>0</v>
      </c>
      <c r="T624" s="21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179</v>
      </c>
      <c r="AT624" s="218" t="s">
        <v>174</v>
      </c>
      <c r="AU624" s="218" t="s">
        <v>81</v>
      </c>
      <c r="AY624" s="20" t="s">
        <v>171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79</v>
      </c>
      <c r="BK624" s="219">
        <f>ROUND(I624*H624,2)</f>
        <v>0</v>
      </c>
      <c r="BL624" s="20" t="s">
        <v>179</v>
      </c>
      <c r="BM624" s="218" t="s">
        <v>515</v>
      </c>
    </row>
    <row r="625" s="2" customFormat="1">
      <c r="A625" s="41"/>
      <c r="B625" s="42"/>
      <c r="C625" s="43"/>
      <c r="D625" s="220" t="s">
        <v>180</v>
      </c>
      <c r="E625" s="43"/>
      <c r="F625" s="221" t="s">
        <v>516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180</v>
      </c>
      <c r="AU625" s="20" t="s">
        <v>81</v>
      </c>
    </row>
    <row r="626" s="13" customFormat="1">
      <c r="A626" s="13"/>
      <c r="B626" s="225"/>
      <c r="C626" s="226"/>
      <c r="D626" s="227" t="s">
        <v>182</v>
      </c>
      <c r="E626" s="228" t="s">
        <v>19</v>
      </c>
      <c r="F626" s="229" t="s">
        <v>517</v>
      </c>
      <c r="G626" s="226"/>
      <c r="H626" s="230">
        <v>0.0040000000000000001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182</v>
      </c>
      <c r="AU626" s="236" t="s">
        <v>81</v>
      </c>
      <c r="AV626" s="13" t="s">
        <v>81</v>
      </c>
      <c r="AW626" s="13" t="s">
        <v>33</v>
      </c>
      <c r="AX626" s="13" t="s">
        <v>71</v>
      </c>
      <c r="AY626" s="236" t="s">
        <v>171</v>
      </c>
    </row>
    <row r="627" s="13" customFormat="1">
      <c r="A627" s="13"/>
      <c r="B627" s="225"/>
      <c r="C627" s="226"/>
      <c r="D627" s="227" t="s">
        <v>182</v>
      </c>
      <c r="E627" s="228" t="s">
        <v>19</v>
      </c>
      <c r="F627" s="229" t="s">
        <v>518</v>
      </c>
      <c r="G627" s="226"/>
      <c r="H627" s="230">
        <v>0.0060000000000000001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182</v>
      </c>
      <c r="AU627" s="236" t="s">
        <v>81</v>
      </c>
      <c r="AV627" s="13" t="s">
        <v>81</v>
      </c>
      <c r="AW627" s="13" t="s">
        <v>33</v>
      </c>
      <c r="AX627" s="13" t="s">
        <v>71</v>
      </c>
      <c r="AY627" s="236" t="s">
        <v>171</v>
      </c>
    </row>
    <row r="628" s="13" customFormat="1">
      <c r="A628" s="13"/>
      <c r="B628" s="225"/>
      <c r="C628" s="226"/>
      <c r="D628" s="227" t="s">
        <v>182</v>
      </c>
      <c r="E628" s="228" t="s">
        <v>19</v>
      </c>
      <c r="F628" s="229" t="s">
        <v>519</v>
      </c>
      <c r="G628" s="226"/>
      <c r="H628" s="230">
        <v>0.001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182</v>
      </c>
      <c r="AU628" s="236" t="s">
        <v>81</v>
      </c>
      <c r="AV628" s="13" t="s">
        <v>81</v>
      </c>
      <c r="AW628" s="13" t="s">
        <v>33</v>
      </c>
      <c r="AX628" s="13" t="s">
        <v>71</v>
      </c>
      <c r="AY628" s="236" t="s">
        <v>171</v>
      </c>
    </row>
    <row r="629" s="14" customFormat="1">
      <c r="A629" s="14"/>
      <c r="B629" s="237"/>
      <c r="C629" s="238"/>
      <c r="D629" s="227" t="s">
        <v>182</v>
      </c>
      <c r="E629" s="239" t="s">
        <v>19</v>
      </c>
      <c r="F629" s="240" t="s">
        <v>520</v>
      </c>
      <c r="G629" s="238"/>
      <c r="H629" s="241">
        <v>0.010999999999999999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182</v>
      </c>
      <c r="AU629" s="247" t="s">
        <v>81</v>
      </c>
      <c r="AV629" s="14" t="s">
        <v>185</v>
      </c>
      <c r="AW629" s="14" t="s">
        <v>33</v>
      </c>
      <c r="AX629" s="14" t="s">
        <v>71</v>
      </c>
      <c r="AY629" s="247" t="s">
        <v>171</v>
      </c>
    </row>
    <row r="630" s="15" customFormat="1">
      <c r="A630" s="15"/>
      <c r="B630" s="248"/>
      <c r="C630" s="249"/>
      <c r="D630" s="227" t="s">
        <v>182</v>
      </c>
      <c r="E630" s="250" t="s">
        <v>19</v>
      </c>
      <c r="F630" s="251" t="s">
        <v>188</v>
      </c>
      <c r="G630" s="249"/>
      <c r="H630" s="252">
        <v>0.010999999999999999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182</v>
      </c>
      <c r="AU630" s="258" t="s">
        <v>81</v>
      </c>
      <c r="AV630" s="15" t="s">
        <v>179</v>
      </c>
      <c r="AW630" s="15" t="s">
        <v>33</v>
      </c>
      <c r="AX630" s="15" t="s">
        <v>79</v>
      </c>
      <c r="AY630" s="258" t="s">
        <v>171</v>
      </c>
    </row>
    <row r="631" s="12" customFormat="1" ht="22.8" customHeight="1">
      <c r="A631" s="12"/>
      <c r="B631" s="191"/>
      <c r="C631" s="192"/>
      <c r="D631" s="193" t="s">
        <v>70</v>
      </c>
      <c r="E631" s="205" t="s">
        <v>521</v>
      </c>
      <c r="F631" s="205" t="s">
        <v>522</v>
      </c>
      <c r="G631" s="192"/>
      <c r="H631" s="192"/>
      <c r="I631" s="195"/>
      <c r="J631" s="206">
        <f>BK631</f>
        <v>0</v>
      </c>
      <c r="K631" s="192"/>
      <c r="L631" s="197"/>
      <c r="M631" s="198"/>
      <c r="N631" s="199"/>
      <c r="O631" s="199"/>
      <c r="P631" s="200">
        <f>SUM(P632:P661)</f>
        <v>0</v>
      </c>
      <c r="Q631" s="199"/>
      <c r="R631" s="200">
        <f>SUM(R632:R661)</f>
        <v>0.36902249999999998</v>
      </c>
      <c r="S631" s="199"/>
      <c r="T631" s="201">
        <f>SUM(T632:T661)</f>
        <v>0.52800000000000002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2" t="s">
        <v>79</v>
      </c>
      <c r="AT631" s="203" t="s">
        <v>70</v>
      </c>
      <c r="AU631" s="203" t="s">
        <v>79</v>
      </c>
      <c r="AY631" s="202" t="s">
        <v>171</v>
      </c>
      <c r="BK631" s="204">
        <f>SUM(BK632:BK661)</f>
        <v>0</v>
      </c>
    </row>
    <row r="632" s="2" customFormat="1" ht="24.15" customHeight="1">
      <c r="A632" s="41"/>
      <c r="B632" s="42"/>
      <c r="C632" s="207" t="s">
        <v>372</v>
      </c>
      <c r="D632" s="207" t="s">
        <v>174</v>
      </c>
      <c r="E632" s="208" t="s">
        <v>523</v>
      </c>
      <c r="F632" s="209" t="s">
        <v>524</v>
      </c>
      <c r="G632" s="210" t="s">
        <v>191</v>
      </c>
      <c r="H632" s="211">
        <v>12.375</v>
      </c>
      <c r="I632" s="212"/>
      <c r="J632" s="213">
        <f>ROUND(I632*H632,2)</f>
        <v>0</v>
      </c>
      <c r="K632" s="209" t="s">
        <v>19</v>
      </c>
      <c r="L632" s="47"/>
      <c r="M632" s="214" t="s">
        <v>19</v>
      </c>
      <c r="N632" s="215" t="s">
        <v>42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179</v>
      </c>
      <c r="AT632" s="218" t="s">
        <v>174</v>
      </c>
      <c r="AU632" s="218" t="s">
        <v>81</v>
      </c>
      <c r="AY632" s="20" t="s">
        <v>171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79</v>
      </c>
      <c r="BK632" s="219">
        <f>ROUND(I632*H632,2)</f>
        <v>0</v>
      </c>
      <c r="BL632" s="20" t="s">
        <v>179</v>
      </c>
      <c r="BM632" s="218" t="s">
        <v>525</v>
      </c>
    </row>
    <row r="633" s="13" customFormat="1">
      <c r="A633" s="13"/>
      <c r="B633" s="225"/>
      <c r="C633" s="226"/>
      <c r="D633" s="227" t="s">
        <v>182</v>
      </c>
      <c r="E633" s="228" t="s">
        <v>19</v>
      </c>
      <c r="F633" s="229" t="s">
        <v>526</v>
      </c>
      <c r="G633" s="226"/>
      <c r="H633" s="230">
        <v>6.25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182</v>
      </c>
      <c r="AU633" s="236" t="s">
        <v>81</v>
      </c>
      <c r="AV633" s="13" t="s">
        <v>81</v>
      </c>
      <c r="AW633" s="13" t="s">
        <v>33</v>
      </c>
      <c r="AX633" s="13" t="s">
        <v>71</v>
      </c>
      <c r="AY633" s="236" t="s">
        <v>171</v>
      </c>
    </row>
    <row r="634" s="13" customFormat="1">
      <c r="A634" s="13"/>
      <c r="B634" s="225"/>
      <c r="C634" s="226"/>
      <c r="D634" s="227" t="s">
        <v>182</v>
      </c>
      <c r="E634" s="228" t="s">
        <v>19</v>
      </c>
      <c r="F634" s="229" t="s">
        <v>527</v>
      </c>
      <c r="G634" s="226"/>
      <c r="H634" s="230">
        <v>6.125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182</v>
      </c>
      <c r="AU634" s="236" t="s">
        <v>81</v>
      </c>
      <c r="AV634" s="13" t="s">
        <v>81</v>
      </c>
      <c r="AW634" s="13" t="s">
        <v>33</v>
      </c>
      <c r="AX634" s="13" t="s">
        <v>71</v>
      </c>
      <c r="AY634" s="236" t="s">
        <v>171</v>
      </c>
    </row>
    <row r="635" s="15" customFormat="1">
      <c r="A635" s="15"/>
      <c r="B635" s="248"/>
      <c r="C635" s="249"/>
      <c r="D635" s="227" t="s">
        <v>182</v>
      </c>
      <c r="E635" s="250" t="s">
        <v>19</v>
      </c>
      <c r="F635" s="251" t="s">
        <v>188</v>
      </c>
      <c r="G635" s="249"/>
      <c r="H635" s="252">
        <v>12.375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8" t="s">
        <v>182</v>
      </c>
      <c r="AU635" s="258" t="s">
        <v>81</v>
      </c>
      <c r="AV635" s="15" t="s">
        <v>179</v>
      </c>
      <c r="AW635" s="15" t="s">
        <v>33</v>
      </c>
      <c r="AX635" s="15" t="s">
        <v>79</v>
      </c>
      <c r="AY635" s="258" t="s">
        <v>171</v>
      </c>
    </row>
    <row r="636" s="2" customFormat="1" ht="16.5" customHeight="1">
      <c r="A636" s="41"/>
      <c r="B636" s="42"/>
      <c r="C636" s="207" t="s">
        <v>528</v>
      </c>
      <c r="D636" s="207" t="s">
        <v>174</v>
      </c>
      <c r="E636" s="208" t="s">
        <v>529</v>
      </c>
      <c r="F636" s="209" t="s">
        <v>530</v>
      </c>
      <c r="G636" s="210" t="s">
        <v>191</v>
      </c>
      <c r="H636" s="211">
        <v>12.375</v>
      </c>
      <c r="I636" s="212"/>
      <c r="J636" s="213">
        <f>ROUND(I636*H636,2)</f>
        <v>0</v>
      </c>
      <c r="K636" s="209" t="s">
        <v>19</v>
      </c>
      <c r="L636" s="47"/>
      <c r="M636" s="214" t="s">
        <v>19</v>
      </c>
      <c r="N636" s="215" t="s">
        <v>42</v>
      </c>
      <c r="O636" s="87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8" t="s">
        <v>179</v>
      </c>
      <c r="AT636" s="218" t="s">
        <v>174</v>
      </c>
      <c r="AU636" s="218" t="s">
        <v>81</v>
      </c>
      <c r="AY636" s="20" t="s">
        <v>171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20" t="s">
        <v>79</v>
      </c>
      <c r="BK636" s="219">
        <f>ROUND(I636*H636,2)</f>
        <v>0</v>
      </c>
      <c r="BL636" s="20" t="s">
        <v>179</v>
      </c>
      <c r="BM636" s="218" t="s">
        <v>531</v>
      </c>
    </row>
    <row r="637" s="13" customFormat="1">
      <c r="A637" s="13"/>
      <c r="B637" s="225"/>
      <c r="C637" s="226"/>
      <c r="D637" s="227" t="s">
        <v>182</v>
      </c>
      <c r="E637" s="228" t="s">
        <v>19</v>
      </c>
      <c r="F637" s="229" t="s">
        <v>526</v>
      </c>
      <c r="G637" s="226"/>
      <c r="H637" s="230">
        <v>6.25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182</v>
      </c>
      <c r="AU637" s="236" t="s">
        <v>81</v>
      </c>
      <c r="AV637" s="13" t="s">
        <v>81</v>
      </c>
      <c r="AW637" s="13" t="s">
        <v>33</v>
      </c>
      <c r="AX637" s="13" t="s">
        <v>71</v>
      </c>
      <c r="AY637" s="236" t="s">
        <v>171</v>
      </c>
    </row>
    <row r="638" s="13" customFormat="1">
      <c r="A638" s="13"/>
      <c r="B638" s="225"/>
      <c r="C638" s="226"/>
      <c r="D638" s="227" t="s">
        <v>182</v>
      </c>
      <c r="E638" s="228" t="s">
        <v>19</v>
      </c>
      <c r="F638" s="229" t="s">
        <v>527</v>
      </c>
      <c r="G638" s="226"/>
      <c r="H638" s="230">
        <v>6.125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182</v>
      </c>
      <c r="AU638" s="236" t="s">
        <v>81</v>
      </c>
      <c r="AV638" s="13" t="s">
        <v>81</v>
      </c>
      <c r="AW638" s="13" t="s">
        <v>33</v>
      </c>
      <c r="AX638" s="13" t="s">
        <v>71</v>
      </c>
      <c r="AY638" s="236" t="s">
        <v>171</v>
      </c>
    </row>
    <row r="639" s="15" customFormat="1">
      <c r="A639" s="15"/>
      <c r="B639" s="248"/>
      <c r="C639" s="249"/>
      <c r="D639" s="227" t="s">
        <v>182</v>
      </c>
      <c r="E639" s="250" t="s">
        <v>19</v>
      </c>
      <c r="F639" s="251" t="s">
        <v>188</v>
      </c>
      <c r="G639" s="249"/>
      <c r="H639" s="252">
        <v>12.375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8" t="s">
        <v>182</v>
      </c>
      <c r="AU639" s="258" t="s">
        <v>81</v>
      </c>
      <c r="AV639" s="15" t="s">
        <v>179</v>
      </c>
      <c r="AW639" s="15" t="s">
        <v>33</v>
      </c>
      <c r="AX639" s="15" t="s">
        <v>79</v>
      </c>
      <c r="AY639" s="258" t="s">
        <v>171</v>
      </c>
    </row>
    <row r="640" s="2" customFormat="1" ht="24.15" customHeight="1">
      <c r="A640" s="41"/>
      <c r="B640" s="42"/>
      <c r="C640" s="207" t="s">
        <v>396</v>
      </c>
      <c r="D640" s="207" t="s">
        <v>174</v>
      </c>
      <c r="E640" s="208" t="s">
        <v>532</v>
      </c>
      <c r="F640" s="209" t="s">
        <v>533</v>
      </c>
      <c r="G640" s="210" t="s">
        <v>534</v>
      </c>
      <c r="H640" s="211">
        <v>2.4750000000000001</v>
      </c>
      <c r="I640" s="212"/>
      <c r="J640" s="213">
        <f>ROUND(I640*H640,2)</f>
        <v>0</v>
      </c>
      <c r="K640" s="209" t="s">
        <v>19</v>
      </c>
      <c r="L640" s="47"/>
      <c r="M640" s="214" t="s">
        <v>19</v>
      </c>
      <c r="N640" s="215" t="s">
        <v>42</v>
      </c>
      <c r="O640" s="87"/>
      <c r="P640" s="216">
        <f>O640*H640</f>
        <v>0</v>
      </c>
      <c r="Q640" s="216">
        <v>0</v>
      </c>
      <c r="R640" s="216">
        <f>Q640*H640</f>
        <v>0</v>
      </c>
      <c r="S640" s="216">
        <v>0</v>
      </c>
      <c r="T640" s="21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8" t="s">
        <v>179</v>
      </c>
      <c r="AT640" s="218" t="s">
        <v>174</v>
      </c>
      <c r="AU640" s="218" t="s">
        <v>81</v>
      </c>
      <c r="AY640" s="20" t="s">
        <v>171</v>
      </c>
      <c r="BE640" s="219">
        <f>IF(N640="základní",J640,0)</f>
        <v>0</v>
      </c>
      <c r="BF640" s="219">
        <f>IF(N640="snížená",J640,0)</f>
        <v>0</v>
      </c>
      <c r="BG640" s="219">
        <f>IF(N640="zákl. přenesená",J640,0)</f>
        <v>0</v>
      </c>
      <c r="BH640" s="219">
        <f>IF(N640="sníž. přenesená",J640,0)</f>
        <v>0</v>
      </c>
      <c r="BI640" s="219">
        <f>IF(N640="nulová",J640,0)</f>
        <v>0</v>
      </c>
      <c r="BJ640" s="20" t="s">
        <v>79</v>
      </c>
      <c r="BK640" s="219">
        <f>ROUND(I640*H640,2)</f>
        <v>0</v>
      </c>
      <c r="BL640" s="20" t="s">
        <v>179</v>
      </c>
      <c r="BM640" s="218" t="s">
        <v>535</v>
      </c>
    </row>
    <row r="641" s="13" customFormat="1">
      <c r="A641" s="13"/>
      <c r="B641" s="225"/>
      <c r="C641" s="226"/>
      <c r="D641" s="227" t="s">
        <v>182</v>
      </c>
      <c r="E641" s="228" t="s">
        <v>19</v>
      </c>
      <c r="F641" s="229" t="s">
        <v>536</v>
      </c>
      <c r="G641" s="226"/>
      <c r="H641" s="230">
        <v>1.25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182</v>
      </c>
      <c r="AU641" s="236" t="s">
        <v>81</v>
      </c>
      <c r="AV641" s="13" t="s">
        <v>81</v>
      </c>
      <c r="AW641" s="13" t="s">
        <v>33</v>
      </c>
      <c r="AX641" s="13" t="s">
        <v>71</v>
      </c>
      <c r="AY641" s="236" t="s">
        <v>171</v>
      </c>
    </row>
    <row r="642" s="13" customFormat="1">
      <c r="A642" s="13"/>
      <c r="B642" s="225"/>
      <c r="C642" s="226"/>
      <c r="D642" s="227" t="s">
        <v>182</v>
      </c>
      <c r="E642" s="228" t="s">
        <v>19</v>
      </c>
      <c r="F642" s="229" t="s">
        <v>537</v>
      </c>
      <c r="G642" s="226"/>
      <c r="H642" s="230">
        <v>1.2250000000000001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182</v>
      </c>
      <c r="AU642" s="236" t="s">
        <v>81</v>
      </c>
      <c r="AV642" s="13" t="s">
        <v>81</v>
      </c>
      <c r="AW642" s="13" t="s">
        <v>33</v>
      </c>
      <c r="AX642" s="13" t="s">
        <v>71</v>
      </c>
      <c r="AY642" s="236" t="s">
        <v>171</v>
      </c>
    </row>
    <row r="643" s="15" customFormat="1">
      <c r="A643" s="15"/>
      <c r="B643" s="248"/>
      <c r="C643" s="249"/>
      <c r="D643" s="227" t="s">
        <v>182</v>
      </c>
      <c r="E643" s="250" t="s">
        <v>19</v>
      </c>
      <c r="F643" s="251" t="s">
        <v>188</v>
      </c>
      <c r="G643" s="249"/>
      <c r="H643" s="252">
        <v>2.4750000000000001</v>
      </c>
      <c r="I643" s="253"/>
      <c r="J643" s="249"/>
      <c r="K643" s="249"/>
      <c r="L643" s="254"/>
      <c r="M643" s="255"/>
      <c r="N643" s="256"/>
      <c r="O643" s="256"/>
      <c r="P643" s="256"/>
      <c r="Q643" s="256"/>
      <c r="R643" s="256"/>
      <c r="S643" s="256"/>
      <c r="T643" s="257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8" t="s">
        <v>182</v>
      </c>
      <c r="AU643" s="258" t="s">
        <v>81</v>
      </c>
      <c r="AV643" s="15" t="s">
        <v>179</v>
      </c>
      <c r="AW643" s="15" t="s">
        <v>33</v>
      </c>
      <c r="AX643" s="15" t="s">
        <v>79</v>
      </c>
      <c r="AY643" s="258" t="s">
        <v>171</v>
      </c>
    </row>
    <row r="644" s="2" customFormat="1" ht="16.5" customHeight="1">
      <c r="A644" s="41"/>
      <c r="B644" s="42"/>
      <c r="C644" s="207" t="s">
        <v>538</v>
      </c>
      <c r="D644" s="207" t="s">
        <v>174</v>
      </c>
      <c r="E644" s="208" t="s">
        <v>539</v>
      </c>
      <c r="F644" s="209" t="s">
        <v>540</v>
      </c>
      <c r="G644" s="210" t="s">
        <v>534</v>
      </c>
      <c r="H644" s="211">
        <v>2.4750000000000001</v>
      </c>
      <c r="I644" s="212"/>
      <c r="J644" s="213">
        <f>ROUND(I644*H644,2)</f>
        <v>0</v>
      </c>
      <c r="K644" s="209" t="s">
        <v>19</v>
      </c>
      <c r="L644" s="47"/>
      <c r="M644" s="214" t="s">
        <v>19</v>
      </c>
      <c r="N644" s="215" t="s">
        <v>42</v>
      </c>
      <c r="O644" s="87"/>
      <c r="P644" s="216">
        <f>O644*H644</f>
        <v>0</v>
      </c>
      <c r="Q644" s="216">
        <v>0</v>
      </c>
      <c r="R644" s="216">
        <f>Q644*H644</f>
        <v>0</v>
      </c>
      <c r="S644" s="216">
        <v>0</v>
      </c>
      <c r="T644" s="21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8" t="s">
        <v>179</v>
      </c>
      <c r="AT644" s="218" t="s">
        <v>174</v>
      </c>
      <c r="AU644" s="218" t="s">
        <v>81</v>
      </c>
      <c r="AY644" s="20" t="s">
        <v>171</v>
      </c>
      <c r="BE644" s="219">
        <f>IF(N644="základní",J644,0)</f>
        <v>0</v>
      </c>
      <c r="BF644" s="219">
        <f>IF(N644="snížená",J644,0)</f>
        <v>0</v>
      </c>
      <c r="BG644" s="219">
        <f>IF(N644="zákl. přenesená",J644,0)</f>
        <v>0</v>
      </c>
      <c r="BH644" s="219">
        <f>IF(N644="sníž. přenesená",J644,0)</f>
        <v>0</v>
      </c>
      <c r="BI644" s="219">
        <f>IF(N644="nulová",J644,0)</f>
        <v>0</v>
      </c>
      <c r="BJ644" s="20" t="s">
        <v>79</v>
      </c>
      <c r="BK644" s="219">
        <f>ROUND(I644*H644,2)</f>
        <v>0</v>
      </c>
      <c r="BL644" s="20" t="s">
        <v>179</v>
      </c>
      <c r="BM644" s="218" t="s">
        <v>541</v>
      </c>
    </row>
    <row r="645" s="13" customFormat="1">
      <c r="A645" s="13"/>
      <c r="B645" s="225"/>
      <c r="C645" s="226"/>
      <c r="D645" s="227" t="s">
        <v>182</v>
      </c>
      <c r="E645" s="228" t="s">
        <v>19</v>
      </c>
      <c r="F645" s="229" t="s">
        <v>536</v>
      </c>
      <c r="G645" s="226"/>
      <c r="H645" s="230">
        <v>1.25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182</v>
      </c>
      <c r="AU645" s="236" t="s">
        <v>81</v>
      </c>
      <c r="AV645" s="13" t="s">
        <v>81</v>
      </c>
      <c r="AW645" s="13" t="s">
        <v>33</v>
      </c>
      <c r="AX645" s="13" t="s">
        <v>71</v>
      </c>
      <c r="AY645" s="236" t="s">
        <v>171</v>
      </c>
    </row>
    <row r="646" s="13" customFormat="1">
      <c r="A646" s="13"/>
      <c r="B646" s="225"/>
      <c r="C646" s="226"/>
      <c r="D646" s="227" t="s">
        <v>182</v>
      </c>
      <c r="E646" s="228" t="s">
        <v>19</v>
      </c>
      <c r="F646" s="229" t="s">
        <v>537</v>
      </c>
      <c r="G646" s="226"/>
      <c r="H646" s="230">
        <v>1.2250000000000001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182</v>
      </c>
      <c r="AU646" s="236" t="s">
        <v>81</v>
      </c>
      <c r="AV646" s="13" t="s">
        <v>81</v>
      </c>
      <c r="AW646" s="13" t="s">
        <v>33</v>
      </c>
      <c r="AX646" s="13" t="s">
        <v>71</v>
      </c>
      <c r="AY646" s="236" t="s">
        <v>171</v>
      </c>
    </row>
    <row r="647" s="15" customFormat="1">
      <c r="A647" s="15"/>
      <c r="B647" s="248"/>
      <c r="C647" s="249"/>
      <c r="D647" s="227" t="s">
        <v>182</v>
      </c>
      <c r="E647" s="250" t="s">
        <v>19</v>
      </c>
      <c r="F647" s="251" t="s">
        <v>188</v>
      </c>
      <c r="G647" s="249"/>
      <c r="H647" s="252">
        <v>2.4750000000000001</v>
      </c>
      <c r="I647" s="253"/>
      <c r="J647" s="249"/>
      <c r="K647" s="249"/>
      <c r="L647" s="254"/>
      <c r="M647" s="255"/>
      <c r="N647" s="256"/>
      <c r="O647" s="256"/>
      <c r="P647" s="256"/>
      <c r="Q647" s="256"/>
      <c r="R647" s="256"/>
      <c r="S647" s="256"/>
      <c r="T647" s="257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8" t="s">
        <v>182</v>
      </c>
      <c r="AU647" s="258" t="s">
        <v>81</v>
      </c>
      <c r="AV647" s="15" t="s">
        <v>179</v>
      </c>
      <c r="AW647" s="15" t="s">
        <v>33</v>
      </c>
      <c r="AX647" s="15" t="s">
        <v>79</v>
      </c>
      <c r="AY647" s="258" t="s">
        <v>171</v>
      </c>
    </row>
    <row r="648" s="2" customFormat="1" ht="16.5" customHeight="1">
      <c r="A648" s="41"/>
      <c r="B648" s="42"/>
      <c r="C648" s="207" t="s">
        <v>401</v>
      </c>
      <c r="D648" s="207" t="s">
        <v>174</v>
      </c>
      <c r="E648" s="208" t="s">
        <v>542</v>
      </c>
      <c r="F648" s="209" t="s">
        <v>543</v>
      </c>
      <c r="G648" s="210" t="s">
        <v>534</v>
      </c>
      <c r="H648" s="211">
        <v>2.4750000000000001</v>
      </c>
      <c r="I648" s="212"/>
      <c r="J648" s="213">
        <f>ROUND(I648*H648,2)</f>
        <v>0</v>
      </c>
      <c r="K648" s="209" t="s">
        <v>19</v>
      </c>
      <c r="L648" s="47"/>
      <c r="M648" s="214" t="s">
        <v>19</v>
      </c>
      <c r="N648" s="215" t="s">
        <v>42</v>
      </c>
      <c r="O648" s="87"/>
      <c r="P648" s="216">
        <f>O648*H648</f>
        <v>0</v>
      </c>
      <c r="Q648" s="216">
        <v>0</v>
      </c>
      <c r="R648" s="216">
        <f>Q648*H648</f>
        <v>0</v>
      </c>
      <c r="S648" s="216">
        <v>0</v>
      </c>
      <c r="T648" s="217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8" t="s">
        <v>179</v>
      </c>
      <c r="AT648" s="218" t="s">
        <v>174</v>
      </c>
      <c r="AU648" s="218" t="s">
        <v>81</v>
      </c>
      <c r="AY648" s="20" t="s">
        <v>171</v>
      </c>
      <c r="BE648" s="219">
        <f>IF(N648="základní",J648,0)</f>
        <v>0</v>
      </c>
      <c r="BF648" s="219">
        <f>IF(N648="snížená",J648,0)</f>
        <v>0</v>
      </c>
      <c r="BG648" s="219">
        <f>IF(N648="zákl. přenesená",J648,0)</f>
        <v>0</v>
      </c>
      <c r="BH648" s="219">
        <f>IF(N648="sníž. přenesená",J648,0)</f>
        <v>0</v>
      </c>
      <c r="BI648" s="219">
        <f>IF(N648="nulová",J648,0)</f>
        <v>0</v>
      </c>
      <c r="BJ648" s="20" t="s">
        <v>79</v>
      </c>
      <c r="BK648" s="219">
        <f>ROUND(I648*H648,2)</f>
        <v>0</v>
      </c>
      <c r="BL648" s="20" t="s">
        <v>179</v>
      </c>
      <c r="BM648" s="218" t="s">
        <v>544</v>
      </c>
    </row>
    <row r="649" s="13" customFormat="1">
      <c r="A649" s="13"/>
      <c r="B649" s="225"/>
      <c r="C649" s="226"/>
      <c r="D649" s="227" t="s">
        <v>182</v>
      </c>
      <c r="E649" s="228" t="s">
        <v>19</v>
      </c>
      <c r="F649" s="229" t="s">
        <v>536</v>
      </c>
      <c r="G649" s="226"/>
      <c r="H649" s="230">
        <v>1.25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182</v>
      </c>
      <c r="AU649" s="236" t="s">
        <v>81</v>
      </c>
      <c r="AV649" s="13" t="s">
        <v>81</v>
      </c>
      <c r="AW649" s="13" t="s">
        <v>33</v>
      </c>
      <c r="AX649" s="13" t="s">
        <v>71</v>
      </c>
      <c r="AY649" s="236" t="s">
        <v>171</v>
      </c>
    </row>
    <row r="650" s="13" customFormat="1">
      <c r="A650" s="13"/>
      <c r="B650" s="225"/>
      <c r="C650" s="226"/>
      <c r="D650" s="227" t="s">
        <v>182</v>
      </c>
      <c r="E650" s="228" t="s">
        <v>19</v>
      </c>
      <c r="F650" s="229" t="s">
        <v>537</v>
      </c>
      <c r="G650" s="226"/>
      <c r="H650" s="230">
        <v>1.2250000000000001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182</v>
      </c>
      <c r="AU650" s="236" t="s">
        <v>81</v>
      </c>
      <c r="AV650" s="13" t="s">
        <v>81</v>
      </c>
      <c r="AW650" s="13" t="s">
        <v>33</v>
      </c>
      <c r="AX650" s="13" t="s">
        <v>71</v>
      </c>
      <c r="AY650" s="236" t="s">
        <v>171</v>
      </c>
    </row>
    <row r="651" s="15" customFormat="1">
      <c r="A651" s="15"/>
      <c r="B651" s="248"/>
      <c r="C651" s="249"/>
      <c r="D651" s="227" t="s">
        <v>182</v>
      </c>
      <c r="E651" s="250" t="s">
        <v>19</v>
      </c>
      <c r="F651" s="251" t="s">
        <v>188</v>
      </c>
      <c r="G651" s="249"/>
      <c r="H651" s="252">
        <v>2.4750000000000001</v>
      </c>
      <c r="I651" s="253"/>
      <c r="J651" s="249"/>
      <c r="K651" s="249"/>
      <c r="L651" s="254"/>
      <c r="M651" s="255"/>
      <c r="N651" s="256"/>
      <c r="O651" s="256"/>
      <c r="P651" s="256"/>
      <c r="Q651" s="256"/>
      <c r="R651" s="256"/>
      <c r="S651" s="256"/>
      <c r="T651" s="257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8" t="s">
        <v>182</v>
      </c>
      <c r="AU651" s="258" t="s">
        <v>81</v>
      </c>
      <c r="AV651" s="15" t="s">
        <v>179</v>
      </c>
      <c r="AW651" s="15" t="s">
        <v>33</v>
      </c>
      <c r="AX651" s="15" t="s">
        <v>79</v>
      </c>
      <c r="AY651" s="258" t="s">
        <v>171</v>
      </c>
    </row>
    <row r="652" s="2" customFormat="1" ht="21.75" customHeight="1">
      <c r="A652" s="41"/>
      <c r="B652" s="42"/>
      <c r="C652" s="207" t="s">
        <v>545</v>
      </c>
      <c r="D652" s="207" t="s">
        <v>174</v>
      </c>
      <c r="E652" s="208" t="s">
        <v>546</v>
      </c>
      <c r="F652" s="209" t="s">
        <v>547</v>
      </c>
      <c r="G652" s="210" t="s">
        <v>234</v>
      </c>
      <c r="H652" s="211">
        <v>24</v>
      </c>
      <c r="I652" s="212"/>
      <c r="J652" s="213">
        <f>ROUND(I652*H652,2)</f>
        <v>0</v>
      </c>
      <c r="K652" s="209" t="s">
        <v>178</v>
      </c>
      <c r="L652" s="47"/>
      <c r="M652" s="214" t="s">
        <v>19</v>
      </c>
      <c r="N652" s="215" t="s">
        <v>42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0.021999999999999999</v>
      </c>
      <c r="T652" s="217">
        <f>S652*H652</f>
        <v>0.52800000000000002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179</v>
      </c>
      <c r="AT652" s="218" t="s">
        <v>174</v>
      </c>
      <c r="AU652" s="218" t="s">
        <v>81</v>
      </c>
      <c r="AY652" s="20" t="s">
        <v>171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79</v>
      </c>
      <c r="BK652" s="219">
        <f>ROUND(I652*H652,2)</f>
        <v>0</v>
      </c>
      <c r="BL652" s="20" t="s">
        <v>179</v>
      </c>
      <c r="BM652" s="218" t="s">
        <v>548</v>
      </c>
    </row>
    <row r="653" s="2" customFormat="1">
      <c r="A653" s="41"/>
      <c r="B653" s="42"/>
      <c r="C653" s="43"/>
      <c r="D653" s="220" t="s">
        <v>180</v>
      </c>
      <c r="E653" s="43"/>
      <c r="F653" s="221" t="s">
        <v>549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180</v>
      </c>
      <c r="AU653" s="20" t="s">
        <v>81</v>
      </c>
    </row>
    <row r="654" s="13" customFormat="1">
      <c r="A654" s="13"/>
      <c r="B654" s="225"/>
      <c r="C654" s="226"/>
      <c r="D654" s="227" t="s">
        <v>182</v>
      </c>
      <c r="E654" s="228" t="s">
        <v>19</v>
      </c>
      <c r="F654" s="229" t="s">
        <v>550</v>
      </c>
      <c r="G654" s="226"/>
      <c r="H654" s="230">
        <v>10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182</v>
      </c>
      <c r="AU654" s="236" t="s">
        <v>81</v>
      </c>
      <c r="AV654" s="13" t="s">
        <v>81</v>
      </c>
      <c r="AW654" s="13" t="s">
        <v>33</v>
      </c>
      <c r="AX654" s="13" t="s">
        <v>71</v>
      </c>
      <c r="AY654" s="236" t="s">
        <v>171</v>
      </c>
    </row>
    <row r="655" s="13" customFormat="1">
      <c r="A655" s="13"/>
      <c r="B655" s="225"/>
      <c r="C655" s="226"/>
      <c r="D655" s="227" t="s">
        <v>182</v>
      </c>
      <c r="E655" s="228" t="s">
        <v>19</v>
      </c>
      <c r="F655" s="229" t="s">
        <v>551</v>
      </c>
      <c r="G655" s="226"/>
      <c r="H655" s="230">
        <v>14</v>
      </c>
      <c r="I655" s="231"/>
      <c r="J655" s="226"/>
      <c r="K655" s="226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182</v>
      </c>
      <c r="AU655" s="236" t="s">
        <v>81</v>
      </c>
      <c r="AV655" s="13" t="s">
        <v>81</v>
      </c>
      <c r="AW655" s="13" t="s">
        <v>33</v>
      </c>
      <c r="AX655" s="13" t="s">
        <v>71</v>
      </c>
      <c r="AY655" s="236" t="s">
        <v>171</v>
      </c>
    </row>
    <row r="656" s="15" customFormat="1">
      <c r="A656" s="15"/>
      <c r="B656" s="248"/>
      <c r="C656" s="249"/>
      <c r="D656" s="227" t="s">
        <v>182</v>
      </c>
      <c r="E656" s="250" t="s">
        <v>19</v>
      </c>
      <c r="F656" s="251" t="s">
        <v>188</v>
      </c>
      <c r="G656" s="249"/>
      <c r="H656" s="252">
        <v>24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8" t="s">
        <v>182</v>
      </c>
      <c r="AU656" s="258" t="s">
        <v>81</v>
      </c>
      <c r="AV656" s="15" t="s">
        <v>179</v>
      </c>
      <c r="AW656" s="15" t="s">
        <v>33</v>
      </c>
      <c r="AX656" s="15" t="s">
        <v>79</v>
      </c>
      <c r="AY656" s="258" t="s">
        <v>171</v>
      </c>
    </row>
    <row r="657" s="2" customFormat="1" ht="24.15" customHeight="1">
      <c r="A657" s="41"/>
      <c r="B657" s="42"/>
      <c r="C657" s="207" t="s">
        <v>406</v>
      </c>
      <c r="D657" s="207" t="s">
        <v>174</v>
      </c>
      <c r="E657" s="208" t="s">
        <v>552</v>
      </c>
      <c r="F657" s="209" t="s">
        <v>553</v>
      </c>
      <c r="G657" s="210" t="s">
        <v>191</v>
      </c>
      <c r="H657" s="211">
        <v>12.375</v>
      </c>
      <c r="I657" s="212"/>
      <c r="J657" s="213">
        <f>ROUND(I657*H657,2)</f>
        <v>0</v>
      </c>
      <c r="K657" s="209" t="s">
        <v>178</v>
      </c>
      <c r="L657" s="47"/>
      <c r="M657" s="214" t="s">
        <v>19</v>
      </c>
      <c r="N657" s="215" t="s">
        <v>42</v>
      </c>
      <c r="O657" s="87"/>
      <c r="P657" s="216">
        <f>O657*H657</f>
        <v>0</v>
      </c>
      <c r="Q657" s="216">
        <v>0.029819999999999999</v>
      </c>
      <c r="R657" s="216">
        <f>Q657*H657</f>
        <v>0.36902249999999998</v>
      </c>
      <c r="S657" s="216">
        <v>0</v>
      </c>
      <c r="T657" s="217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18" t="s">
        <v>179</v>
      </c>
      <c r="AT657" s="218" t="s">
        <v>174</v>
      </c>
      <c r="AU657" s="218" t="s">
        <v>81</v>
      </c>
      <c r="AY657" s="20" t="s">
        <v>171</v>
      </c>
      <c r="BE657" s="219">
        <f>IF(N657="základní",J657,0)</f>
        <v>0</v>
      </c>
      <c r="BF657" s="219">
        <f>IF(N657="snížená",J657,0)</f>
        <v>0</v>
      </c>
      <c r="BG657" s="219">
        <f>IF(N657="zákl. přenesená",J657,0)</f>
        <v>0</v>
      </c>
      <c r="BH657" s="219">
        <f>IF(N657="sníž. přenesená",J657,0)</f>
        <v>0</v>
      </c>
      <c r="BI657" s="219">
        <f>IF(N657="nulová",J657,0)</f>
        <v>0</v>
      </c>
      <c r="BJ657" s="20" t="s">
        <v>79</v>
      </c>
      <c r="BK657" s="219">
        <f>ROUND(I657*H657,2)</f>
        <v>0</v>
      </c>
      <c r="BL657" s="20" t="s">
        <v>179</v>
      </c>
      <c r="BM657" s="218" t="s">
        <v>554</v>
      </c>
    </row>
    <row r="658" s="2" customFormat="1">
      <c r="A658" s="41"/>
      <c r="B658" s="42"/>
      <c r="C658" s="43"/>
      <c r="D658" s="220" t="s">
        <v>180</v>
      </c>
      <c r="E658" s="43"/>
      <c r="F658" s="221" t="s">
        <v>555</v>
      </c>
      <c r="G658" s="43"/>
      <c r="H658" s="43"/>
      <c r="I658" s="222"/>
      <c r="J658" s="43"/>
      <c r="K658" s="43"/>
      <c r="L658" s="47"/>
      <c r="M658" s="223"/>
      <c r="N658" s="224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180</v>
      </c>
      <c r="AU658" s="20" t="s">
        <v>81</v>
      </c>
    </row>
    <row r="659" s="13" customFormat="1">
      <c r="A659" s="13"/>
      <c r="B659" s="225"/>
      <c r="C659" s="226"/>
      <c r="D659" s="227" t="s">
        <v>182</v>
      </c>
      <c r="E659" s="228" t="s">
        <v>19</v>
      </c>
      <c r="F659" s="229" t="s">
        <v>526</v>
      </c>
      <c r="G659" s="226"/>
      <c r="H659" s="230">
        <v>6.25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6" t="s">
        <v>182</v>
      </c>
      <c r="AU659" s="236" t="s">
        <v>81</v>
      </c>
      <c r="AV659" s="13" t="s">
        <v>81</v>
      </c>
      <c r="AW659" s="13" t="s">
        <v>33</v>
      </c>
      <c r="AX659" s="13" t="s">
        <v>71</v>
      </c>
      <c r="AY659" s="236" t="s">
        <v>171</v>
      </c>
    </row>
    <row r="660" s="13" customFormat="1">
      <c r="A660" s="13"/>
      <c r="B660" s="225"/>
      <c r="C660" s="226"/>
      <c r="D660" s="227" t="s">
        <v>182</v>
      </c>
      <c r="E660" s="228" t="s">
        <v>19</v>
      </c>
      <c r="F660" s="229" t="s">
        <v>527</v>
      </c>
      <c r="G660" s="226"/>
      <c r="H660" s="230">
        <v>6.125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182</v>
      </c>
      <c r="AU660" s="236" t="s">
        <v>81</v>
      </c>
      <c r="AV660" s="13" t="s">
        <v>81</v>
      </c>
      <c r="AW660" s="13" t="s">
        <v>33</v>
      </c>
      <c r="AX660" s="13" t="s">
        <v>71</v>
      </c>
      <c r="AY660" s="236" t="s">
        <v>171</v>
      </c>
    </row>
    <row r="661" s="15" customFormat="1">
      <c r="A661" s="15"/>
      <c r="B661" s="248"/>
      <c r="C661" s="249"/>
      <c r="D661" s="227" t="s">
        <v>182</v>
      </c>
      <c r="E661" s="250" t="s">
        <v>19</v>
      </c>
      <c r="F661" s="251" t="s">
        <v>188</v>
      </c>
      <c r="G661" s="249"/>
      <c r="H661" s="252">
        <v>12.375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8" t="s">
        <v>182</v>
      </c>
      <c r="AU661" s="258" t="s">
        <v>81</v>
      </c>
      <c r="AV661" s="15" t="s">
        <v>179</v>
      </c>
      <c r="AW661" s="15" t="s">
        <v>33</v>
      </c>
      <c r="AX661" s="15" t="s">
        <v>79</v>
      </c>
      <c r="AY661" s="258" t="s">
        <v>171</v>
      </c>
    </row>
    <row r="662" s="12" customFormat="1" ht="22.8" customHeight="1">
      <c r="A662" s="12"/>
      <c r="B662" s="191"/>
      <c r="C662" s="192"/>
      <c r="D662" s="193" t="s">
        <v>70</v>
      </c>
      <c r="E662" s="205" t="s">
        <v>498</v>
      </c>
      <c r="F662" s="205" t="s">
        <v>556</v>
      </c>
      <c r="G662" s="192"/>
      <c r="H662" s="192"/>
      <c r="I662" s="195"/>
      <c r="J662" s="206">
        <f>BK662</f>
        <v>0</v>
      </c>
      <c r="K662" s="192"/>
      <c r="L662" s="197"/>
      <c r="M662" s="198"/>
      <c r="N662" s="199"/>
      <c r="O662" s="199"/>
      <c r="P662" s="200">
        <f>SUM(P663:P711)</f>
        <v>0</v>
      </c>
      <c r="Q662" s="199"/>
      <c r="R662" s="200">
        <f>SUM(R663:R711)</f>
        <v>4.9359700000000002</v>
      </c>
      <c r="S662" s="199"/>
      <c r="T662" s="201">
        <f>SUM(T663:T711)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2" t="s">
        <v>79</v>
      </c>
      <c r="AT662" s="203" t="s">
        <v>70</v>
      </c>
      <c r="AU662" s="203" t="s">
        <v>79</v>
      </c>
      <c r="AY662" s="202" t="s">
        <v>171</v>
      </c>
      <c r="BK662" s="204">
        <f>SUM(BK663:BK711)</f>
        <v>0</v>
      </c>
    </row>
    <row r="663" s="2" customFormat="1" ht="24.15" customHeight="1">
      <c r="A663" s="41"/>
      <c r="B663" s="42"/>
      <c r="C663" s="207" t="s">
        <v>557</v>
      </c>
      <c r="D663" s="207" t="s">
        <v>174</v>
      </c>
      <c r="E663" s="208" t="s">
        <v>558</v>
      </c>
      <c r="F663" s="209" t="s">
        <v>559</v>
      </c>
      <c r="G663" s="210" t="s">
        <v>395</v>
      </c>
      <c r="H663" s="211">
        <v>21</v>
      </c>
      <c r="I663" s="212"/>
      <c r="J663" s="213">
        <f>ROUND(I663*H663,2)</f>
        <v>0</v>
      </c>
      <c r="K663" s="209" t="s">
        <v>178</v>
      </c>
      <c r="L663" s="47"/>
      <c r="M663" s="214" t="s">
        <v>19</v>
      </c>
      <c r="N663" s="215" t="s">
        <v>42</v>
      </c>
      <c r="O663" s="87"/>
      <c r="P663" s="216">
        <f>O663*H663</f>
        <v>0</v>
      </c>
      <c r="Q663" s="216">
        <v>0.04684</v>
      </c>
      <c r="R663" s="216">
        <f>Q663*H663</f>
        <v>0.98363999999999996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179</v>
      </c>
      <c r="AT663" s="218" t="s">
        <v>174</v>
      </c>
      <c r="AU663" s="218" t="s">
        <v>81</v>
      </c>
      <c r="AY663" s="20" t="s">
        <v>171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79</v>
      </c>
      <c r="BK663" s="219">
        <f>ROUND(I663*H663,2)</f>
        <v>0</v>
      </c>
      <c r="BL663" s="20" t="s">
        <v>179</v>
      </c>
      <c r="BM663" s="218" t="s">
        <v>560</v>
      </c>
    </row>
    <row r="664" s="2" customFormat="1">
      <c r="A664" s="41"/>
      <c r="B664" s="42"/>
      <c r="C664" s="43"/>
      <c r="D664" s="220" t="s">
        <v>180</v>
      </c>
      <c r="E664" s="43"/>
      <c r="F664" s="221" t="s">
        <v>561</v>
      </c>
      <c r="G664" s="43"/>
      <c r="H664" s="43"/>
      <c r="I664" s="222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180</v>
      </c>
      <c r="AU664" s="20" t="s">
        <v>81</v>
      </c>
    </row>
    <row r="665" s="13" customFormat="1">
      <c r="A665" s="13"/>
      <c r="B665" s="225"/>
      <c r="C665" s="226"/>
      <c r="D665" s="227" t="s">
        <v>182</v>
      </c>
      <c r="E665" s="228" t="s">
        <v>19</v>
      </c>
      <c r="F665" s="229" t="s">
        <v>562</v>
      </c>
      <c r="G665" s="226"/>
      <c r="H665" s="230">
        <v>3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182</v>
      </c>
      <c r="AU665" s="236" t="s">
        <v>81</v>
      </c>
      <c r="AV665" s="13" t="s">
        <v>81</v>
      </c>
      <c r="AW665" s="13" t="s">
        <v>33</v>
      </c>
      <c r="AX665" s="13" t="s">
        <v>71</v>
      </c>
      <c r="AY665" s="236" t="s">
        <v>171</v>
      </c>
    </row>
    <row r="666" s="13" customFormat="1">
      <c r="A666" s="13"/>
      <c r="B666" s="225"/>
      <c r="C666" s="226"/>
      <c r="D666" s="227" t="s">
        <v>182</v>
      </c>
      <c r="E666" s="228" t="s">
        <v>19</v>
      </c>
      <c r="F666" s="229" t="s">
        <v>563</v>
      </c>
      <c r="G666" s="226"/>
      <c r="H666" s="230">
        <v>4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182</v>
      </c>
      <c r="AU666" s="236" t="s">
        <v>81</v>
      </c>
      <c r="AV666" s="13" t="s">
        <v>81</v>
      </c>
      <c r="AW666" s="13" t="s">
        <v>33</v>
      </c>
      <c r="AX666" s="13" t="s">
        <v>71</v>
      </c>
      <c r="AY666" s="236" t="s">
        <v>171</v>
      </c>
    </row>
    <row r="667" s="13" customFormat="1">
      <c r="A667" s="13"/>
      <c r="B667" s="225"/>
      <c r="C667" s="226"/>
      <c r="D667" s="227" t="s">
        <v>182</v>
      </c>
      <c r="E667" s="228" t="s">
        <v>19</v>
      </c>
      <c r="F667" s="229" t="s">
        <v>564</v>
      </c>
      <c r="G667" s="226"/>
      <c r="H667" s="230">
        <v>14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182</v>
      </c>
      <c r="AU667" s="236" t="s">
        <v>81</v>
      </c>
      <c r="AV667" s="13" t="s">
        <v>81</v>
      </c>
      <c r="AW667" s="13" t="s">
        <v>33</v>
      </c>
      <c r="AX667" s="13" t="s">
        <v>71</v>
      </c>
      <c r="AY667" s="236" t="s">
        <v>171</v>
      </c>
    </row>
    <row r="668" s="15" customFormat="1">
      <c r="A668" s="15"/>
      <c r="B668" s="248"/>
      <c r="C668" s="249"/>
      <c r="D668" s="227" t="s">
        <v>182</v>
      </c>
      <c r="E668" s="250" t="s">
        <v>19</v>
      </c>
      <c r="F668" s="251" t="s">
        <v>188</v>
      </c>
      <c r="G668" s="249"/>
      <c r="H668" s="252">
        <v>21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8" t="s">
        <v>182</v>
      </c>
      <c r="AU668" s="258" t="s">
        <v>81</v>
      </c>
      <c r="AV668" s="15" t="s">
        <v>179</v>
      </c>
      <c r="AW668" s="15" t="s">
        <v>33</v>
      </c>
      <c r="AX668" s="15" t="s">
        <v>79</v>
      </c>
      <c r="AY668" s="258" t="s">
        <v>171</v>
      </c>
    </row>
    <row r="669" s="2" customFormat="1" ht="16.5" customHeight="1">
      <c r="A669" s="41"/>
      <c r="B669" s="42"/>
      <c r="C669" s="269" t="s">
        <v>416</v>
      </c>
      <c r="D669" s="269" t="s">
        <v>565</v>
      </c>
      <c r="E669" s="270" t="s">
        <v>566</v>
      </c>
      <c r="F669" s="271" t="s">
        <v>567</v>
      </c>
      <c r="G669" s="272" t="s">
        <v>395</v>
      </c>
      <c r="H669" s="273">
        <v>2</v>
      </c>
      <c r="I669" s="274"/>
      <c r="J669" s="275">
        <f>ROUND(I669*H669,2)</f>
        <v>0</v>
      </c>
      <c r="K669" s="271" t="s">
        <v>178</v>
      </c>
      <c r="L669" s="276"/>
      <c r="M669" s="277" t="s">
        <v>19</v>
      </c>
      <c r="N669" s="278" t="s">
        <v>42</v>
      </c>
      <c r="O669" s="87"/>
      <c r="P669" s="216">
        <f>O669*H669</f>
        <v>0</v>
      </c>
      <c r="Q669" s="216">
        <v>0.014579999999999999</v>
      </c>
      <c r="R669" s="216">
        <f>Q669*H669</f>
        <v>0.029159999999999998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204</v>
      </c>
      <c r="AT669" s="218" t="s">
        <v>565</v>
      </c>
      <c r="AU669" s="218" t="s">
        <v>81</v>
      </c>
      <c r="AY669" s="20" t="s">
        <v>171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79</v>
      </c>
      <c r="BK669" s="219">
        <f>ROUND(I669*H669,2)</f>
        <v>0</v>
      </c>
      <c r="BL669" s="20" t="s">
        <v>179</v>
      </c>
      <c r="BM669" s="218" t="s">
        <v>568</v>
      </c>
    </row>
    <row r="670" s="13" customFormat="1">
      <c r="A670" s="13"/>
      <c r="B670" s="225"/>
      <c r="C670" s="226"/>
      <c r="D670" s="227" t="s">
        <v>182</v>
      </c>
      <c r="E670" s="228" t="s">
        <v>19</v>
      </c>
      <c r="F670" s="229" t="s">
        <v>569</v>
      </c>
      <c r="G670" s="226"/>
      <c r="H670" s="230">
        <v>2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182</v>
      </c>
      <c r="AU670" s="236" t="s">
        <v>81</v>
      </c>
      <c r="AV670" s="13" t="s">
        <v>81</v>
      </c>
      <c r="AW670" s="13" t="s">
        <v>33</v>
      </c>
      <c r="AX670" s="13" t="s">
        <v>71</v>
      </c>
      <c r="AY670" s="236" t="s">
        <v>171</v>
      </c>
    </row>
    <row r="671" s="15" customFormat="1">
      <c r="A671" s="15"/>
      <c r="B671" s="248"/>
      <c r="C671" s="249"/>
      <c r="D671" s="227" t="s">
        <v>182</v>
      </c>
      <c r="E671" s="250" t="s">
        <v>19</v>
      </c>
      <c r="F671" s="251" t="s">
        <v>188</v>
      </c>
      <c r="G671" s="249"/>
      <c r="H671" s="252">
        <v>2</v>
      </c>
      <c r="I671" s="253"/>
      <c r="J671" s="249"/>
      <c r="K671" s="249"/>
      <c r="L671" s="254"/>
      <c r="M671" s="255"/>
      <c r="N671" s="256"/>
      <c r="O671" s="256"/>
      <c r="P671" s="256"/>
      <c r="Q671" s="256"/>
      <c r="R671" s="256"/>
      <c r="S671" s="256"/>
      <c r="T671" s="257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8" t="s">
        <v>182</v>
      </c>
      <c r="AU671" s="258" t="s">
        <v>81</v>
      </c>
      <c r="AV671" s="15" t="s">
        <v>179</v>
      </c>
      <c r="AW671" s="15" t="s">
        <v>33</v>
      </c>
      <c r="AX671" s="15" t="s">
        <v>79</v>
      </c>
      <c r="AY671" s="258" t="s">
        <v>171</v>
      </c>
    </row>
    <row r="672" s="2" customFormat="1" ht="16.5" customHeight="1">
      <c r="A672" s="41"/>
      <c r="B672" s="42"/>
      <c r="C672" s="269" t="s">
        <v>570</v>
      </c>
      <c r="D672" s="269" t="s">
        <v>565</v>
      </c>
      <c r="E672" s="270" t="s">
        <v>571</v>
      </c>
      <c r="F672" s="271" t="s">
        <v>572</v>
      </c>
      <c r="G672" s="272" t="s">
        <v>395</v>
      </c>
      <c r="H672" s="273">
        <v>1</v>
      </c>
      <c r="I672" s="274"/>
      <c r="J672" s="275">
        <f>ROUND(I672*H672,2)</f>
        <v>0</v>
      </c>
      <c r="K672" s="271" t="s">
        <v>178</v>
      </c>
      <c r="L672" s="276"/>
      <c r="M672" s="277" t="s">
        <v>19</v>
      </c>
      <c r="N672" s="278" t="s">
        <v>42</v>
      </c>
      <c r="O672" s="87"/>
      <c r="P672" s="216">
        <f>O672*H672</f>
        <v>0</v>
      </c>
      <c r="Q672" s="216">
        <v>0.017149999999999999</v>
      </c>
      <c r="R672" s="216">
        <f>Q672*H672</f>
        <v>0.017149999999999999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204</v>
      </c>
      <c r="AT672" s="218" t="s">
        <v>565</v>
      </c>
      <c r="AU672" s="218" t="s">
        <v>81</v>
      </c>
      <c r="AY672" s="20" t="s">
        <v>171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79</v>
      </c>
      <c r="BK672" s="219">
        <f>ROUND(I672*H672,2)</f>
        <v>0</v>
      </c>
      <c r="BL672" s="20" t="s">
        <v>179</v>
      </c>
      <c r="BM672" s="218" t="s">
        <v>573</v>
      </c>
    </row>
    <row r="673" s="13" customFormat="1">
      <c r="A673" s="13"/>
      <c r="B673" s="225"/>
      <c r="C673" s="226"/>
      <c r="D673" s="227" t="s">
        <v>182</v>
      </c>
      <c r="E673" s="228" t="s">
        <v>19</v>
      </c>
      <c r="F673" s="229" t="s">
        <v>574</v>
      </c>
      <c r="G673" s="226"/>
      <c r="H673" s="230">
        <v>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182</v>
      </c>
      <c r="AU673" s="236" t="s">
        <v>81</v>
      </c>
      <c r="AV673" s="13" t="s">
        <v>81</v>
      </c>
      <c r="AW673" s="13" t="s">
        <v>33</v>
      </c>
      <c r="AX673" s="13" t="s">
        <v>71</v>
      </c>
      <c r="AY673" s="236" t="s">
        <v>171</v>
      </c>
    </row>
    <row r="674" s="15" customFormat="1">
      <c r="A674" s="15"/>
      <c r="B674" s="248"/>
      <c r="C674" s="249"/>
      <c r="D674" s="227" t="s">
        <v>182</v>
      </c>
      <c r="E674" s="250" t="s">
        <v>19</v>
      </c>
      <c r="F674" s="251" t="s">
        <v>188</v>
      </c>
      <c r="G674" s="249"/>
      <c r="H674" s="252">
        <v>1</v>
      </c>
      <c r="I674" s="253"/>
      <c r="J674" s="249"/>
      <c r="K674" s="249"/>
      <c r="L674" s="254"/>
      <c r="M674" s="255"/>
      <c r="N674" s="256"/>
      <c r="O674" s="256"/>
      <c r="P674" s="256"/>
      <c r="Q674" s="256"/>
      <c r="R674" s="256"/>
      <c r="S674" s="256"/>
      <c r="T674" s="257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8" t="s">
        <v>182</v>
      </c>
      <c r="AU674" s="258" t="s">
        <v>81</v>
      </c>
      <c r="AV674" s="15" t="s">
        <v>179</v>
      </c>
      <c r="AW674" s="15" t="s">
        <v>33</v>
      </c>
      <c r="AX674" s="15" t="s">
        <v>79</v>
      </c>
      <c r="AY674" s="258" t="s">
        <v>171</v>
      </c>
    </row>
    <row r="675" s="2" customFormat="1" ht="16.5" customHeight="1">
      <c r="A675" s="41"/>
      <c r="B675" s="42"/>
      <c r="C675" s="269" t="s">
        <v>424</v>
      </c>
      <c r="D675" s="269" t="s">
        <v>565</v>
      </c>
      <c r="E675" s="270" t="s">
        <v>575</v>
      </c>
      <c r="F675" s="271" t="s">
        <v>576</v>
      </c>
      <c r="G675" s="272" t="s">
        <v>395</v>
      </c>
      <c r="H675" s="273">
        <v>2</v>
      </c>
      <c r="I675" s="274"/>
      <c r="J675" s="275">
        <f>ROUND(I675*H675,2)</f>
        <v>0</v>
      </c>
      <c r="K675" s="271" t="s">
        <v>178</v>
      </c>
      <c r="L675" s="276"/>
      <c r="M675" s="277" t="s">
        <v>19</v>
      </c>
      <c r="N675" s="278" t="s">
        <v>42</v>
      </c>
      <c r="O675" s="87"/>
      <c r="P675" s="216">
        <f>O675*H675</f>
        <v>0</v>
      </c>
      <c r="Q675" s="216">
        <v>0.014890000000000001</v>
      </c>
      <c r="R675" s="216">
        <f>Q675*H675</f>
        <v>0.029780000000000001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204</v>
      </c>
      <c r="AT675" s="218" t="s">
        <v>565</v>
      </c>
      <c r="AU675" s="218" t="s">
        <v>81</v>
      </c>
      <c r="AY675" s="20" t="s">
        <v>171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79</v>
      </c>
      <c r="BK675" s="219">
        <f>ROUND(I675*H675,2)</f>
        <v>0</v>
      </c>
      <c r="BL675" s="20" t="s">
        <v>179</v>
      </c>
      <c r="BM675" s="218" t="s">
        <v>577</v>
      </c>
    </row>
    <row r="676" s="13" customFormat="1">
      <c r="A676" s="13"/>
      <c r="B676" s="225"/>
      <c r="C676" s="226"/>
      <c r="D676" s="227" t="s">
        <v>182</v>
      </c>
      <c r="E676" s="228" t="s">
        <v>19</v>
      </c>
      <c r="F676" s="229" t="s">
        <v>578</v>
      </c>
      <c r="G676" s="226"/>
      <c r="H676" s="230">
        <v>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182</v>
      </c>
      <c r="AU676" s="236" t="s">
        <v>81</v>
      </c>
      <c r="AV676" s="13" t="s">
        <v>81</v>
      </c>
      <c r="AW676" s="13" t="s">
        <v>33</v>
      </c>
      <c r="AX676" s="13" t="s">
        <v>71</v>
      </c>
      <c r="AY676" s="236" t="s">
        <v>171</v>
      </c>
    </row>
    <row r="677" s="13" customFormat="1">
      <c r="A677" s="13"/>
      <c r="B677" s="225"/>
      <c r="C677" s="226"/>
      <c r="D677" s="227" t="s">
        <v>182</v>
      </c>
      <c r="E677" s="228" t="s">
        <v>19</v>
      </c>
      <c r="F677" s="229" t="s">
        <v>579</v>
      </c>
      <c r="G677" s="226"/>
      <c r="H677" s="230">
        <v>1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182</v>
      </c>
      <c r="AU677" s="236" t="s">
        <v>81</v>
      </c>
      <c r="AV677" s="13" t="s">
        <v>81</v>
      </c>
      <c r="AW677" s="13" t="s">
        <v>33</v>
      </c>
      <c r="AX677" s="13" t="s">
        <v>71</v>
      </c>
      <c r="AY677" s="236" t="s">
        <v>171</v>
      </c>
    </row>
    <row r="678" s="15" customFormat="1">
      <c r="A678" s="15"/>
      <c r="B678" s="248"/>
      <c r="C678" s="249"/>
      <c r="D678" s="227" t="s">
        <v>182</v>
      </c>
      <c r="E678" s="250" t="s">
        <v>19</v>
      </c>
      <c r="F678" s="251" t="s">
        <v>188</v>
      </c>
      <c r="G678" s="249"/>
      <c r="H678" s="252">
        <v>2</v>
      </c>
      <c r="I678" s="253"/>
      <c r="J678" s="249"/>
      <c r="K678" s="249"/>
      <c r="L678" s="254"/>
      <c r="M678" s="255"/>
      <c r="N678" s="256"/>
      <c r="O678" s="256"/>
      <c r="P678" s="256"/>
      <c r="Q678" s="256"/>
      <c r="R678" s="256"/>
      <c r="S678" s="256"/>
      <c r="T678" s="257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8" t="s">
        <v>182</v>
      </c>
      <c r="AU678" s="258" t="s">
        <v>81</v>
      </c>
      <c r="AV678" s="15" t="s">
        <v>179</v>
      </c>
      <c r="AW678" s="15" t="s">
        <v>33</v>
      </c>
      <c r="AX678" s="15" t="s">
        <v>79</v>
      </c>
      <c r="AY678" s="258" t="s">
        <v>171</v>
      </c>
    </row>
    <row r="679" s="2" customFormat="1" ht="16.5" customHeight="1">
      <c r="A679" s="41"/>
      <c r="B679" s="42"/>
      <c r="C679" s="269" t="s">
        <v>580</v>
      </c>
      <c r="D679" s="269" t="s">
        <v>565</v>
      </c>
      <c r="E679" s="270" t="s">
        <v>581</v>
      </c>
      <c r="F679" s="271" t="s">
        <v>582</v>
      </c>
      <c r="G679" s="272" t="s">
        <v>395</v>
      </c>
      <c r="H679" s="273">
        <v>1</v>
      </c>
      <c r="I679" s="274"/>
      <c r="J679" s="275">
        <f>ROUND(I679*H679,2)</f>
        <v>0</v>
      </c>
      <c r="K679" s="271" t="s">
        <v>178</v>
      </c>
      <c r="L679" s="276"/>
      <c r="M679" s="277" t="s">
        <v>19</v>
      </c>
      <c r="N679" s="278" t="s">
        <v>42</v>
      </c>
      <c r="O679" s="87"/>
      <c r="P679" s="216">
        <f>O679*H679</f>
        <v>0</v>
      </c>
      <c r="Q679" s="216">
        <v>0.012250000000000001</v>
      </c>
      <c r="R679" s="216">
        <f>Q679*H679</f>
        <v>0.012250000000000001</v>
      </c>
      <c r="S679" s="216">
        <v>0</v>
      </c>
      <c r="T679" s="21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204</v>
      </c>
      <c r="AT679" s="218" t="s">
        <v>565</v>
      </c>
      <c r="AU679" s="218" t="s">
        <v>81</v>
      </c>
      <c r="AY679" s="20" t="s">
        <v>171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79</v>
      </c>
      <c r="BK679" s="219">
        <f>ROUND(I679*H679,2)</f>
        <v>0</v>
      </c>
      <c r="BL679" s="20" t="s">
        <v>179</v>
      </c>
      <c r="BM679" s="218" t="s">
        <v>583</v>
      </c>
    </row>
    <row r="680" s="13" customFormat="1">
      <c r="A680" s="13"/>
      <c r="B680" s="225"/>
      <c r="C680" s="226"/>
      <c r="D680" s="227" t="s">
        <v>182</v>
      </c>
      <c r="E680" s="228" t="s">
        <v>19</v>
      </c>
      <c r="F680" s="229" t="s">
        <v>579</v>
      </c>
      <c r="G680" s="226"/>
      <c r="H680" s="230">
        <v>1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182</v>
      </c>
      <c r="AU680" s="236" t="s">
        <v>81</v>
      </c>
      <c r="AV680" s="13" t="s">
        <v>81</v>
      </c>
      <c r="AW680" s="13" t="s">
        <v>33</v>
      </c>
      <c r="AX680" s="13" t="s">
        <v>71</v>
      </c>
      <c r="AY680" s="236" t="s">
        <v>171</v>
      </c>
    </row>
    <row r="681" s="15" customFormat="1">
      <c r="A681" s="15"/>
      <c r="B681" s="248"/>
      <c r="C681" s="249"/>
      <c r="D681" s="227" t="s">
        <v>182</v>
      </c>
      <c r="E681" s="250" t="s">
        <v>19</v>
      </c>
      <c r="F681" s="251" t="s">
        <v>188</v>
      </c>
      <c r="G681" s="249"/>
      <c r="H681" s="252">
        <v>1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8" t="s">
        <v>182</v>
      </c>
      <c r="AU681" s="258" t="s">
        <v>81</v>
      </c>
      <c r="AV681" s="15" t="s">
        <v>179</v>
      </c>
      <c r="AW681" s="15" t="s">
        <v>33</v>
      </c>
      <c r="AX681" s="15" t="s">
        <v>79</v>
      </c>
      <c r="AY681" s="258" t="s">
        <v>171</v>
      </c>
    </row>
    <row r="682" s="2" customFormat="1" ht="16.5" customHeight="1">
      <c r="A682" s="41"/>
      <c r="B682" s="42"/>
      <c r="C682" s="269" t="s">
        <v>428</v>
      </c>
      <c r="D682" s="269" t="s">
        <v>565</v>
      </c>
      <c r="E682" s="270" t="s">
        <v>584</v>
      </c>
      <c r="F682" s="271" t="s">
        <v>585</v>
      </c>
      <c r="G682" s="272" t="s">
        <v>395</v>
      </c>
      <c r="H682" s="273">
        <v>1</v>
      </c>
      <c r="I682" s="274"/>
      <c r="J682" s="275">
        <f>ROUND(I682*H682,2)</f>
        <v>0</v>
      </c>
      <c r="K682" s="271" t="s">
        <v>178</v>
      </c>
      <c r="L682" s="276"/>
      <c r="M682" s="277" t="s">
        <v>19</v>
      </c>
      <c r="N682" s="278" t="s">
        <v>42</v>
      </c>
      <c r="O682" s="87"/>
      <c r="P682" s="216">
        <f>O682*H682</f>
        <v>0</v>
      </c>
      <c r="Q682" s="216">
        <v>0.01753</v>
      </c>
      <c r="R682" s="216">
        <f>Q682*H682</f>
        <v>0.01753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204</v>
      </c>
      <c r="AT682" s="218" t="s">
        <v>565</v>
      </c>
      <c r="AU682" s="218" t="s">
        <v>81</v>
      </c>
      <c r="AY682" s="20" t="s">
        <v>171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79</v>
      </c>
      <c r="BK682" s="219">
        <f>ROUND(I682*H682,2)</f>
        <v>0</v>
      </c>
      <c r="BL682" s="20" t="s">
        <v>179</v>
      </c>
      <c r="BM682" s="218" t="s">
        <v>586</v>
      </c>
    </row>
    <row r="683" s="13" customFormat="1">
      <c r="A683" s="13"/>
      <c r="B683" s="225"/>
      <c r="C683" s="226"/>
      <c r="D683" s="227" t="s">
        <v>182</v>
      </c>
      <c r="E683" s="228" t="s">
        <v>19</v>
      </c>
      <c r="F683" s="229" t="s">
        <v>579</v>
      </c>
      <c r="G683" s="226"/>
      <c r="H683" s="230">
        <v>1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182</v>
      </c>
      <c r="AU683" s="236" t="s">
        <v>81</v>
      </c>
      <c r="AV683" s="13" t="s">
        <v>81</v>
      </c>
      <c r="AW683" s="13" t="s">
        <v>33</v>
      </c>
      <c r="AX683" s="13" t="s">
        <v>71</v>
      </c>
      <c r="AY683" s="236" t="s">
        <v>171</v>
      </c>
    </row>
    <row r="684" s="15" customFormat="1">
      <c r="A684" s="15"/>
      <c r="B684" s="248"/>
      <c r="C684" s="249"/>
      <c r="D684" s="227" t="s">
        <v>182</v>
      </c>
      <c r="E684" s="250" t="s">
        <v>19</v>
      </c>
      <c r="F684" s="251" t="s">
        <v>188</v>
      </c>
      <c r="G684" s="249"/>
      <c r="H684" s="252">
        <v>1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8" t="s">
        <v>182</v>
      </c>
      <c r="AU684" s="258" t="s">
        <v>81</v>
      </c>
      <c r="AV684" s="15" t="s">
        <v>179</v>
      </c>
      <c r="AW684" s="15" t="s">
        <v>33</v>
      </c>
      <c r="AX684" s="15" t="s">
        <v>79</v>
      </c>
      <c r="AY684" s="258" t="s">
        <v>171</v>
      </c>
    </row>
    <row r="685" s="2" customFormat="1" ht="16.5" customHeight="1">
      <c r="A685" s="41"/>
      <c r="B685" s="42"/>
      <c r="C685" s="269" t="s">
        <v>587</v>
      </c>
      <c r="D685" s="269" t="s">
        <v>565</v>
      </c>
      <c r="E685" s="270" t="s">
        <v>588</v>
      </c>
      <c r="F685" s="271" t="s">
        <v>589</v>
      </c>
      <c r="G685" s="272" t="s">
        <v>395</v>
      </c>
      <c r="H685" s="273">
        <v>5</v>
      </c>
      <c r="I685" s="274"/>
      <c r="J685" s="275">
        <f>ROUND(I685*H685,2)</f>
        <v>0</v>
      </c>
      <c r="K685" s="271" t="s">
        <v>178</v>
      </c>
      <c r="L685" s="276"/>
      <c r="M685" s="277" t="s">
        <v>19</v>
      </c>
      <c r="N685" s="278" t="s">
        <v>42</v>
      </c>
      <c r="O685" s="87"/>
      <c r="P685" s="216">
        <f>O685*H685</f>
        <v>0</v>
      </c>
      <c r="Q685" s="216">
        <v>0.012489999999999999</v>
      </c>
      <c r="R685" s="216">
        <f>Q685*H685</f>
        <v>0.062449999999999999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204</v>
      </c>
      <c r="AT685" s="218" t="s">
        <v>565</v>
      </c>
      <c r="AU685" s="218" t="s">
        <v>81</v>
      </c>
      <c r="AY685" s="20" t="s">
        <v>171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79</v>
      </c>
      <c r="BK685" s="219">
        <f>ROUND(I685*H685,2)</f>
        <v>0</v>
      </c>
      <c r="BL685" s="20" t="s">
        <v>179</v>
      </c>
      <c r="BM685" s="218" t="s">
        <v>590</v>
      </c>
    </row>
    <row r="686" s="13" customFormat="1">
      <c r="A686" s="13"/>
      <c r="B686" s="225"/>
      <c r="C686" s="226"/>
      <c r="D686" s="227" t="s">
        <v>182</v>
      </c>
      <c r="E686" s="228" t="s">
        <v>19</v>
      </c>
      <c r="F686" s="229" t="s">
        <v>591</v>
      </c>
      <c r="G686" s="226"/>
      <c r="H686" s="230">
        <v>5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182</v>
      </c>
      <c r="AU686" s="236" t="s">
        <v>81</v>
      </c>
      <c r="AV686" s="13" t="s">
        <v>81</v>
      </c>
      <c r="AW686" s="13" t="s">
        <v>33</v>
      </c>
      <c r="AX686" s="13" t="s">
        <v>71</v>
      </c>
      <c r="AY686" s="236" t="s">
        <v>171</v>
      </c>
    </row>
    <row r="687" s="15" customFormat="1">
      <c r="A687" s="15"/>
      <c r="B687" s="248"/>
      <c r="C687" s="249"/>
      <c r="D687" s="227" t="s">
        <v>182</v>
      </c>
      <c r="E687" s="250" t="s">
        <v>19</v>
      </c>
      <c r="F687" s="251" t="s">
        <v>188</v>
      </c>
      <c r="G687" s="249"/>
      <c r="H687" s="252">
        <v>5</v>
      </c>
      <c r="I687" s="253"/>
      <c r="J687" s="249"/>
      <c r="K687" s="249"/>
      <c r="L687" s="254"/>
      <c r="M687" s="255"/>
      <c r="N687" s="256"/>
      <c r="O687" s="256"/>
      <c r="P687" s="256"/>
      <c r="Q687" s="256"/>
      <c r="R687" s="256"/>
      <c r="S687" s="256"/>
      <c r="T687" s="25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8" t="s">
        <v>182</v>
      </c>
      <c r="AU687" s="258" t="s">
        <v>81</v>
      </c>
      <c r="AV687" s="15" t="s">
        <v>179</v>
      </c>
      <c r="AW687" s="15" t="s">
        <v>33</v>
      </c>
      <c r="AX687" s="15" t="s">
        <v>79</v>
      </c>
      <c r="AY687" s="258" t="s">
        <v>171</v>
      </c>
    </row>
    <row r="688" s="2" customFormat="1" ht="16.5" customHeight="1">
      <c r="A688" s="41"/>
      <c r="B688" s="42"/>
      <c r="C688" s="269" t="s">
        <v>434</v>
      </c>
      <c r="D688" s="269" t="s">
        <v>565</v>
      </c>
      <c r="E688" s="270" t="s">
        <v>592</v>
      </c>
      <c r="F688" s="271" t="s">
        <v>593</v>
      </c>
      <c r="G688" s="272" t="s">
        <v>395</v>
      </c>
      <c r="H688" s="273">
        <v>8</v>
      </c>
      <c r="I688" s="274"/>
      <c r="J688" s="275">
        <f>ROUND(I688*H688,2)</f>
        <v>0</v>
      </c>
      <c r="K688" s="271" t="s">
        <v>178</v>
      </c>
      <c r="L688" s="276"/>
      <c r="M688" s="277" t="s">
        <v>19</v>
      </c>
      <c r="N688" s="278" t="s">
        <v>42</v>
      </c>
      <c r="O688" s="87"/>
      <c r="P688" s="216">
        <f>O688*H688</f>
        <v>0</v>
      </c>
      <c r="Q688" s="216">
        <v>0.01521</v>
      </c>
      <c r="R688" s="216">
        <f>Q688*H688</f>
        <v>0.12168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204</v>
      </c>
      <c r="AT688" s="218" t="s">
        <v>565</v>
      </c>
      <c r="AU688" s="218" t="s">
        <v>81</v>
      </c>
      <c r="AY688" s="20" t="s">
        <v>171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20" t="s">
        <v>79</v>
      </c>
      <c r="BK688" s="219">
        <f>ROUND(I688*H688,2)</f>
        <v>0</v>
      </c>
      <c r="BL688" s="20" t="s">
        <v>179</v>
      </c>
      <c r="BM688" s="218" t="s">
        <v>594</v>
      </c>
    </row>
    <row r="689" s="13" customFormat="1">
      <c r="A689" s="13"/>
      <c r="B689" s="225"/>
      <c r="C689" s="226"/>
      <c r="D689" s="227" t="s">
        <v>182</v>
      </c>
      <c r="E689" s="228" t="s">
        <v>19</v>
      </c>
      <c r="F689" s="229" t="s">
        <v>595</v>
      </c>
      <c r="G689" s="226"/>
      <c r="H689" s="230">
        <v>8</v>
      </c>
      <c r="I689" s="231"/>
      <c r="J689" s="226"/>
      <c r="K689" s="226"/>
      <c r="L689" s="232"/>
      <c r="M689" s="233"/>
      <c r="N689" s="234"/>
      <c r="O689" s="234"/>
      <c r="P689" s="234"/>
      <c r="Q689" s="234"/>
      <c r="R689" s="234"/>
      <c r="S689" s="234"/>
      <c r="T689" s="23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6" t="s">
        <v>182</v>
      </c>
      <c r="AU689" s="236" t="s">
        <v>81</v>
      </c>
      <c r="AV689" s="13" t="s">
        <v>81</v>
      </c>
      <c r="AW689" s="13" t="s">
        <v>33</v>
      </c>
      <c r="AX689" s="13" t="s">
        <v>71</v>
      </c>
      <c r="AY689" s="236" t="s">
        <v>171</v>
      </c>
    </row>
    <row r="690" s="15" customFormat="1">
      <c r="A690" s="15"/>
      <c r="B690" s="248"/>
      <c r="C690" s="249"/>
      <c r="D690" s="227" t="s">
        <v>182</v>
      </c>
      <c r="E690" s="250" t="s">
        <v>19</v>
      </c>
      <c r="F690" s="251" t="s">
        <v>188</v>
      </c>
      <c r="G690" s="249"/>
      <c r="H690" s="252">
        <v>8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8" t="s">
        <v>182</v>
      </c>
      <c r="AU690" s="258" t="s">
        <v>81</v>
      </c>
      <c r="AV690" s="15" t="s">
        <v>179</v>
      </c>
      <c r="AW690" s="15" t="s">
        <v>33</v>
      </c>
      <c r="AX690" s="15" t="s">
        <v>79</v>
      </c>
      <c r="AY690" s="258" t="s">
        <v>171</v>
      </c>
    </row>
    <row r="691" s="2" customFormat="1" ht="16.5" customHeight="1">
      <c r="A691" s="41"/>
      <c r="B691" s="42"/>
      <c r="C691" s="269" t="s">
        <v>596</v>
      </c>
      <c r="D691" s="269" t="s">
        <v>565</v>
      </c>
      <c r="E691" s="270" t="s">
        <v>597</v>
      </c>
      <c r="F691" s="271" t="s">
        <v>598</v>
      </c>
      <c r="G691" s="272" t="s">
        <v>395</v>
      </c>
      <c r="H691" s="273">
        <v>1</v>
      </c>
      <c r="I691" s="274"/>
      <c r="J691" s="275">
        <f>ROUND(I691*H691,2)</f>
        <v>0</v>
      </c>
      <c r="K691" s="271" t="s">
        <v>178</v>
      </c>
      <c r="L691" s="276"/>
      <c r="M691" s="277" t="s">
        <v>19</v>
      </c>
      <c r="N691" s="278" t="s">
        <v>42</v>
      </c>
      <c r="O691" s="87"/>
      <c r="P691" s="216">
        <f>O691*H691</f>
        <v>0</v>
      </c>
      <c r="Q691" s="216">
        <v>0.017930000000000001</v>
      </c>
      <c r="R691" s="216">
        <f>Q691*H691</f>
        <v>0.017930000000000001</v>
      </c>
      <c r="S691" s="216">
        <v>0</v>
      </c>
      <c r="T691" s="217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8" t="s">
        <v>204</v>
      </c>
      <c r="AT691" s="218" t="s">
        <v>565</v>
      </c>
      <c r="AU691" s="218" t="s">
        <v>81</v>
      </c>
      <c r="AY691" s="20" t="s">
        <v>171</v>
      </c>
      <c r="BE691" s="219">
        <f>IF(N691="základní",J691,0)</f>
        <v>0</v>
      </c>
      <c r="BF691" s="219">
        <f>IF(N691="snížená",J691,0)</f>
        <v>0</v>
      </c>
      <c r="BG691" s="219">
        <f>IF(N691="zákl. přenesená",J691,0)</f>
        <v>0</v>
      </c>
      <c r="BH691" s="219">
        <f>IF(N691="sníž. přenesená",J691,0)</f>
        <v>0</v>
      </c>
      <c r="BI691" s="219">
        <f>IF(N691="nulová",J691,0)</f>
        <v>0</v>
      </c>
      <c r="BJ691" s="20" t="s">
        <v>79</v>
      </c>
      <c r="BK691" s="219">
        <f>ROUND(I691*H691,2)</f>
        <v>0</v>
      </c>
      <c r="BL691" s="20" t="s">
        <v>179</v>
      </c>
      <c r="BM691" s="218" t="s">
        <v>599</v>
      </c>
    </row>
    <row r="692" s="13" customFormat="1">
      <c r="A692" s="13"/>
      <c r="B692" s="225"/>
      <c r="C692" s="226"/>
      <c r="D692" s="227" t="s">
        <v>182</v>
      </c>
      <c r="E692" s="228" t="s">
        <v>19</v>
      </c>
      <c r="F692" s="229" t="s">
        <v>600</v>
      </c>
      <c r="G692" s="226"/>
      <c r="H692" s="230">
        <v>1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182</v>
      </c>
      <c r="AU692" s="236" t="s">
        <v>81</v>
      </c>
      <c r="AV692" s="13" t="s">
        <v>81</v>
      </c>
      <c r="AW692" s="13" t="s">
        <v>33</v>
      </c>
      <c r="AX692" s="13" t="s">
        <v>71</v>
      </c>
      <c r="AY692" s="236" t="s">
        <v>171</v>
      </c>
    </row>
    <row r="693" s="15" customFormat="1">
      <c r="A693" s="15"/>
      <c r="B693" s="248"/>
      <c r="C693" s="249"/>
      <c r="D693" s="227" t="s">
        <v>182</v>
      </c>
      <c r="E693" s="250" t="s">
        <v>19</v>
      </c>
      <c r="F693" s="251" t="s">
        <v>188</v>
      </c>
      <c r="G693" s="249"/>
      <c r="H693" s="252">
        <v>1</v>
      </c>
      <c r="I693" s="253"/>
      <c r="J693" s="249"/>
      <c r="K693" s="249"/>
      <c r="L693" s="254"/>
      <c r="M693" s="255"/>
      <c r="N693" s="256"/>
      <c r="O693" s="256"/>
      <c r="P693" s="256"/>
      <c r="Q693" s="256"/>
      <c r="R693" s="256"/>
      <c r="S693" s="256"/>
      <c r="T693" s="257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8" t="s">
        <v>182</v>
      </c>
      <c r="AU693" s="258" t="s">
        <v>81</v>
      </c>
      <c r="AV693" s="15" t="s">
        <v>179</v>
      </c>
      <c r="AW693" s="15" t="s">
        <v>33</v>
      </c>
      <c r="AX693" s="15" t="s">
        <v>79</v>
      </c>
      <c r="AY693" s="258" t="s">
        <v>171</v>
      </c>
    </row>
    <row r="694" s="2" customFormat="1" ht="24.15" customHeight="1">
      <c r="A694" s="41"/>
      <c r="B694" s="42"/>
      <c r="C694" s="207" t="s">
        <v>451</v>
      </c>
      <c r="D694" s="207" t="s">
        <v>174</v>
      </c>
      <c r="E694" s="208" t="s">
        <v>601</v>
      </c>
      <c r="F694" s="209" t="s">
        <v>602</v>
      </c>
      <c r="G694" s="210" t="s">
        <v>395</v>
      </c>
      <c r="H694" s="211">
        <v>8</v>
      </c>
      <c r="I694" s="212"/>
      <c r="J694" s="213">
        <f>ROUND(I694*H694,2)</f>
        <v>0</v>
      </c>
      <c r="K694" s="209" t="s">
        <v>178</v>
      </c>
      <c r="L694" s="47"/>
      <c r="M694" s="214" t="s">
        <v>19</v>
      </c>
      <c r="N694" s="215" t="s">
        <v>42</v>
      </c>
      <c r="O694" s="87"/>
      <c r="P694" s="216">
        <f>O694*H694</f>
        <v>0</v>
      </c>
      <c r="Q694" s="216">
        <v>0.44169999999999998</v>
      </c>
      <c r="R694" s="216">
        <f>Q694*H694</f>
        <v>3.5335999999999999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179</v>
      </c>
      <c r="AT694" s="218" t="s">
        <v>174</v>
      </c>
      <c r="AU694" s="218" t="s">
        <v>81</v>
      </c>
      <c r="AY694" s="20" t="s">
        <v>171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79</v>
      </c>
      <c r="BK694" s="219">
        <f>ROUND(I694*H694,2)</f>
        <v>0</v>
      </c>
      <c r="BL694" s="20" t="s">
        <v>179</v>
      </c>
      <c r="BM694" s="218" t="s">
        <v>603</v>
      </c>
    </row>
    <row r="695" s="2" customFormat="1">
      <c r="A695" s="41"/>
      <c r="B695" s="42"/>
      <c r="C695" s="43"/>
      <c r="D695" s="220" t="s">
        <v>180</v>
      </c>
      <c r="E695" s="43"/>
      <c r="F695" s="221" t="s">
        <v>604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180</v>
      </c>
      <c r="AU695" s="20" t="s">
        <v>81</v>
      </c>
    </row>
    <row r="696" s="13" customFormat="1">
      <c r="A696" s="13"/>
      <c r="B696" s="225"/>
      <c r="C696" s="226"/>
      <c r="D696" s="227" t="s">
        <v>182</v>
      </c>
      <c r="E696" s="228" t="s">
        <v>19</v>
      </c>
      <c r="F696" s="229" t="s">
        <v>605</v>
      </c>
      <c r="G696" s="226"/>
      <c r="H696" s="230">
        <v>5</v>
      </c>
      <c r="I696" s="231"/>
      <c r="J696" s="226"/>
      <c r="K696" s="226"/>
      <c r="L696" s="232"/>
      <c r="M696" s="233"/>
      <c r="N696" s="234"/>
      <c r="O696" s="234"/>
      <c r="P696" s="234"/>
      <c r="Q696" s="234"/>
      <c r="R696" s="234"/>
      <c r="S696" s="234"/>
      <c r="T696" s="23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6" t="s">
        <v>182</v>
      </c>
      <c r="AU696" s="236" t="s">
        <v>81</v>
      </c>
      <c r="AV696" s="13" t="s">
        <v>81</v>
      </c>
      <c r="AW696" s="13" t="s">
        <v>33</v>
      </c>
      <c r="AX696" s="13" t="s">
        <v>71</v>
      </c>
      <c r="AY696" s="236" t="s">
        <v>171</v>
      </c>
    </row>
    <row r="697" s="13" customFormat="1">
      <c r="A697" s="13"/>
      <c r="B697" s="225"/>
      <c r="C697" s="226"/>
      <c r="D697" s="227" t="s">
        <v>182</v>
      </c>
      <c r="E697" s="228" t="s">
        <v>19</v>
      </c>
      <c r="F697" s="229" t="s">
        <v>606</v>
      </c>
      <c r="G697" s="226"/>
      <c r="H697" s="230">
        <v>2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182</v>
      </c>
      <c r="AU697" s="236" t="s">
        <v>81</v>
      </c>
      <c r="AV697" s="13" t="s">
        <v>81</v>
      </c>
      <c r="AW697" s="13" t="s">
        <v>33</v>
      </c>
      <c r="AX697" s="13" t="s">
        <v>71</v>
      </c>
      <c r="AY697" s="236" t="s">
        <v>171</v>
      </c>
    </row>
    <row r="698" s="13" customFormat="1">
      <c r="A698" s="13"/>
      <c r="B698" s="225"/>
      <c r="C698" s="226"/>
      <c r="D698" s="227" t="s">
        <v>182</v>
      </c>
      <c r="E698" s="228" t="s">
        <v>19</v>
      </c>
      <c r="F698" s="229" t="s">
        <v>607</v>
      </c>
      <c r="G698" s="226"/>
      <c r="H698" s="230">
        <v>1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182</v>
      </c>
      <c r="AU698" s="236" t="s">
        <v>81</v>
      </c>
      <c r="AV698" s="13" t="s">
        <v>81</v>
      </c>
      <c r="AW698" s="13" t="s">
        <v>33</v>
      </c>
      <c r="AX698" s="13" t="s">
        <v>71</v>
      </c>
      <c r="AY698" s="236" t="s">
        <v>171</v>
      </c>
    </row>
    <row r="699" s="15" customFormat="1">
      <c r="A699" s="15"/>
      <c r="B699" s="248"/>
      <c r="C699" s="249"/>
      <c r="D699" s="227" t="s">
        <v>182</v>
      </c>
      <c r="E699" s="250" t="s">
        <v>19</v>
      </c>
      <c r="F699" s="251" t="s">
        <v>188</v>
      </c>
      <c r="G699" s="249"/>
      <c r="H699" s="252">
        <v>8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8" t="s">
        <v>182</v>
      </c>
      <c r="AU699" s="258" t="s">
        <v>81</v>
      </c>
      <c r="AV699" s="15" t="s">
        <v>179</v>
      </c>
      <c r="AW699" s="15" t="s">
        <v>33</v>
      </c>
      <c r="AX699" s="15" t="s">
        <v>79</v>
      </c>
      <c r="AY699" s="258" t="s">
        <v>171</v>
      </c>
    </row>
    <row r="700" s="2" customFormat="1" ht="21.75" customHeight="1">
      <c r="A700" s="41"/>
      <c r="B700" s="42"/>
      <c r="C700" s="269" t="s">
        <v>608</v>
      </c>
      <c r="D700" s="269" t="s">
        <v>565</v>
      </c>
      <c r="E700" s="270" t="s">
        <v>609</v>
      </c>
      <c r="F700" s="271" t="s">
        <v>610</v>
      </c>
      <c r="G700" s="272" t="s">
        <v>395</v>
      </c>
      <c r="H700" s="273">
        <v>5</v>
      </c>
      <c r="I700" s="274"/>
      <c r="J700" s="275">
        <f>ROUND(I700*H700,2)</f>
        <v>0</v>
      </c>
      <c r="K700" s="271" t="s">
        <v>178</v>
      </c>
      <c r="L700" s="276"/>
      <c r="M700" s="277" t="s">
        <v>19</v>
      </c>
      <c r="N700" s="278" t="s">
        <v>42</v>
      </c>
      <c r="O700" s="87"/>
      <c r="P700" s="216">
        <f>O700*H700</f>
        <v>0</v>
      </c>
      <c r="Q700" s="216">
        <v>0.012489999999999999</v>
      </c>
      <c r="R700" s="216">
        <f>Q700*H700</f>
        <v>0.062449999999999999</v>
      </c>
      <c r="S700" s="216">
        <v>0</v>
      </c>
      <c r="T700" s="21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204</v>
      </c>
      <c r="AT700" s="218" t="s">
        <v>565</v>
      </c>
      <c r="AU700" s="218" t="s">
        <v>81</v>
      </c>
      <c r="AY700" s="20" t="s">
        <v>171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20" t="s">
        <v>79</v>
      </c>
      <c r="BK700" s="219">
        <f>ROUND(I700*H700,2)</f>
        <v>0</v>
      </c>
      <c r="BL700" s="20" t="s">
        <v>179</v>
      </c>
      <c r="BM700" s="218" t="s">
        <v>611</v>
      </c>
    </row>
    <row r="701" s="13" customFormat="1">
      <c r="A701" s="13"/>
      <c r="B701" s="225"/>
      <c r="C701" s="226"/>
      <c r="D701" s="227" t="s">
        <v>182</v>
      </c>
      <c r="E701" s="228" t="s">
        <v>19</v>
      </c>
      <c r="F701" s="229" t="s">
        <v>612</v>
      </c>
      <c r="G701" s="226"/>
      <c r="H701" s="230">
        <v>3</v>
      </c>
      <c r="I701" s="231"/>
      <c r="J701" s="226"/>
      <c r="K701" s="226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182</v>
      </c>
      <c r="AU701" s="236" t="s">
        <v>81</v>
      </c>
      <c r="AV701" s="13" t="s">
        <v>81</v>
      </c>
      <c r="AW701" s="13" t="s">
        <v>33</v>
      </c>
      <c r="AX701" s="13" t="s">
        <v>71</v>
      </c>
      <c r="AY701" s="236" t="s">
        <v>171</v>
      </c>
    </row>
    <row r="702" s="13" customFormat="1">
      <c r="A702" s="13"/>
      <c r="B702" s="225"/>
      <c r="C702" s="226"/>
      <c r="D702" s="227" t="s">
        <v>182</v>
      </c>
      <c r="E702" s="228" t="s">
        <v>19</v>
      </c>
      <c r="F702" s="229" t="s">
        <v>600</v>
      </c>
      <c r="G702" s="226"/>
      <c r="H702" s="230">
        <v>1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182</v>
      </c>
      <c r="AU702" s="236" t="s">
        <v>81</v>
      </c>
      <c r="AV702" s="13" t="s">
        <v>81</v>
      </c>
      <c r="AW702" s="13" t="s">
        <v>33</v>
      </c>
      <c r="AX702" s="13" t="s">
        <v>71</v>
      </c>
      <c r="AY702" s="236" t="s">
        <v>171</v>
      </c>
    </row>
    <row r="703" s="13" customFormat="1">
      <c r="A703" s="13"/>
      <c r="B703" s="225"/>
      <c r="C703" s="226"/>
      <c r="D703" s="227" t="s">
        <v>182</v>
      </c>
      <c r="E703" s="228" t="s">
        <v>19</v>
      </c>
      <c r="F703" s="229" t="s">
        <v>607</v>
      </c>
      <c r="G703" s="226"/>
      <c r="H703" s="230">
        <v>1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182</v>
      </c>
      <c r="AU703" s="236" t="s">
        <v>81</v>
      </c>
      <c r="AV703" s="13" t="s">
        <v>81</v>
      </c>
      <c r="AW703" s="13" t="s">
        <v>33</v>
      </c>
      <c r="AX703" s="13" t="s">
        <v>71</v>
      </c>
      <c r="AY703" s="236" t="s">
        <v>171</v>
      </c>
    </row>
    <row r="704" s="15" customFormat="1">
      <c r="A704" s="15"/>
      <c r="B704" s="248"/>
      <c r="C704" s="249"/>
      <c r="D704" s="227" t="s">
        <v>182</v>
      </c>
      <c r="E704" s="250" t="s">
        <v>19</v>
      </c>
      <c r="F704" s="251" t="s">
        <v>188</v>
      </c>
      <c r="G704" s="249"/>
      <c r="H704" s="252">
        <v>5</v>
      </c>
      <c r="I704" s="253"/>
      <c r="J704" s="249"/>
      <c r="K704" s="249"/>
      <c r="L704" s="254"/>
      <c r="M704" s="255"/>
      <c r="N704" s="256"/>
      <c r="O704" s="256"/>
      <c r="P704" s="256"/>
      <c r="Q704" s="256"/>
      <c r="R704" s="256"/>
      <c r="S704" s="256"/>
      <c r="T704" s="25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8" t="s">
        <v>182</v>
      </c>
      <c r="AU704" s="258" t="s">
        <v>81</v>
      </c>
      <c r="AV704" s="15" t="s">
        <v>179</v>
      </c>
      <c r="AW704" s="15" t="s">
        <v>33</v>
      </c>
      <c r="AX704" s="15" t="s">
        <v>79</v>
      </c>
      <c r="AY704" s="258" t="s">
        <v>171</v>
      </c>
    </row>
    <row r="705" s="2" customFormat="1" ht="21.75" customHeight="1">
      <c r="A705" s="41"/>
      <c r="B705" s="42"/>
      <c r="C705" s="269" t="s">
        <v>457</v>
      </c>
      <c r="D705" s="269" t="s">
        <v>565</v>
      </c>
      <c r="E705" s="270" t="s">
        <v>613</v>
      </c>
      <c r="F705" s="271" t="s">
        <v>614</v>
      </c>
      <c r="G705" s="272" t="s">
        <v>395</v>
      </c>
      <c r="H705" s="273">
        <v>2</v>
      </c>
      <c r="I705" s="274"/>
      <c r="J705" s="275">
        <f>ROUND(I705*H705,2)</f>
        <v>0</v>
      </c>
      <c r="K705" s="271" t="s">
        <v>178</v>
      </c>
      <c r="L705" s="276"/>
      <c r="M705" s="277" t="s">
        <v>19</v>
      </c>
      <c r="N705" s="278" t="s">
        <v>42</v>
      </c>
      <c r="O705" s="87"/>
      <c r="P705" s="216">
        <f>O705*H705</f>
        <v>0</v>
      </c>
      <c r="Q705" s="216">
        <v>0.01521</v>
      </c>
      <c r="R705" s="216">
        <f>Q705*H705</f>
        <v>0.030419999999999999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204</v>
      </c>
      <c r="AT705" s="218" t="s">
        <v>565</v>
      </c>
      <c r="AU705" s="218" t="s">
        <v>81</v>
      </c>
      <c r="AY705" s="20" t="s">
        <v>171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79</v>
      </c>
      <c r="BK705" s="219">
        <f>ROUND(I705*H705,2)</f>
        <v>0</v>
      </c>
      <c r="BL705" s="20" t="s">
        <v>179</v>
      </c>
      <c r="BM705" s="218" t="s">
        <v>615</v>
      </c>
    </row>
    <row r="706" s="13" customFormat="1">
      <c r="A706" s="13"/>
      <c r="B706" s="225"/>
      <c r="C706" s="226"/>
      <c r="D706" s="227" t="s">
        <v>182</v>
      </c>
      <c r="E706" s="228" t="s">
        <v>19</v>
      </c>
      <c r="F706" s="229" t="s">
        <v>616</v>
      </c>
      <c r="G706" s="226"/>
      <c r="H706" s="230">
        <v>1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182</v>
      </c>
      <c r="AU706" s="236" t="s">
        <v>81</v>
      </c>
      <c r="AV706" s="13" t="s">
        <v>81</v>
      </c>
      <c r="AW706" s="13" t="s">
        <v>33</v>
      </c>
      <c r="AX706" s="13" t="s">
        <v>71</v>
      </c>
      <c r="AY706" s="236" t="s">
        <v>171</v>
      </c>
    </row>
    <row r="707" s="13" customFormat="1">
      <c r="A707" s="13"/>
      <c r="B707" s="225"/>
      <c r="C707" s="226"/>
      <c r="D707" s="227" t="s">
        <v>182</v>
      </c>
      <c r="E707" s="228" t="s">
        <v>19</v>
      </c>
      <c r="F707" s="229" t="s">
        <v>600</v>
      </c>
      <c r="G707" s="226"/>
      <c r="H707" s="230">
        <v>1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182</v>
      </c>
      <c r="AU707" s="236" t="s">
        <v>81</v>
      </c>
      <c r="AV707" s="13" t="s">
        <v>81</v>
      </c>
      <c r="AW707" s="13" t="s">
        <v>33</v>
      </c>
      <c r="AX707" s="13" t="s">
        <v>71</v>
      </c>
      <c r="AY707" s="236" t="s">
        <v>171</v>
      </c>
    </row>
    <row r="708" s="15" customFormat="1">
      <c r="A708" s="15"/>
      <c r="B708" s="248"/>
      <c r="C708" s="249"/>
      <c r="D708" s="227" t="s">
        <v>182</v>
      </c>
      <c r="E708" s="250" t="s">
        <v>19</v>
      </c>
      <c r="F708" s="251" t="s">
        <v>188</v>
      </c>
      <c r="G708" s="249"/>
      <c r="H708" s="252">
        <v>2</v>
      </c>
      <c r="I708" s="253"/>
      <c r="J708" s="249"/>
      <c r="K708" s="249"/>
      <c r="L708" s="254"/>
      <c r="M708" s="255"/>
      <c r="N708" s="256"/>
      <c r="O708" s="256"/>
      <c r="P708" s="256"/>
      <c r="Q708" s="256"/>
      <c r="R708" s="256"/>
      <c r="S708" s="256"/>
      <c r="T708" s="25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8" t="s">
        <v>182</v>
      </c>
      <c r="AU708" s="258" t="s">
        <v>81</v>
      </c>
      <c r="AV708" s="15" t="s">
        <v>179</v>
      </c>
      <c r="AW708" s="15" t="s">
        <v>33</v>
      </c>
      <c r="AX708" s="15" t="s">
        <v>79</v>
      </c>
      <c r="AY708" s="258" t="s">
        <v>171</v>
      </c>
    </row>
    <row r="709" s="2" customFormat="1" ht="21.75" customHeight="1">
      <c r="A709" s="41"/>
      <c r="B709" s="42"/>
      <c r="C709" s="269" t="s">
        <v>617</v>
      </c>
      <c r="D709" s="269" t="s">
        <v>565</v>
      </c>
      <c r="E709" s="270" t="s">
        <v>618</v>
      </c>
      <c r="F709" s="271" t="s">
        <v>619</v>
      </c>
      <c r="G709" s="272" t="s">
        <v>395</v>
      </c>
      <c r="H709" s="273">
        <v>1</v>
      </c>
      <c r="I709" s="274"/>
      <c r="J709" s="275">
        <f>ROUND(I709*H709,2)</f>
        <v>0</v>
      </c>
      <c r="K709" s="271" t="s">
        <v>178</v>
      </c>
      <c r="L709" s="276"/>
      <c r="M709" s="277" t="s">
        <v>19</v>
      </c>
      <c r="N709" s="278" t="s">
        <v>42</v>
      </c>
      <c r="O709" s="87"/>
      <c r="P709" s="216">
        <f>O709*H709</f>
        <v>0</v>
      </c>
      <c r="Q709" s="216">
        <v>0.017930000000000001</v>
      </c>
      <c r="R709" s="216">
        <f>Q709*H709</f>
        <v>0.017930000000000001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204</v>
      </c>
      <c r="AT709" s="218" t="s">
        <v>565</v>
      </c>
      <c r="AU709" s="218" t="s">
        <v>81</v>
      </c>
      <c r="AY709" s="20" t="s">
        <v>171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79</v>
      </c>
      <c r="BK709" s="219">
        <f>ROUND(I709*H709,2)</f>
        <v>0</v>
      </c>
      <c r="BL709" s="20" t="s">
        <v>179</v>
      </c>
      <c r="BM709" s="218" t="s">
        <v>620</v>
      </c>
    </row>
    <row r="710" s="13" customFormat="1">
      <c r="A710" s="13"/>
      <c r="B710" s="225"/>
      <c r="C710" s="226"/>
      <c r="D710" s="227" t="s">
        <v>182</v>
      </c>
      <c r="E710" s="228" t="s">
        <v>19</v>
      </c>
      <c r="F710" s="229" t="s">
        <v>616</v>
      </c>
      <c r="G710" s="226"/>
      <c r="H710" s="230">
        <v>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182</v>
      </c>
      <c r="AU710" s="236" t="s">
        <v>81</v>
      </c>
      <c r="AV710" s="13" t="s">
        <v>81</v>
      </c>
      <c r="AW710" s="13" t="s">
        <v>33</v>
      </c>
      <c r="AX710" s="13" t="s">
        <v>71</v>
      </c>
      <c r="AY710" s="236" t="s">
        <v>171</v>
      </c>
    </row>
    <row r="711" s="15" customFormat="1">
      <c r="A711" s="15"/>
      <c r="B711" s="248"/>
      <c r="C711" s="249"/>
      <c r="D711" s="227" t="s">
        <v>182</v>
      </c>
      <c r="E711" s="250" t="s">
        <v>19</v>
      </c>
      <c r="F711" s="251" t="s">
        <v>188</v>
      </c>
      <c r="G711" s="249"/>
      <c r="H711" s="252">
        <v>1</v>
      </c>
      <c r="I711" s="253"/>
      <c r="J711" s="249"/>
      <c r="K711" s="249"/>
      <c r="L711" s="254"/>
      <c r="M711" s="255"/>
      <c r="N711" s="256"/>
      <c r="O711" s="256"/>
      <c r="P711" s="256"/>
      <c r="Q711" s="256"/>
      <c r="R711" s="256"/>
      <c r="S711" s="256"/>
      <c r="T711" s="257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8" t="s">
        <v>182</v>
      </c>
      <c r="AU711" s="258" t="s">
        <v>81</v>
      </c>
      <c r="AV711" s="15" t="s">
        <v>179</v>
      </c>
      <c r="AW711" s="15" t="s">
        <v>33</v>
      </c>
      <c r="AX711" s="15" t="s">
        <v>79</v>
      </c>
      <c r="AY711" s="258" t="s">
        <v>171</v>
      </c>
    </row>
    <row r="712" s="12" customFormat="1" ht="22.8" customHeight="1">
      <c r="A712" s="12"/>
      <c r="B712" s="191"/>
      <c r="C712" s="192"/>
      <c r="D712" s="193" t="s">
        <v>70</v>
      </c>
      <c r="E712" s="205" t="s">
        <v>583</v>
      </c>
      <c r="F712" s="205" t="s">
        <v>621</v>
      </c>
      <c r="G712" s="192"/>
      <c r="H712" s="192"/>
      <c r="I712" s="195"/>
      <c r="J712" s="206">
        <f>BK712</f>
        <v>0</v>
      </c>
      <c r="K712" s="192"/>
      <c r="L712" s="197"/>
      <c r="M712" s="198"/>
      <c r="N712" s="199"/>
      <c r="O712" s="199"/>
      <c r="P712" s="200">
        <f>SUM(P713:P736)</f>
        <v>0</v>
      </c>
      <c r="Q712" s="199"/>
      <c r="R712" s="200">
        <f>SUM(R713:R736)</f>
        <v>0</v>
      </c>
      <c r="S712" s="199"/>
      <c r="T712" s="201">
        <f>SUM(T713:T736)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02" t="s">
        <v>79</v>
      </c>
      <c r="AT712" s="203" t="s">
        <v>70</v>
      </c>
      <c r="AU712" s="203" t="s">
        <v>79</v>
      </c>
      <c r="AY712" s="202" t="s">
        <v>171</v>
      </c>
      <c r="BK712" s="204">
        <f>SUM(BK713:BK736)</f>
        <v>0</v>
      </c>
    </row>
    <row r="713" s="2" customFormat="1" ht="16.5" customHeight="1">
      <c r="A713" s="41"/>
      <c r="B713" s="42"/>
      <c r="C713" s="207" t="s">
        <v>462</v>
      </c>
      <c r="D713" s="207" t="s">
        <v>174</v>
      </c>
      <c r="E713" s="208" t="s">
        <v>622</v>
      </c>
      <c r="F713" s="209" t="s">
        <v>623</v>
      </c>
      <c r="G713" s="210" t="s">
        <v>624</v>
      </c>
      <c r="H713" s="211">
        <v>4</v>
      </c>
      <c r="I713" s="212"/>
      <c r="J713" s="213">
        <f>ROUND(I713*H713,2)</f>
        <v>0</v>
      </c>
      <c r="K713" s="209" t="s">
        <v>178</v>
      </c>
      <c r="L713" s="47"/>
      <c r="M713" s="214" t="s">
        <v>19</v>
      </c>
      <c r="N713" s="215" t="s">
        <v>42</v>
      </c>
      <c r="O713" s="87"/>
      <c r="P713" s="216">
        <f>O713*H713</f>
        <v>0</v>
      </c>
      <c r="Q713" s="216">
        <v>0</v>
      </c>
      <c r="R713" s="216">
        <f>Q713*H713</f>
        <v>0</v>
      </c>
      <c r="S713" s="216">
        <v>0</v>
      </c>
      <c r="T713" s="217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18" t="s">
        <v>179</v>
      </c>
      <c r="AT713" s="218" t="s">
        <v>174</v>
      </c>
      <c r="AU713" s="218" t="s">
        <v>81</v>
      </c>
      <c r="AY713" s="20" t="s">
        <v>171</v>
      </c>
      <c r="BE713" s="219">
        <f>IF(N713="základní",J713,0)</f>
        <v>0</v>
      </c>
      <c r="BF713" s="219">
        <f>IF(N713="snížená",J713,0)</f>
        <v>0</v>
      </c>
      <c r="BG713" s="219">
        <f>IF(N713="zákl. přenesená",J713,0)</f>
        <v>0</v>
      </c>
      <c r="BH713" s="219">
        <f>IF(N713="sníž. přenesená",J713,0)</f>
        <v>0</v>
      </c>
      <c r="BI713" s="219">
        <f>IF(N713="nulová",J713,0)</f>
        <v>0</v>
      </c>
      <c r="BJ713" s="20" t="s">
        <v>79</v>
      </c>
      <c r="BK713" s="219">
        <f>ROUND(I713*H713,2)</f>
        <v>0</v>
      </c>
      <c r="BL713" s="20" t="s">
        <v>179</v>
      </c>
      <c r="BM713" s="218" t="s">
        <v>625</v>
      </c>
    </row>
    <row r="714" s="2" customFormat="1">
      <c r="A714" s="41"/>
      <c r="B714" s="42"/>
      <c r="C714" s="43"/>
      <c r="D714" s="220" t="s">
        <v>180</v>
      </c>
      <c r="E714" s="43"/>
      <c r="F714" s="221" t="s">
        <v>626</v>
      </c>
      <c r="G714" s="43"/>
      <c r="H714" s="43"/>
      <c r="I714" s="222"/>
      <c r="J714" s="43"/>
      <c r="K714" s="43"/>
      <c r="L714" s="47"/>
      <c r="M714" s="223"/>
      <c r="N714" s="22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180</v>
      </c>
      <c r="AU714" s="20" t="s">
        <v>81</v>
      </c>
    </row>
    <row r="715" s="2" customFormat="1" ht="21.75" customHeight="1">
      <c r="A715" s="41"/>
      <c r="B715" s="42"/>
      <c r="C715" s="207" t="s">
        <v>627</v>
      </c>
      <c r="D715" s="207" t="s">
        <v>174</v>
      </c>
      <c r="E715" s="208" t="s">
        <v>628</v>
      </c>
      <c r="F715" s="209" t="s">
        <v>629</v>
      </c>
      <c r="G715" s="210" t="s">
        <v>624</v>
      </c>
      <c r="H715" s="211">
        <v>720</v>
      </c>
      <c r="I715" s="212"/>
      <c r="J715" s="213">
        <f>ROUND(I715*H715,2)</f>
        <v>0</v>
      </c>
      <c r="K715" s="209" t="s">
        <v>178</v>
      </c>
      <c r="L715" s="47"/>
      <c r="M715" s="214" t="s">
        <v>19</v>
      </c>
      <c r="N715" s="215" t="s">
        <v>42</v>
      </c>
      <c r="O715" s="87"/>
      <c r="P715" s="216">
        <f>O715*H715</f>
        <v>0</v>
      </c>
      <c r="Q715" s="216">
        <v>0</v>
      </c>
      <c r="R715" s="216">
        <f>Q715*H715</f>
        <v>0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179</v>
      </c>
      <c r="AT715" s="218" t="s">
        <v>174</v>
      </c>
      <c r="AU715" s="218" t="s">
        <v>81</v>
      </c>
      <c r="AY715" s="20" t="s">
        <v>171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79</v>
      </c>
      <c r="BK715" s="219">
        <f>ROUND(I715*H715,2)</f>
        <v>0</v>
      </c>
      <c r="BL715" s="20" t="s">
        <v>179</v>
      </c>
      <c r="BM715" s="218" t="s">
        <v>630</v>
      </c>
    </row>
    <row r="716" s="2" customFormat="1">
      <c r="A716" s="41"/>
      <c r="B716" s="42"/>
      <c r="C716" s="43"/>
      <c r="D716" s="220" t="s">
        <v>180</v>
      </c>
      <c r="E716" s="43"/>
      <c r="F716" s="221" t="s">
        <v>631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180</v>
      </c>
      <c r="AU716" s="20" t="s">
        <v>81</v>
      </c>
    </row>
    <row r="717" s="13" customFormat="1">
      <c r="A717" s="13"/>
      <c r="B717" s="225"/>
      <c r="C717" s="226"/>
      <c r="D717" s="227" t="s">
        <v>182</v>
      </c>
      <c r="E717" s="228" t="s">
        <v>19</v>
      </c>
      <c r="F717" s="229" t="s">
        <v>632</v>
      </c>
      <c r="G717" s="226"/>
      <c r="H717" s="230">
        <v>720</v>
      </c>
      <c r="I717" s="231"/>
      <c r="J717" s="226"/>
      <c r="K717" s="226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182</v>
      </c>
      <c r="AU717" s="236" t="s">
        <v>81</v>
      </c>
      <c r="AV717" s="13" t="s">
        <v>81</v>
      </c>
      <c r="AW717" s="13" t="s">
        <v>33</v>
      </c>
      <c r="AX717" s="13" t="s">
        <v>71</v>
      </c>
      <c r="AY717" s="236" t="s">
        <v>171</v>
      </c>
    </row>
    <row r="718" s="15" customFormat="1">
      <c r="A718" s="15"/>
      <c r="B718" s="248"/>
      <c r="C718" s="249"/>
      <c r="D718" s="227" t="s">
        <v>182</v>
      </c>
      <c r="E718" s="250" t="s">
        <v>19</v>
      </c>
      <c r="F718" s="251" t="s">
        <v>188</v>
      </c>
      <c r="G718" s="249"/>
      <c r="H718" s="252">
        <v>720</v>
      </c>
      <c r="I718" s="253"/>
      <c r="J718" s="249"/>
      <c r="K718" s="249"/>
      <c r="L718" s="254"/>
      <c r="M718" s="255"/>
      <c r="N718" s="256"/>
      <c r="O718" s="256"/>
      <c r="P718" s="256"/>
      <c r="Q718" s="256"/>
      <c r="R718" s="256"/>
      <c r="S718" s="256"/>
      <c r="T718" s="257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8" t="s">
        <v>182</v>
      </c>
      <c r="AU718" s="258" t="s">
        <v>81</v>
      </c>
      <c r="AV718" s="15" t="s">
        <v>179</v>
      </c>
      <c r="AW718" s="15" t="s">
        <v>33</v>
      </c>
      <c r="AX718" s="15" t="s">
        <v>79</v>
      </c>
      <c r="AY718" s="258" t="s">
        <v>171</v>
      </c>
    </row>
    <row r="719" s="2" customFormat="1" ht="16.5" customHeight="1">
      <c r="A719" s="41"/>
      <c r="B719" s="42"/>
      <c r="C719" s="207" t="s">
        <v>467</v>
      </c>
      <c r="D719" s="207" t="s">
        <v>174</v>
      </c>
      <c r="E719" s="208" t="s">
        <v>633</v>
      </c>
      <c r="F719" s="209" t="s">
        <v>634</v>
      </c>
      <c r="G719" s="210" t="s">
        <v>624</v>
      </c>
      <c r="H719" s="211">
        <v>4</v>
      </c>
      <c r="I719" s="212"/>
      <c r="J719" s="213">
        <f>ROUND(I719*H719,2)</f>
        <v>0</v>
      </c>
      <c r="K719" s="209" t="s">
        <v>178</v>
      </c>
      <c r="L719" s="47"/>
      <c r="M719" s="214" t="s">
        <v>19</v>
      </c>
      <c r="N719" s="215" t="s">
        <v>42</v>
      </c>
      <c r="O719" s="87"/>
      <c r="P719" s="216">
        <f>O719*H719</f>
        <v>0</v>
      </c>
      <c r="Q719" s="216">
        <v>0</v>
      </c>
      <c r="R719" s="216">
        <f>Q719*H719</f>
        <v>0</v>
      </c>
      <c r="S719" s="216">
        <v>0</v>
      </c>
      <c r="T719" s="21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8" t="s">
        <v>179</v>
      </c>
      <c r="AT719" s="218" t="s">
        <v>174</v>
      </c>
      <c r="AU719" s="218" t="s">
        <v>81</v>
      </c>
      <c r="AY719" s="20" t="s">
        <v>171</v>
      </c>
      <c r="BE719" s="219">
        <f>IF(N719="základní",J719,0)</f>
        <v>0</v>
      </c>
      <c r="BF719" s="219">
        <f>IF(N719="snížená",J719,0)</f>
        <v>0</v>
      </c>
      <c r="BG719" s="219">
        <f>IF(N719="zákl. přenesená",J719,0)</f>
        <v>0</v>
      </c>
      <c r="BH719" s="219">
        <f>IF(N719="sníž. přenesená",J719,0)</f>
        <v>0</v>
      </c>
      <c r="BI719" s="219">
        <f>IF(N719="nulová",J719,0)</f>
        <v>0</v>
      </c>
      <c r="BJ719" s="20" t="s">
        <v>79</v>
      </c>
      <c r="BK719" s="219">
        <f>ROUND(I719*H719,2)</f>
        <v>0</v>
      </c>
      <c r="BL719" s="20" t="s">
        <v>179</v>
      </c>
      <c r="BM719" s="218" t="s">
        <v>635</v>
      </c>
    </row>
    <row r="720" s="2" customFormat="1">
      <c r="A720" s="41"/>
      <c r="B720" s="42"/>
      <c r="C720" s="43"/>
      <c r="D720" s="220" t="s">
        <v>180</v>
      </c>
      <c r="E720" s="43"/>
      <c r="F720" s="221" t="s">
        <v>636</v>
      </c>
      <c r="G720" s="43"/>
      <c r="H720" s="43"/>
      <c r="I720" s="222"/>
      <c r="J720" s="43"/>
      <c r="K720" s="43"/>
      <c r="L720" s="47"/>
      <c r="M720" s="223"/>
      <c r="N720" s="224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180</v>
      </c>
      <c r="AU720" s="20" t="s">
        <v>81</v>
      </c>
    </row>
    <row r="721" s="2" customFormat="1" ht="16.5" customHeight="1">
      <c r="A721" s="41"/>
      <c r="B721" s="42"/>
      <c r="C721" s="207" t="s">
        <v>637</v>
      </c>
      <c r="D721" s="207" t="s">
        <v>174</v>
      </c>
      <c r="E721" s="208" t="s">
        <v>638</v>
      </c>
      <c r="F721" s="209" t="s">
        <v>639</v>
      </c>
      <c r="G721" s="210" t="s">
        <v>624</v>
      </c>
      <c r="H721" s="211">
        <v>4</v>
      </c>
      <c r="I721" s="212"/>
      <c r="J721" s="213">
        <f>ROUND(I721*H721,2)</f>
        <v>0</v>
      </c>
      <c r="K721" s="209" t="s">
        <v>178</v>
      </c>
      <c r="L721" s="47"/>
      <c r="M721" s="214" t="s">
        <v>19</v>
      </c>
      <c r="N721" s="215" t="s">
        <v>42</v>
      </c>
      <c r="O721" s="87"/>
      <c r="P721" s="216">
        <f>O721*H721</f>
        <v>0</v>
      </c>
      <c r="Q721" s="216">
        <v>0</v>
      </c>
      <c r="R721" s="216">
        <f>Q721*H721</f>
        <v>0</v>
      </c>
      <c r="S721" s="216">
        <v>0</v>
      </c>
      <c r="T721" s="21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8" t="s">
        <v>179</v>
      </c>
      <c r="AT721" s="218" t="s">
        <v>174</v>
      </c>
      <c r="AU721" s="218" t="s">
        <v>81</v>
      </c>
      <c r="AY721" s="20" t="s">
        <v>171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20" t="s">
        <v>79</v>
      </c>
      <c r="BK721" s="219">
        <f>ROUND(I721*H721,2)</f>
        <v>0</v>
      </c>
      <c r="BL721" s="20" t="s">
        <v>179</v>
      </c>
      <c r="BM721" s="218" t="s">
        <v>640</v>
      </c>
    </row>
    <row r="722" s="2" customFormat="1">
      <c r="A722" s="41"/>
      <c r="B722" s="42"/>
      <c r="C722" s="43"/>
      <c r="D722" s="220" t="s">
        <v>180</v>
      </c>
      <c r="E722" s="43"/>
      <c r="F722" s="221" t="s">
        <v>641</v>
      </c>
      <c r="G722" s="43"/>
      <c r="H722" s="43"/>
      <c r="I722" s="222"/>
      <c r="J722" s="43"/>
      <c r="K722" s="43"/>
      <c r="L722" s="47"/>
      <c r="M722" s="223"/>
      <c r="N722" s="224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180</v>
      </c>
      <c r="AU722" s="20" t="s">
        <v>81</v>
      </c>
    </row>
    <row r="723" s="2" customFormat="1" ht="21.75" customHeight="1">
      <c r="A723" s="41"/>
      <c r="B723" s="42"/>
      <c r="C723" s="207" t="s">
        <v>471</v>
      </c>
      <c r="D723" s="207" t="s">
        <v>174</v>
      </c>
      <c r="E723" s="208" t="s">
        <v>642</v>
      </c>
      <c r="F723" s="209" t="s">
        <v>643</v>
      </c>
      <c r="G723" s="210" t="s">
        <v>624</v>
      </c>
      <c r="H723" s="211">
        <v>720</v>
      </c>
      <c r="I723" s="212"/>
      <c r="J723" s="213">
        <f>ROUND(I723*H723,2)</f>
        <v>0</v>
      </c>
      <c r="K723" s="209" t="s">
        <v>178</v>
      </c>
      <c r="L723" s="47"/>
      <c r="M723" s="214" t="s">
        <v>19</v>
      </c>
      <c r="N723" s="215" t="s">
        <v>42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179</v>
      </c>
      <c r="AT723" s="218" t="s">
        <v>174</v>
      </c>
      <c r="AU723" s="218" t="s">
        <v>81</v>
      </c>
      <c r="AY723" s="20" t="s">
        <v>171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79</v>
      </c>
      <c r="BK723" s="219">
        <f>ROUND(I723*H723,2)</f>
        <v>0</v>
      </c>
      <c r="BL723" s="20" t="s">
        <v>179</v>
      </c>
      <c r="BM723" s="218" t="s">
        <v>644</v>
      </c>
    </row>
    <row r="724" s="2" customFormat="1">
      <c r="A724" s="41"/>
      <c r="B724" s="42"/>
      <c r="C724" s="43"/>
      <c r="D724" s="220" t="s">
        <v>180</v>
      </c>
      <c r="E724" s="43"/>
      <c r="F724" s="221" t="s">
        <v>645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180</v>
      </c>
      <c r="AU724" s="20" t="s">
        <v>81</v>
      </c>
    </row>
    <row r="725" s="13" customFormat="1">
      <c r="A725" s="13"/>
      <c r="B725" s="225"/>
      <c r="C725" s="226"/>
      <c r="D725" s="227" t="s">
        <v>182</v>
      </c>
      <c r="E725" s="228" t="s">
        <v>19</v>
      </c>
      <c r="F725" s="229" t="s">
        <v>632</v>
      </c>
      <c r="G725" s="226"/>
      <c r="H725" s="230">
        <v>720</v>
      </c>
      <c r="I725" s="231"/>
      <c r="J725" s="226"/>
      <c r="K725" s="226"/>
      <c r="L725" s="232"/>
      <c r="M725" s="233"/>
      <c r="N725" s="234"/>
      <c r="O725" s="234"/>
      <c r="P725" s="234"/>
      <c r="Q725" s="234"/>
      <c r="R725" s="234"/>
      <c r="S725" s="234"/>
      <c r="T725" s="23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6" t="s">
        <v>182</v>
      </c>
      <c r="AU725" s="236" t="s">
        <v>81</v>
      </c>
      <c r="AV725" s="13" t="s">
        <v>81</v>
      </c>
      <c r="AW725" s="13" t="s">
        <v>33</v>
      </c>
      <c r="AX725" s="13" t="s">
        <v>71</v>
      </c>
      <c r="AY725" s="236" t="s">
        <v>171</v>
      </c>
    </row>
    <row r="726" s="15" customFormat="1">
      <c r="A726" s="15"/>
      <c r="B726" s="248"/>
      <c r="C726" s="249"/>
      <c r="D726" s="227" t="s">
        <v>182</v>
      </c>
      <c r="E726" s="250" t="s">
        <v>19</v>
      </c>
      <c r="F726" s="251" t="s">
        <v>188</v>
      </c>
      <c r="G726" s="249"/>
      <c r="H726" s="252">
        <v>720</v>
      </c>
      <c r="I726" s="253"/>
      <c r="J726" s="249"/>
      <c r="K726" s="249"/>
      <c r="L726" s="254"/>
      <c r="M726" s="255"/>
      <c r="N726" s="256"/>
      <c r="O726" s="256"/>
      <c r="P726" s="256"/>
      <c r="Q726" s="256"/>
      <c r="R726" s="256"/>
      <c r="S726" s="256"/>
      <c r="T726" s="257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8" t="s">
        <v>182</v>
      </c>
      <c r="AU726" s="258" t="s">
        <v>81</v>
      </c>
      <c r="AV726" s="15" t="s">
        <v>179</v>
      </c>
      <c r="AW726" s="15" t="s">
        <v>33</v>
      </c>
      <c r="AX726" s="15" t="s">
        <v>79</v>
      </c>
      <c r="AY726" s="258" t="s">
        <v>171</v>
      </c>
    </row>
    <row r="727" s="2" customFormat="1" ht="16.5" customHeight="1">
      <c r="A727" s="41"/>
      <c r="B727" s="42"/>
      <c r="C727" s="207" t="s">
        <v>261</v>
      </c>
      <c r="D727" s="207" t="s">
        <v>174</v>
      </c>
      <c r="E727" s="208" t="s">
        <v>646</v>
      </c>
      <c r="F727" s="209" t="s">
        <v>647</v>
      </c>
      <c r="G727" s="210" t="s">
        <v>624</v>
      </c>
      <c r="H727" s="211">
        <v>4</v>
      </c>
      <c r="I727" s="212"/>
      <c r="J727" s="213">
        <f>ROUND(I727*H727,2)</f>
        <v>0</v>
      </c>
      <c r="K727" s="209" t="s">
        <v>178</v>
      </c>
      <c r="L727" s="47"/>
      <c r="M727" s="214" t="s">
        <v>19</v>
      </c>
      <c r="N727" s="215" t="s">
        <v>42</v>
      </c>
      <c r="O727" s="87"/>
      <c r="P727" s="216">
        <f>O727*H727</f>
        <v>0</v>
      </c>
      <c r="Q727" s="216">
        <v>0</v>
      </c>
      <c r="R727" s="216">
        <f>Q727*H727</f>
        <v>0</v>
      </c>
      <c r="S727" s="216">
        <v>0</v>
      </c>
      <c r="T727" s="21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179</v>
      </c>
      <c r="AT727" s="218" t="s">
        <v>174</v>
      </c>
      <c r="AU727" s="218" t="s">
        <v>81</v>
      </c>
      <c r="AY727" s="20" t="s">
        <v>171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79</v>
      </c>
      <c r="BK727" s="219">
        <f>ROUND(I727*H727,2)</f>
        <v>0</v>
      </c>
      <c r="BL727" s="20" t="s">
        <v>179</v>
      </c>
      <c r="BM727" s="218" t="s">
        <v>648</v>
      </c>
    </row>
    <row r="728" s="2" customFormat="1">
      <c r="A728" s="41"/>
      <c r="B728" s="42"/>
      <c r="C728" s="43"/>
      <c r="D728" s="220" t="s">
        <v>180</v>
      </c>
      <c r="E728" s="43"/>
      <c r="F728" s="221" t="s">
        <v>649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180</v>
      </c>
      <c r="AU728" s="20" t="s">
        <v>81</v>
      </c>
    </row>
    <row r="729" s="2" customFormat="1" ht="21.75" customHeight="1">
      <c r="A729" s="41"/>
      <c r="B729" s="42"/>
      <c r="C729" s="207" t="s">
        <v>488</v>
      </c>
      <c r="D729" s="207" t="s">
        <v>174</v>
      </c>
      <c r="E729" s="208" t="s">
        <v>650</v>
      </c>
      <c r="F729" s="209" t="s">
        <v>651</v>
      </c>
      <c r="G729" s="210" t="s">
        <v>624</v>
      </c>
      <c r="H729" s="211">
        <v>1</v>
      </c>
      <c r="I729" s="212"/>
      <c r="J729" s="213">
        <f>ROUND(I729*H729,2)</f>
        <v>0</v>
      </c>
      <c r="K729" s="209" t="s">
        <v>178</v>
      </c>
      <c r="L729" s="47"/>
      <c r="M729" s="214" t="s">
        <v>19</v>
      </c>
      <c r="N729" s="215" t="s">
        <v>42</v>
      </c>
      <c r="O729" s="87"/>
      <c r="P729" s="216">
        <f>O729*H729</f>
        <v>0</v>
      </c>
      <c r="Q729" s="216">
        <v>0</v>
      </c>
      <c r="R729" s="216">
        <f>Q729*H729</f>
        <v>0</v>
      </c>
      <c r="S729" s="216">
        <v>0</v>
      </c>
      <c r="T729" s="217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8" t="s">
        <v>179</v>
      </c>
      <c r="AT729" s="218" t="s">
        <v>174</v>
      </c>
      <c r="AU729" s="218" t="s">
        <v>81</v>
      </c>
      <c r="AY729" s="20" t="s">
        <v>171</v>
      </c>
      <c r="BE729" s="219">
        <f>IF(N729="základní",J729,0)</f>
        <v>0</v>
      </c>
      <c r="BF729" s="219">
        <f>IF(N729="snížená",J729,0)</f>
        <v>0</v>
      </c>
      <c r="BG729" s="219">
        <f>IF(N729="zákl. přenesená",J729,0)</f>
        <v>0</v>
      </c>
      <c r="BH729" s="219">
        <f>IF(N729="sníž. přenesená",J729,0)</f>
        <v>0</v>
      </c>
      <c r="BI729" s="219">
        <f>IF(N729="nulová",J729,0)</f>
        <v>0</v>
      </c>
      <c r="BJ729" s="20" t="s">
        <v>79</v>
      </c>
      <c r="BK729" s="219">
        <f>ROUND(I729*H729,2)</f>
        <v>0</v>
      </c>
      <c r="BL729" s="20" t="s">
        <v>179</v>
      </c>
      <c r="BM729" s="218" t="s">
        <v>652</v>
      </c>
    </row>
    <row r="730" s="2" customFormat="1">
      <c r="A730" s="41"/>
      <c r="B730" s="42"/>
      <c r="C730" s="43"/>
      <c r="D730" s="220" t="s">
        <v>180</v>
      </c>
      <c r="E730" s="43"/>
      <c r="F730" s="221" t="s">
        <v>653</v>
      </c>
      <c r="G730" s="43"/>
      <c r="H730" s="43"/>
      <c r="I730" s="222"/>
      <c r="J730" s="43"/>
      <c r="K730" s="43"/>
      <c r="L730" s="47"/>
      <c r="M730" s="223"/>
      <c r="N730" s="224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180</v>
      </c>
      <c r="AU730" s="20" t="s">
        <v>81</v>
      </c>
    </row>
    <row r="731" s="2" customFormat="1" ht="21.75" customHeight="1">
      <c r="A731" s="41"/>
      <c r="B731" s="42"/>
      <c r="C731" s="207" t="s">
        <v>484</v>
      </c>
      <c r="D731" s="207" t="s">
        <v>174</v>
      </c>
      <c r="E731" s="208" t="s">
        <v>654</v>
      </c>
      <c r="F731" s="209" t="s">
        <v>655</v>
      </c>
      <c r="G731" s="210" t="s">
        <v>624</v>
      </c>
      <c r="H731" s="211">
        <v>60</v>
      </c>
      <c r="I731" s="212"/>
      <c r="J731" s="213">
        <f>ROUND(I731*H731,2)</f>
        <v>0</v>
      </c>
      <c r="K731" s="209" t="s">
        <v>178</v>
      </c>
      <c r="L731" s="47"/>
      <c r="M731" s="214" t="s">
        <v>19</v>
      </c>
      <c r="N731" s="215" t="s">
        <v>42</v>
      </c>
      <c r="O731" s="87"/>
      <c r="P731" s="216">
        <f>O731*H731</f>
        <v>0</v>
      </c>
      <c r="Q731" s="216">
        <v>0</v>
      </c>
      <c r="R731" s="216">
        <f>Q731*H731</f>
        <v>0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179</v>
      </c>
      <c r="AT731" s="218" t="s">
        <v>174</v>
      </c>
      <c r="AU731" s="218" t="s">
        <v>81</v>
      </c>
      <c r="AY731" s="20" t="s">
        <v>171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79</v>
      </c>
      <c r="BK731" s="219">
        <f>ROUND(I731*H731,2)</f>
        <v>0</v>
      </c>
      <c r="BL731" s="20" t="s">
        <v>179</v>
      </c>
      <c r="BM731" s="218" t="s">
        <v>656</v>
      </c>
    </row>
    <row r="732" s="2" customFormat="1">
      <c r="A732" s="41"/>
      <c r="B732" s="42"/>
      <c r="C732" s="43"/>
      <c r="D732" s="220" t="s">
        <v>180</v>
      </c>
      <c r="E732" s="43"/>
      <c r="F732" s="221" t="s">
        <v>657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180</v>
      </c>
      <c r="AU732" s="20" t="s">
        <v>81</v>
      </c>
    </row>
    <row r="733" s="13" customFormat="1">
      <c r="A733" s="13"/>
      <c r="B733" s="225"/>
      <c r="C733" s="226"/>
      <c r="D733" s="227" t="s">
        <v>182</v>
      </c>
      <c r="E733" s="228" t="s">
        <v>19</v>
      </c>
      <c r="F733" s="229" t="s">
        <v>658</v>
      </c>
      <c r="G733" s="226"/>
      <c r="H733" s="230">
        <v>60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182</v>
      </c>
      <c r="AU733" s="236" t="s">
        <v>81</v>
      </c>
      <c r="AV733" s="13" t="s">
        <v>81</v>
      </c>
      <c r="AW733" s="13" t="s">
        <v>33</v>
      </c>
      <c r="AX733" s="13" t="s">
        <v>71</v>
      </c>
      <c r="AY733" s="236" t="s">
        <v>171</v>
      </c>
    </row>
    <row r="734" s="15" customFormat="1">
      <c r="A734" s="15"/>
      <c r="B734" s="248"/>
      <c r="C734" s="249"/>
      <c r="D734" s="227" t="s">
        <v>182</v>
      </c>
      <c r="E734" s="250" t="s">
        <v>19</v>
      </c>
      <c r="F734" s="251" t="s">
        <v>188</v>
      </c>
      <c r="G734" s="249"/>
      <c r="H734" s="252">
        <v>60</v>
      </c>
      <c r="I734" s="253"/>
      <c r="J734" s="249"/>
      <c r="K734" s="249"/>
      <c r="L734" s="254"/>
      <c r="M734" s="255"/>
      <c r="N734" s="256"/>
      <c r="O734" s="256"/>
      <c r="P734" s="256"/>
      <c r="Q734" s="256"/>
      <c r="R734" s="256"/>
      <c r="S734" s="256"/>
      <c r="T734" s="257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8" t="s">
        <v>182</v>
      </c>
      <c r="AU734" s="258" t="s">
        <v>81</v>
      </c>
      <c r="AV734" s="15" t="s">
        <v>179</v>
      </c>
      <c r="AW734" s="15" t="s">
        <v>33</v>
      </c>
      <c r="AX734" s="15" t="s">
        <v>79</v>
      </c>
      <c r="AY734" s="258" t="s">
        <v>171</v>
      </c>
    </row>
    <row r="735" s="2" customFormat="1" ht="21.75" customHeight="1">
      <c r="A735" s="41"/>
      <c r="B735" s="42"/>
      <c r="C735" s="207" t="s">
        <v>498</v>
      </c>
      <c r="D735" s="207" t="s">
        <v>174</v>
      </c>
      <c r="E735" s="208" t="s">
        <v>659</v>
      </c>
      <c r="F735" s="209" t="s">
        <v>660</v>
      </c>
      <c r="G735" s="210" t="s">
        <v>624</v>
      </c>
      <c r="H735" s="211">
        <v>1</v>
      </c>
      <c r="I735" s="212"/>
      <c r="J735" s="213">
        <f>ROUND(I735*H735,2)</f>
        <v>0</v>
      </c>
      <c r="K735" s="209" t="s">
        <v>178</v>
      </c>
      <c r="L735" s="47"/>
      <c r="M735" s="214" t="s">
        <v>19</v>
      </c>
      <c r="N735" s="215" t="s">
        <v>42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179</v>
      </c>
      <c r="AT735" s="218" t="s">
        <v>174</v>
      </c>
      <c r="AU735" s="218" t="s">
        <v>81</v>
      </c>
      <c r="AY735" s="20" t="s">
        <v>171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79</v>
      </c>
      <c r="BK735" s="219">
        <f>ROUND(I735*H735,2)</f>
        <v>0</v>
      </c>
      <c r="BL735" s="20" t="s">
        <v>179</v>
      </c>
      <c r="BM735" s="218" t="s">
        <v>661</v>
      </c>
    </row>
    <row r="736" s="2" customFormat="1">
      <c r="A736" s="41"/>
      <c r="B736" s="42"/>
      <c r="C736" s="43"/>
      <c r="D736" s="220" t="s">
        <v>180</v>
      </c>
      <c r="E736" s="43"/>
      <c r="F736" s="221" t="s">
        <v>662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180</v>
      </c>
      <c r="AU736" s="20" t="s">
        <v>81</v>
      </c>
    </row>
    <row r="737" s="12" customFormat="1" ht="22.8" customHeight="1">
      <c r="A737" s="12"/>
      <c r="B737" s="191"/>
      <c r="C737" s="192"/>
      <c r="D737" s="193" t="s">
        <v>70</v>
      </c>
      <c r="E737" s="205" t="s">
        <v>663</v>
      </c>
      <c r="F737" s="205" t="s">
        <v>664</v>
      </c>
      <c r="G737" s="192"/>
      <c r="H737" s="192"/>
      <c r="I737" s="195"/>
      <c r="J737" s="206">
        <f>BK737</f>
        <v>0</v>
      </c>
      <c r="K737" s="192"/>
      <c r="L737" s="197"/>
      <c r="M737" s="198"/>
      <c r="N737" s="199"/>
      <c r="O737" s="199"/>
      <c r="P737" s="200">
        <f>SUM(P738:P774)</f>
        <v>0</v>
      </c>
      <c r="Q737" s="199"/>
      <c r="R737" s="200">
        <f>SUM(R738:R774)</f>
        <v>1.5177801000000002</v>
      </c>
      <c r="S737" s="199"/>
      <c r="T737" s="201">
        <f>SUM(T738:T774)</f>
        <v>1.7030000000000003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2" t="s">
        <v>79</v>
      </c>
      <c r="AT737" s="203" t="s">
        <v>70</v>
      </c>
      <c r="AU737" s="203" t="s">
        <v>79</v>
      </c>
      <c r="AY737" s="202" t="s">
        <v>171</v>
      </c>
      <c r="BK737" s="204">
        <f>SUM(BK738:BK774)</f>
        <v>0</v>
      </c>
    </row>
    <row r="738" s="2" customFormat="1" ht="24.15" customHeight="1">
      <c r="A738" s="41"/>
      <c r="B738" s="42"/>
      <c r="C738" s="207" t="s">
        <v>665</v>
      </c>
      <c r="D738" s="207" t="s">
        <v>174</v>
      </c>
      <c r="E738" s="208" t="s">
        <v>666</v>
      </c>
      <c r="F738" s="209" t="s">
        <v>667</v>
      </c>
      <c r="G738" s="210" t="s">
        <v>191</v>
      </c>
      <c r="H738" s="211">
        <v>8.5</v>
      </c>
      <c r="I738" s="212"/>
      <c r="J738" s="213">
        <f>ROUND(I738*H738,2)</f>
        <v>0</v>
      </c>
      <c r="K738" s="209" t="s">
        <v>178</v>
      </c>
      <c r="L738" s="47"/>
      <c r="M738" s="214" t="s">
        <v>19</v>
      </c>
      <c r="N738" s="215" t="s">
        <v>42</v>
      </c>
      <c r="O738" s="87"/>
      <c r="P738" s="216">
        <f>O738*H738</f>
        <v>0</v>
      </c>
      <c r="Q738" s="216">
        <v>0.017639999999999999</v>
      </c>
      <c r="R738" s="216">
        <f>Q738*H738</f>
        <v>0.14993999999999999</v>
      </c>
      <c r="S738" s="216">
        <v>0.02</v>
      </c>
      <c r="T738" s="217">
        <f>S738*H738</f>
        <v>0.17000000000000001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179</v>
      </c>
      <c r="AT738" s="218" t="s">
        <v>174</v>
      </c>
      <c r="AU738" s="218" t="s">
        <v>81</v>
      </c>
      <c r="AY738" s="20" t="s">
        <v>171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79</v>
      </c>
      <c r="BK738" s="219">
        <f>ROUND(I738*H738,2)</f>
        <v>0</v>
      </c>
      <c r="BL738" s="20" t="s">
        <v>179</v>
      </c>
      <c r="BM738" s="218" t="s">
        <v>668</v>
      </c>
    </row>
    <row r="739" s="2" customFormat="1">
      <c r="A739" s="41"/>
      <c r="B739" s="42"/>
      <c r="C739" s="43"/>
      <c r="D739" s="220" t="s">
        <v>180</v>
      </c>
      <c r="E739" s="43"/>
      <c r="F739" s="221" t="s">
        <v>669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180</v>
      </c>
      <c r="AU739" s="20" t="s">
        <v>81</v>
      </c>
    </row>
    <row r="740" s="13" customFormat="1">
      <c r="A740" s="13"/>
      <c r="B740" s="225"/>
      <c r="C740" s="226"/>
      <c r="D740" s="227" t="s">
        <v>182</v>
      </c>
      <c r="E740" s="228" t="s">
        <v>19</v>
      </c>
      <c r="F740" s="229" t="s">
        <v>670</v>
      </c>
      <c r="G740" s="226"/>
      <c r="H740" s="230">
        <v>8.5</v>
      </c>
      <c r="I740" s="231"/>
      <c r="J740" s="226"/>
      <c r="K740" s="226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182</v>
      </c>
      <c r="AU740" s="236" t="s">
        <v>81</v>
      </c>
      <c r="AV740" s="13" t="s">
        <v>81</v>
      </c>
      <c r="AW740" s="13" t="s">
        <v>33</v>
      </c>
      <c r="AX740" s="13" t="s">
        <v>71</v>
      </c>
      <c r="AY740" s="236" t="s">
        <v>171</v>
      </c>
    </row>
    <row r="741" s="15" customFormat="1">
      <c r="A741" s="15"/>
      <c r="B741" s="248"/>
      <c r="C741" s="249"/>
      <c r="D741" s="227" t="s">
        <v>182</v>
      </c>
      <c r="E741" s="250" t="s">
        <v>19</v>
      </c>
      <c r="F741" s="251" t="s">
        <v>188</v>
      </c>
      <c r="G741" s="249"/>
      <c r="H741" s="252">
        <v>8.5</v>
      </c>
      <c r="I741" s="253"/>
      <c r="J741" s="249"/>
      <c r="K741" s="249"/>
      <c r="L741" s="254"/>
      <c r="M741" s="255"/>
      <c r="N741" s="256"/>
      <c r="O741" s="256"/>
      <c r="P741" s="256"/>
      <c r="Q741" s="256"/>
      <c r="R741" s="256"/>
      <c r="S741" s="256"/>
      <c r="T741" s="257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8" t="s">
        <v>182</v>
      </c>
      <c r="AU741" s="258" t="s">
        <v>81</v>
      </c>
      <c r="AV741" s="15" t="s">
        <v>179</v>
      </c>
      <c r="AW741" s="15" t="s">
        <v>33</v>
      </c>
      <c r="AX741" s="15" t="s">
        <v>79</v>
      </c>
      <c r="AY741" s="258" t="s">
        <v>171</v>
      </c>
    </row>
    <row r="742" s="2" customFormat="1" ht="24.15" customHeight="1">
      <c r="A742" s="41"/>
      <c r="B742" s="42"/>
      <c r="C742" s="207" t="s">
        <v>503</v>
      </c>
      <c r="D742" s="207" t="s">
        <v>174</v>
      </c>
      <c r="E742" s="208" t="s">
        <v>671</v>
      </c>
      <c r="F742" s="209" t="s">
        <v>672</v>
      </c>
      <c r="G742" s="210" t="s">
        <v>191</v>
      </c>
      <c r="H742" s="211">
        <v>63.25</v>
      </c>
      <c r="I742" s="212"/>
      <c r="J742" s="213">
        <f>ROUND(I742*H742,2)</f>
        <v>0</v>
      </c>
      <c r="K742" s="209" t="s">
        <v>178</v>
      </c>
      <c r="L742" s="47"/>
      <c r="M742" s="214" t="s">
        <v>19</v>
      </c>
      <c r="N742" s="215" t="s">
        <v>42</v>
      </c>
      <c r="O742" s="87"/>
      <c r="P742" s="216">
        <f>O742*H742</f>
        <v>0</v>
      </c>
      <c r="Q742" s="216">
        <v>0.020930000000000001</v>
      </c>
      <c r="R742" s="216">
        <f>Q742*H742</f>
        <v>1.3238225000000001</v>
      </c>
      <c r="S742" s="216">
        <v>0.02</v>
      </c>
      <c r="T742" s="217">
        <f>S742*H742</f>
        <v>1.2650000000000001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179</v>
      </c>
      <c r="AT742" s="218" t="s">
        <v>174</v>
      </c>
      <c r="AU742" s="218" t="s">
        <v>81</v>
      </c>
      <c r="AY742" s="20" t="s">
        <v>171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79</v>
      </c>
      <c r="BK742" s="219">
        <f>ROUND(I742*H742,2)</f>
        <v>0</v>
      </c>
      <c r="BL742" s="20" t="s">
        <v>179</v>
      </c>
      <c r="BM742" s="218" t="s">
        <v>673</v>
      </c>
    </row>
    <row r="743" s="2" customFormat="1">
      <c r="A743" s="41"/>
      <c r="B743" s="42"/>
      <c r="C743" s="43"/>
      <c r="D743" s="220" t="s">
        <v>180</v>
      </c>
      <c r="E743" s="43"/>
      <c r="F743" s="221" t="s">
        <v>674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180</v>
      </c>
      <c r="AU743" s="20" t="s">
        <v>81</v>
      </c>
    </row>
    <row r="744" s="13" customFormat="1">
      <c r="A744" s="13"/>
      <c r="B744" s="225"/>
      <c r="C744" s="226"/>
      <c r="D744" s="227" t="s">
        <v>182</v>
      </c>
      <c r="E744" s="228" t="s">
        <v>19</v>
      </c>
      <c r="F744" s="229" t="s">
        <v>675</v>
      </c>
      <c r="G744" s="226"/>
      <c r="H744" s="230">
        <v>13.25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182</v>
      </c>
      <c r="AU744" s="236" t="s">
        <v>81</v>
      </c>
      <c r="AV744" s="13" t="s">
        <v>81</v>
      </c>
      <c r="AW744" s="13" t="s">
        <v>33</v>
      </c>
      <c r="AX744" s="13" t="s">
        <v>71</v>
      </c>
      <c r="AY744" s="236" t="s">
        <v>171</v>
      </c>
    </row>
    <row r="745" s="13" customFormat="1">
      <c r="A745" s="13"/>
      <c r="B745" s="225"/>
      <c r="C745" s="226"/>
      <c r="D745" s="227" t="s">
        <v>182</v>
      </c>
      <c r="E745" s="228" t="s">
        <v>19</v>
      </c>
      <c r="F745" s="229" t="s">
        <v>676</v>
      </c>
      <c r="G745" s="226"/>
      <c r="H745" s="230">
        <v>50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182</v>
      </c>
      <c r="AU745" s="236" t="s">
        <v>81</v>
      </c>
      <c r="AV745" s="13" t="s">
        <v>81</v>
      </c>
      <c r="AW745" s="13" t="s">
        <v>33</v>
      </c>
      <c r="AX745" s="13" t="s">
        <v>71</v>
      </c>
      <c r="AY745" s="236" t="s">
        <v>171</v>
      </c>
    </row>
    <row r="746" s="15" customFormat="1">
      <c r="A746" s="15"/>
      <c r="B746" s="248"/>
      <c r="C746" s="249"/>
      <c r="D746" s="227" t="s">
        <v>182</v>
      </c>
      <c r="E746" s="250" t="s">
        <v>19</v>
      </c>
      <c r="F746" s="251" t="s">
        <v>188</v>
      </c>
      <c r="G746" s="249"/>
      <c r="H746" s="252">
        <v>63.25</v>
      </c>
      <c r="I746" s="253"/>
      <c r="J746" s="249"/>
      <c r="K746" s="249"/>
      <c r="L746" s="254"/>
      <c r="M746" s="255"/>
      <c r="N746" s="256"/>
      <c r="O746" s="256"/>
      <c r="P746" s="256"/>
      <c r="Q746" s="256"/>
      <c r="R746" s="256"/>
      <c r="S746" s="256"/>
      <c r="T746" s="257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8" t="s">
        <v>182</v>
      </c>
      <c r="AU746" s="258" t="s">
        <v>81</v>
      </c>
      <c r="AV746" s="15" t="s">
        <v>179</v>
      </c>
      <c r="AW746" s="15" t="s">
        <v>33</v>
      </c>
      <c r="AX746" s="15" t="s">
        <v>79</v>
      </c>
      <c r="AY746" s="258" t="s">
        <v>171</v>
      </c>
    </row>
    <row r="747" s="2" customFormat="1" ht="24.15" customHeight="1">
      <c r="A747" s="41"/>
      <c r="B747" s="42"/>
      <c r="C747" s="207" t="s">
        <v>677</v>
      </c>
      <c r="D747" s="207" t="s">
        <v>174</v>
      </c>
      <c r="E747" s="208" t="s">
        <v>678</v>
      </c>
      <c r="F747" s="209" t="s">
        <v>679</v>
      </c>
      <c r="G747" s="210" t="s">
        <v>191</v>
      </c>
      <c r="H747" s="211">
        <v>134</v>
      </c>
      <c r="I747" s="212"/>
      <c r="J747" s="213">
        <f>ROUND(I747*H747,2)</f>
        <v>0</v>
      </c>
      <c r="K747" s="209" t="s">
        <v>178</v>
      </c>
      <c r="L747" s="47"/>
      <c r="M747" s="214" t="s">
        <v>19</v>
      </c>
      <c r="N747" s="215" t="s">
        <v>42</v>
      </c>
      <c r="O747" s="87"/>
      <c r="P747" s="216">
        <f>O747*H747</f>
        <v>0</v>
      </c>
      <c r="Q747" s="216">
        <v>0.00022000000000000001</v>
      </c>
      <c r="R747" s="216">
        <f>Q747*H747</f>
        <v>0.029480000000000003</v>
      </c>
      <c r="S747" s="216">
        <v>0.002</v>
      </c>
      <c r="T747" s="217">
        <f>S747*H747</f>
        <v>0.26800000000000002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179</v>
      </c>
      <c r="AT747" s="218" t="s">
        <v>174</v>
      </c>
      <c r="AU747" s="218" t="s">
        <v>81</v>
      </c>
      <c r="AY747" s="20" t="s">
        <v>171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79</v>
      </c>
      <c r="BK747" s="219">
        <f>ROUND(I747*H747,2)</f>
        <v>0</v>
      </c>
      <c r="BL747" s="20" t="s">
        <v>179</v>
      </c>
      <c r="BM747" s="218" t="s">
        <v>680</v>
      </c>
    </row>
    <row r="748" s="2" customFormat="1">
      <c r="A748" s="41"/>
      <c r="B748" s="42"/>
      <c r="C748" s="43"/>
      <c r="D748" s="220" t="s">
        <v>180</v>
      </c>
      <c r="E748" s="43"/>
      <c r="F748" s="221" t="s">
        <v>681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180</v>
      </c>
      <c r="AU748" s="20" t="s">
        <v>81</v>
      </c>
    </row>
    <row r="749" s="13" customFormat="1">
      <c r="A749" s="13"/>
      <c r="B749" s="225"/>
      <c r="C749" s="226"/>
      <c r="D749" s="227" t="s">
        <v>182</v>
      </c>
      <c r="E749" s="228" t="s">
        <v>19</v>
      </c>
      <c r="F749" s="229" t="s">
        <v>670</v>
      </c>
      <c r="G749" s="226"/>
      <c r="H749" s="230">
        <v>8.5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182</v>
      </c>
      <c r="AU749" s="236" t="s">
        <v>81</v>
      </c>
      <c r="AV749" s="13" t="s">
        <v>81</v>
      </c>
      <c r="AW749" s="13" t="s">
        <v>33</v>
      </c>
      <c r="AX749" s="13" t="s">
        <v>71</v>
      </c>
      <c r="AY749" s="236" t="s">
        <v>171</v>
      </c>
    </row>
    <row r="750" s="13" customFormat="1">
      <c r="A750" s="13"/>
      <c r="B750" s="225"/>
      <c r="C750" s="226"/>
      <c r="D750" s="227" t="s">
        <v>182</v>
      </c>
      <c r="E750" s="228" t="s">
        <v>19</v>
      </c>
      <c r="F750" s="229" t="s">
        <v>675</v>
      </c>
      <c r="G750" s="226"/>
      <c r="H750" s="230">
        <v>13.25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182</v>
      </c>
      <c r="AU750" s="236" t="s">
        <v>81</v>
      </c>
      <c r="AV750" s="13" t="s">
        <v>81</v>
      </c>
      <c r="AW750" s="13" t="s">
        <v>33</v>
      </c>
      <c r="AX750" s="13" t="s">
        <v>71</v>
      </c>
      <c r="AY750" s="236" t="s">
        <v>171</v>
      </c>
    </row>
    <row r="751" s="13" customFormat="1">
      <c r="A751" s="13"/>
      <c r="B751" s="225"/>
      <c r="C751" s="226"/>
      <c r="D751" s="227" t="s">
        <v>182</v>
      </c>
      <c r="E751" s="228" t="s">
        <v>19</v>
      </c>
      <c r="F751" s="229" t="s">
        <v>682</v>
      </c>
      <c r="G751" s="226"/>
      <c r="H751" s="230">
        <v>12.25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6" t="s">
        <v>182</v>
      </c>
      <c r="AU751" s="236" t="s">
        <v>81</v>
      </c>
      <c r="AV751" s="13" t="s">
        <v>81</v>
      </c>
      <c r="AW751" s="13" t="s">
        <v>33</v>
      </c>
      <c r="AX751" s="13" t="s">
        <v>71</v>
      </c>
      <c r="AY751" s="236" t="s">
        <v>171</v>
      </c>
    </row>
    <row r="752" s="13" customFormat="1">
      <c r="A752" s="13"/>
      <c r="B752" s="225"/>
      <c r="C752" s="226"/>
      <c r="D752" s="227" t="s">
        <v>182</v>
      </c>
      <c r="E752" s="228" t="s">
        <v>19</v>
      </c>
      <c r="F752" s="229" t="s">
        <v>683</v>
      </c>
      <c r="G752" s="226"/>
      <c r="H752" s="230">
        <v>100</v>
      </c>
      <c r="I752" s="231"/>
      <c r="J752" s="226"/>
      <c r="K752" s="226"/>
      <c r="L752" s="232"/>
      <c r="M752" s="233"/>
      <c r="N752" s="234"/>
      <c r="O752" s="234"/>
      <c r="P752" s="234"/>
      <c r="Q752" s="234"/>
      <c r="R752" s="234"/>
      <c r="S752" s="234"/>
      <c r="T752" s="23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6" t="s">
        <v>182</v>
      </c>
      <c r="AU752" s="236" t="s">
        <v>81</v>
      </c>
      <c r="AV752" s="13" t="s">
        <v>81</v>
      </c>
      <c r="AW752" s="13" t="s">
        <v>33</v>
      </c>
      <c r="AX752" s="13" t="s">
        <v>71</v>
      </c>
      <c r="AY752" s="236" t="s">
        <v>171</v>
      </c>
    </row>
    <row r="753" s="15" customFormat="1">
      <c r="A753" s="15"/>
      <c r="B753" s="248"/>
      <c r="C753" s="249"/>
      <c r="D753" s="227" t="s">
        <v>182</v>
      </c>
      <c r="E753" s="250" t="s">
        <v>19</v>
      </c>
      <c r="F753" s="251" t="s">
        <v>188</v>
      </c>
      <c r="G753" s="249"/>
      <c r="H753" s="252">
        <v>134</v>
      </c>
      <c r="I753" s="253"/>
      <c r="J753" s="249"/>
      <c r="K753" s="249"/>
      <c r="L753" s="254"/>
      <c r="M753" s="255"/>
      <c r="N753" s="256"/>
      <c r="O753" s="256"/>
      <c r="P753" s="256"/>
      <c r="Q753" s="256"/>
      <c r="R753" s="256"/>
      <c r="S753" s="256"/>
      <c r="T753" s="257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8" t="s">
        <v>182</v>
      </c>
      <c r="AU753" s="258" t="s">
        <v>81</v>
      </c>
      <c r="AV753" s="15" t="s">
        <v>179</v>
      </c>
      <c r="AW753" s="15" t="s">
        <v>33</v>
      </c>
      <c r="AX753" s="15" t="s">
        <v>79</v>
      </c>
      <c r="AY753" s="258" t="s">
        <v>171</v>
      </c>
    </row>
    <row r="754" s="2" customFormat="1" ht="16.5" customHeight="1">
      <c r="A754" s="41"/>
      <c r="B754" s="42"/>
      <c r="C754" s="207" t="s">
        <v>510</v>
      </c>
      <c r="D754" s="207" t="s">
        <v>174</v>
      </c>
      <c r="E754" s="208" t="s">
        <v>684</v>
      </c>
      <c r="F754" s="209" t="s">
        <v>685</v>
      </c>
      <c r="G754" s="210" t="s">
        <v>191</v>
      </c>
      <c r="H754" s="211">
        <v>433.21600000000001</v>
      </c>
      <c r="I754" s="212"/>
      <c r="J754" s="213">
        <f>ROUND(I754*H754,2)</f>
        <v>0</v>
      </c>
      <c r="K754" s="209" t="s">
        <v>178</v>
      </c>
      <c r="L754" s="47"/>
      <c r="M754" s="214" t="s">
        <v>19</v>
      </c>
      <c r="N754" s="215" t="s">
        <v>42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</v>
      </c>
      <c r="T754" s="217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179</v>
      </c>
      <c r="AT754" s="218" t="s">
        <v>174</v>
      </c>
      <c r="AU754" s="218" t="s">
        <v>81</v>
      </c>
      <c r="AY754" s="20" t="s">
        <v>171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79</v>
      </c>
      <c r="BK754" s="219">
        <f>ROUND(I754*H754,2)</f>
        <v>0</v>
      </c>
      <c r="BL754" s="20" t="s">
        <v>179</v>
      </c>
      <c r="BM754" s="218" t="s">
        <v>686</v>
      </c>
    </row>
    <row r="755" s="2" customFormat="1">
      <c r="A755" s="41"/>
      <c r="B755" s="42"/>
      <c r="C755" s="43"/>
      <c r="D755" s="220" t="s">
        <v>180</v>
      </c>
      <c r="E755" s="43"/>
      <c r="F755" s="221" t="s">
        <v>687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180</v>
      </c>
      <c r="AU755" s="20" t="s">
        <v>81</v>
      </c>
    </row>
    <row r="756" s="13" customFormat="1">
      <c r="A756" s="13"/>
      <c r="B756" s="225"/>
      <c r="C756" s="226"/>
      <c r="D756" s="227" t="s">
        <v>182</v>
      </c>
      <c r="E756" s="228" t="s">
        <v>19</v>
      </c>
      <c r="F756" s="229" t="s">
        <v>688</v>
      </c>
      <c r="G756" s="226"/>
      <c r="H756" s="230">
        <v>121.056</v>
      </c>
      <c r="I756" s="231"/>
      <c r="J756" s="226"/>
      <c r="K756" s="226"/>
      <c r="L756" s="232"/>
      <c r="M756" s="233"/>
      <c r="N756" s="234"/>
      <c r="O756" s="234"/>
      <c r="P756" s="234"/>
      <c r="Q756" s="234"/>
      <c r="R756" s="234"/>
      <c r="S756" s="234"/>
      <c r="T756" s="23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6" t="s">
        <v>182</v>
      </c>
      <c r="AU756" s="236" t="s">
        <v>81</v>
      </c>
      <c r="AV756" s="13" t="s">
        <v>81</v>
      </c>
      <c r="AW756" s="13" t="s">
        <v>33</v>
      </c>
      <c r="AX756" s="13" t="s">
        <v>71</v>
      </c>
      <c r="AY756" s="236" t="s">
        <v>171</v>
      </c>
    </row>
    <row r="757" s="13" customFormat="1">
      <c r="A757" s="13"/>
      <c r="B757" s="225"/>
      <c r="C757" s="226"/>
      <c r="D757" s="227" t="s">
        <v>182</v>
      </c>
      <c r="E757" s="228" t="s">
        <v>19</v>
      </c>
      <c r="F757" s="229" t="s">
        <v>689</v>
      </c>
      <c r="G757" s="226"/>
      <c r="H757" s="230">
        <v>-1.54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6" t="s">
        <v>182</v>
      </c>
      <c r="AU757" s="236" t="s">
        <v>81</v>
      </c>
      <c r="AV757" s="13" t="s">
        <v>81</v>
      </c>
      <c r="AW757" s="13" t="s">
        <v>33</v>
      </c>
      <c r="AX757" s="13" t="s">
        <v>71</v>
      </c>
      <c r="AY757" s="236" t="s">
        <v>171</v>
      </c>
    </row>
    <row r="758" s="14" customFormat="1">
      <c r="A758" s="14"/>
      <c r="B758" s="237"/>
      <c r="C758" s="238"/>
      <c r="D758" s="227" t="s">
        <v>182</v>
      </c>
      <c r="E758" s="239" t="s">
        <v>19</v>
      </c>
      <c r="F758" s="240" t="s">
        <v>690</v>
      </c>
      <c r="G758" s="238"/>
      <c r="H758" s="241">
        <v>119.51599999999999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182</v>
      </c>
      <c r="AU758" s="247" t="s">
        <v>81</v>
      </c>
      <c r="AV758" s="14" t="s">
        <v>185</v>
      </c>
      <c r="AW758" s="14" t="s">
        <v>33</v>
      </c>
      <c r="AX758" s="14" t="s">
        <v>71</v>
      </c>
      <c r="AY758" s="247" t="s">
        <v>171</v>
      </c>
    </row>
    <row r="759" s="13" customFormat="1">
      <c r="A759" s="13"/>
      <c r="B759" s="225"/>
      <c r="C759" s="226"/>
      <c r="D759" s="227" t="s">
        <v>182</v>
      </c>
      <c r="E759" s="228" t="s">
        <v>19</v>
      </c>
      <c r="F759" s="229" t="s">
        <v>691</v>
      </c>
      <c r="G759" s="226"/>
      <c r="H759" s="230">
        <v>313.69999999999999</v>
      </c>
      <c r="I759" s="231"/>
      <c r="J759" s="226"/>
      <c r="K759" s="226"/>
      <c r="L759" s="232"/>
      <c r="M759" s="233"/>
      <c r="N759" s="234"/>
      <c r="O759" s="234"/>
      <c r="P759" s="234"/>
      <c r="Q759" s="234"/>
      <c r="R759" s="234"/>
      <c r="S759" s="234"/>
      <c r="T759" s="23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6" t="s">
        <v>182</v>
      </c>
      <c r="AU759" s="236" t="s">
        <v>81</v>
      </c>
      <c r="AV759" s="13" t="s">
        <v>81</v>
      </c>
      <c r="AW759" s="13" t="s">
        <v>33</v>
      </c>
      <c r="AX759" s="13" t="s">
        <v>71</v>
      </c>
      <c r="AY759" s="236" t="s">
        <v>171</v>
      </c>
    </row>
    <row r="760" s="14" customFormat="1">
      <c r="A760" s="14"/>
      <c r="B760" s="237"/>
      <c r="C760" s="238"/>
      <c r="D760" s="227" t="s">
        <v>182</v>
      </c>
      <c r="E760" s="239" t="s">
        <v>19</v>
      </c>
      <c r="F760" s="240" t="s">
        <v>692</v>
      </c>
      <c r="G760" s="238"/>
      <c r="H760" s="241">
        <v>313.69999999999999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7" t="s">
        <v>182</v>
      </c>
      <c r="AU760" s="247" t="s">
        <v>81</v>
      </c>
      <c r="AV760" s="14" t="s">
        <v>185</v>
      </c>
      <c r="AW760" s="14" t="s">
        <v>33</v>
      </c>
      <c r="AX760" s="14" t="s">
        <v>71</v>
      </c>
      <c r="AY760" s="247" t="s">
        <v>171</v>
      </c>
    </row>
    <row r="761" s="15" customFormat="1">
      <c r="A761" s="15"/>
      <c r="B761" s="248"/>
      <c r="C761" s="249"/>
      <c r="D761" s="227" t="s">
        <v>182</v>
      </c>
      <c r="E761" s="250" t="s">
        <v>19</v>
      </c>
      <c r="F761" s="251" t="s">
        <v>188</v>
      </c>
      <c r="G761" s="249"/>
      <c r="H761" s="252">
        <v>433.21600000000001</v>
      </c>
      <c r="I761" s="253"/>
      <c r="J761" s="249"/>
      <c r="K761" s="249"/>
      <c r="L761" s="254"/>
      <c r="M761" s="255"/>
      <c r="N761" s="256"/>
      <c r="O761" s="256"/>
      <c r="P761" s="256"/>
      <c r="Q761" s="256"/>
      <c r="R761" s="256"/>
      <c r="S761" s="256"/>
      <c r="T761" s="25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8" t="s">
        <v>182</v>
      </c>
      <c r="AU761" s="258" t="s">
        <v>81</v>
      </c>
      <c r="AV761" s="15" t="s">
        <v>179</v>
      </c>
      <c r="AW761" s="15" t="s">
        <v>33</v>
      </c>
      <c r="AX761" s="15" t="s">
        <v>79</v>
      </c>
      <c r="AY761" s="258" t="s">
        <v>171</v>
      </c>
    </row>
    <row r="762" s="2" customFormat="1" ht="24.15" customHeight="1">
      <c r="A762" s="41"/>
      <c r="B762" s="42"/>
      <c r="C762" s="207" t="s">
        <v>693</v>
      </c>
      <c r="D762" s="207" t="s">
        <v>174</v>
      </c>
      <c r="E762" s="208" t="s">
        <v>694</v>
      </c>
      <c r="F762" s="209" t="s">
        <v>695</v>
      </c>
      <c r="G762" s="210" t="s">
        <v>191</v>
      </c>
      <c r="H762" s="211">
        <v>363.44</v>
      </c>
      <c r="I762" s="212"/>
      <c r="J762" s="213">
        <f>ROUND(I762*H762,2)</f>
        <v>0</v>
      </c>
      <c r="K762" s="209" t="s">
        <v>178</v>
      </c>
      <c r="L762" s="47"/>
      <c r="M762" s="214" t="s">
        <v>19</v>
      </c>
      <c r="N762" s="215" t="s">
        <v>42</v>
      </c>
      <c r="O762" s="87"/>
      <c r="P762" s="216">
        <f>O762*H762</f>
        <v>0</v>
      </c>
      <c r="Q762" s="216">
        <v>4.0000000000000003E-05</v>
      </c>
      <c r="R762" s="216">
        <f>Q762*H762</f>
        <v>0.014537600000000001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179</v>
      </c>
      <c r="AT762" s="218" t="s">
        <v>174</v>
      </c>
      <c r="AU762" s="218" t="s">
        <v>81</v>
      </c>
      <c r="AY762" s="20" t="s">
        <v>171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79</v>
      </c>
      <c r="BK762" s="219">
        <f>ROUND(I762*H762,2)</f>
        <v>0</v>
      </c>
      <c r="BL762" s="20" t="s">
        <v>179</v>
      </c>
      <c r="BM762" s="218" t="s">
        <v>696</v>
      </c>
    </row>
    <row r="763" s="2" customFormat="1">
      <c r="A763" s="41"/>
      <c r="B763" s="42"/>
      <c r="C763" s="43"/>
      <c r="D763" s="220" t="s">
        <v>180</v>
      </c>
      <c r="E763" s="43"/>
      <c r="F763" s="221" t="s">
        <v>697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180</v>
      </c>
      <c r="AU763" s="20" t="s">
        <v>81</v>
      </c>
    </row>
    <row r="764" s="13" customFormat="1">
      <c r="A764" s="13"/>
      <c r="B764" s="225"/>
      <c r="C764" s="226"/>
      <c r="D764" s="227" t="s">
        <v>182</v>
      </c>
      <c r="E764" s="228" t="s">
        <v>19</v>
      </c>
      <c r="F764" s="229" t="s">
        <v>490</v>
      </c>
      <c r="G764" s="226"/>
      <c r="H764" s="230">
        <v>137.80000000000001</v>
      </c>
      <c r="I764" s="231"/>
      <c r="J764" s="226"/>
      <c r="K764" s="226"/>
      <c r="L764" s="232"/>
      <c r="M764" s="233"/>
      <c r="N764" s="234"/>
      <c r="O764" s="234"/>
      <c r="P764" s="234"/>
      <c r="Q764" s="234"/>
      <c r="R764" s="234"/>
      <c r="S764" s="234"/>
      <c r="T764" s="23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6" t="s">
        <v>182</v>
      </c>
      <c r="AU764" s="236" t="s">
        <v>81</v>
      </c>
      <c r="AV764" s="13" t="s">
        <v>81</v>
      </c>
      <c r="AW764" s="13" t="s">
        <v>33</v>
      </c>
      <c r="AX764" s="13" t="s">
        <v>71</v>
      </c>
      <c r="AY764" s="236" t="s">
        <v>171</v>
      </c>
    </row>
    <row r="765" s="13" customFormat="1">
      <c r="A765" s="13"/>
      <c r="B765" s="225"/>
      <c r="C765" s="226"/>
      <c r="D765" s="227" t="s">
        <v>182</v>
      </c>
      <c r="E765" s="228" t="s">
        <v>19</v>
      </c>
      <c r="F765" s="229" t="s">
        <v>491</v>
      </c>
      <c r="G765" s="226"/>
      <c r="H765" s="230">
        <v>83.299999999999997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182</v>
      </c>
      <c r="AU765" s="236" t="s">
        <v>81</v>
      </c>
      <c r="AV765" s="13" t="s">
        <v>81</v>
      </c>
      <c r="AW765" s="13" t="s">
        <v>33</v>
      </c>
      <c r="AX765" s="13" t="s">
        <v>71</v>
      </c>
      <c r="AY765" s="236" t="s">
        <v>171</v>
      </c>
    </row>
    <row r="766" s="14" customFormat="1">
      <c r="A766" s="14"/>
      <c r="B766" s="237"/>
      <c r="C766" s="238"/>
      <c r="D766" s="227" t="s">
        <v>182</v>
      </c>
      <c r="E766" s="239" t="s">
        <v>19</v>
      </c>
      <c r="F766" s="240" t="s">
        <v>253</v>
      </c>
      <c r="G766" s="238"/>
      <c r="H766" s="241">
        <v>221.10000000000002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182</v>
      </c>
      <c r="AU766" s="247" t="s">
        <v>81</v>
      </c>
      <c r="AV766" s="14" t="s">
        <v>185</v>
      </c>
      <c r="AW766" s="14" t="s">
        <v>33</v>
      </c>
      <c r="AX766" s="14" t="s">
        <v>71</v>
      </c>
      <c r="AY766" s="247" t="s">
        <v>171</v>
      </c>
    </row>
    <row r="767" s="13" customFormat="1">
      <c r="A767" s="13"/>
      <c r="B767" s="225"/>
      <c r="C767" s="226"/>
      <c r="D767" s="227" t="s">
        <v>182</v>
      </c>
      <c r="E767" s="228" t="s">
        <v>19</v>
      </c>
      <c r="F767" s="229" t="s">
        <v>698</v>
      </c>
      <c r="G767" s="226"/>
      <c r="H767" s="230">
        <v>113.14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182</v>
      </c>
      <c r="AU767" s="236" t="s">
        <v>81</v>
      </c>
      <c r="AV767" s="13" t="s">
        <v>81</v>
      </c>
      <c r="AW767" s="13" t="s">
        <v>33</v>
      </c>
      <c r="AX767" s="13" t="s">
        <v>71</v>
      </c>
      <c r="AY767" s="236" t="s">
        <v>171</v>
      </c>
    </row>
    <row r="768" s="13" customFormat="1">
      <c r="A768" s="13"/>
      <c r="B768" s="225"/>
      <c r="C768" s="226"/>
      <c r="D768" s="227" t="s">
        <v>182</v>
      </c>
      <c r="E768" s="228" t="s">
        <v>19</v>
      </c>
      <c r="F768" s="229" t="s">
        <v>699</v>
      </c>
      <c r="G768" s="226"/>
      <c r="H768" s="230">
        <v>29.199999999999999</v>
      </c>
      <c r="I768" s="231"/>
      <c r="J768" s="226"/>
      <c r="K768" s="226"/>
      <c r="L768" s="232"/>
      <c r="M768" s="233"/>
      <c r="N768" s="234"/>
      <c r="O768" s="234"/>
      <c r="P768" s="234"/>
      <c r="Q768" s="234"/>
      <c r="R768" s="234"/>
      <c r="S768" s="234"/>
      <c r="T768" s="23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6" t="s">
        <v>182</v>
      </c>
      <c r="AU768" s="236" t="s">
        <v>81</v>
      </c>
      <c r="AV768" s="13" t="s">
        <v>81</v>
      </c>
      <c r="AW768" s="13" t="s">
        <v>33</v>
      </c>
      <c r="AX768" s="13" t="s">
        <v>71</v>
      </c>
      <c r="AY768" s="236" t="s">
        <v>171</v>
      </c>
    </row>
    <row r="769" s="14" customFormat="1">
      <c r="A769" s="14"/>
      <c r="B769" s="237"/>
      <c r="C769" s="238"/>
      <c r="D769" s="227" t="s">
        <v>182</v>
      </c>
      <c r="E769" s="239" t="s">
        <v>19</v>
      </c>
      <c r="F769" s="240" t="s">
        <v>700</v>
      </c>
      <c r="G769" s="238"/>
      <c r="H769" s="241">
        <v>142.34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7" t="s">
        <v>182</v>
      </c>
      <c r="AU769" s="247" t="s">
        <v>81</v>
      </c>
      <c r="AV769" s="14" t="s">
        <v>185</v>
      </c>
      <c r="AW769" s="14" t="s">
        <v>33</v>
      </c>
      <c r="AX769" s="14" t="s">
        <v>71</v>
      </c>
      <c r="AY769" s="247" t="s">
        <v>171</v>
      </c>
    </row>
    <row r="770" s="15" customFormat="1">
      <c r="A770" s="15"/>
      <c r="B770" s="248"/>
      <c r="C770" s="249"/>
      <c r="D770" s="227" t="s">
        <v>182</v>
      </c>
      <c r="E770" s="250" t="s">
        <v>19</v>
      </c>
      <c r="F770" s="251" t="s">
        <v>188</v>
      </c>
      <c r="G770" s="249"/>
      <c r="H770" s="252">
        <v>363.44</v>
      </c>
      <c r="I770" s="253"/>
      <c r="J770" s="249"/>
      <c r="K770" s="249"/>
      <c r="L770" s="254"/>
      <c r="M770" s="255"/>
      <c r="N770" s="256"/>
      <c r="O770" s="256"/>
      <c r="P770" s="256"/>
      <c r="Q770" s="256"/>
      <c r="R770" s="256"/>
      <c r="S770" s="256"/>
      <c r="T770" s="257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8" t="s">
        <v>182</v>
      </c>
      <c r="AU770" s="258" t="s">
        <v>81</v>
      </c>
      <c r="AV770" s="15" t="s">
        <v>179</v>
      </c>
      <c r="AW770" s="15" t="s">
        <v>33</v>
      </c>
      <c r="AX770" s="15" t="s">
        <v>79</v>
      </c>
      <c r="AY770" s="258" t="s">
        <v>171</v>
      </c>
    </row>
    <row r="771" s="2" customFormat="1" ht="16.5" customHeight="1">
      <c r="A771" s="41"/>
      <c r="B771" s="42"/>
      <c r="C771" s="207" t="s">
        <v>515</v>
      </c>
      <c r="D771" s="207" t="s">
        <v>174</v>
      </c>
      <c r="E771" s="208" t="s">
        <v>701</v>
      </c>
      <c r="F771" s="209" t="s">
        <v>702</v>
      </c>
      <c r="G771" s="210" t="s">
        <v>191</v>
      </c>
      <c r="H771" s="211">
        <v>313.69999999999999</v>
      </c>
      <c r="I771" s="212"/>
      <c r="J771" s="213">
        <f>ROUND(I771*H771,2)</f>
        <v>0</v>
      </c>
      <c r="K771" s="209" t="s">
        <v>178</v>
      </c>
      <c r="L771" s="47"/>
      <c r="M771" s="214" t="s">
        <v>19</v>
      </c>
      <c r="N771" s="215" t="s">
        <v>42</v>
      </c>
      <c r="O771" s="87"/>
      <c r="P771" s="216">
        <f>O771*H771</f>
        <v>0</v>
      </c>
      <c r="Q771" s="216">
        <v>0</v>
      </c>
      <c r="R771" s="216">
        <f>Q771*H771</f>
        <v>0</v>
      </c>
      <c r="S771" s="216">
        <v>0</v>
      </c>
      <c r="T771" s="217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18" t="s">
        <v>179</v>
      </c>
      <c r="AT771" s="218" t="s">
        <v>174</v>
      </c>
      <c r="AU771" s="218" t="s">
        <v>81</v>
      </c>
      <c r="AY771" s="20" t="s">
        <v>171</v>
      </c>
      <c r="BE771" s="219">
        <f>IF(N771="základní",J771,0)</f>
        <v>0</v>
      </c>
      <c r="BF771" s="219">
        <f>IF(N771="snížená",J771,0)</f>
        <v>0</v>
      </c>
      <c r="BG771" s="219">
        <f>IF(N771="zákl. přenesená",J771,0)</f>
        <v>0</v>
      </c>
      <c r="BH771" s="219">
        <f>IF(N771="sníž. přenesená",J771,0)</f>
        <v>0</v>
      </c>
      <c r="BI771" s="219">
        <f>IF(N771="nulová",J771,0)</f>
        <v>0</v>
      </c>
      <c r="BJ771" s="20" t="s">
        <v>79</v>
      </c>
      <c r="BK771" s="219">
        <f>ROUND(I771*H771,2)</f>
        <v>0</v>
      </c>
      <c r="BL771" s="20" t="s">
        <v>179</v>
      </c>
      <c r="BM771" s="218" t="s">
        <v>703</v>
      </c>
    </row>
    <row r="772" s="2" customFormat="1">
      <c r="A772" s="41"/>
      <c r="B772" s="42"/>
      <c r="C772" s="43"/>
      <c r="D772" s="220" t="s">
        <v>180</v>
      </c>
      <c r="E772" s="43"/>
      <c r="F772" s="221" t="s">
        <v>704</v>
      </c>
      <c r="G772" s="43"/>
      <c r="H772" s="43"/>
      <c r="I772" s="222"/>
      <c r="J772" s="43"/>
      <c r="K772" s="43"/>
      <c r="L772" s="47"/>
      <c r="M772" s="223"/>
      <c r="N772" s="224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180</v>
      </c>
      <c r="AU772" s="20" t="s">
        <v>81</v>
      </c>
    </row>
    <row r="773" s="13" customFormat="1">
      <c r="A773" s="13"/>
      <c r="B773" s="225"/>
      <c r="C773" s="226"/>
      <c r="D773" s="227" t="s">
        <v>182</v>
      </c>
      <c r="E773" s="228" t="s">
        <v>19</v>
      </c>
      <c r="F773" s="229" t="s">
        <v>705</v>
      </c>
      <c r="G773" s="226"/>
      <c r="H773" s="230">
        <v>313.69999999999999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182</v>
      </c>
      <c r="AU773" s="236" t="s">
        <v>81</v>
      </c>
      <c r="AV773" s="13" t="s">
        <v>81</v>
      </c>
      <c r="AW773" s="13" t="s">
        <v>33</v>
      </c>
      <c r="AX773" s="13" t="s">
        <v>71</v>
      </c>
      <c r="AY773" s="236" t="s">
        <v>171</v>
      </c>
    </row>
    <row r="774" s="15" customFormat="1">
      <c r="A774" s="15"/>
      <c r="B774" s="248"/>
      <c r="C774" s="249"/>
      <c r="D774" s="227" t="s">
        <v>182</v>
      </c>
      <c r="E774" s="250" t="s">
        <v>19</v>
      </c>
      <c r="F774" s="251" t="s">
        <v>188</v>
      </c>
      <c r="G774" s="249"/>
      <c r="H774" s="252">
        <v>313.69999999999999</v>
      </c>
      <c r="I774" s="253"/>
      <c r="J774" s="249"/>
      <c r="K774" s="249"/>
      <c r="L774" s="254"/>
      <c r="M774" s="255"/>
      <c r="N774" s="256"/>
      <c r="O774" s="256"/>
      <c r="P774" s="256"/>
      <c r="Q774" s="256"/>
      <c r="R774" s="256"/>
      <c r="S774" s="256"/>
      <c r="T774" s="257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8" t="s">
        <v>182</v>
      </c>
      <c r="AU774" s="258" t="s">
        <v>81</v>
      </c>
      <c r="AV774" s="15" t="s">
        <v>179</v>
      </c>
      <c r="AW774" s="15" t="s">
        <v>33</v>
      </c>
      <c r="AX774" s="15" t="s">
        <v>79</v>
      </c>
      <c r="AY774" s="258" t="s">
        <v>171</v>
      </c>
    </row>
    <row r="775" s="12" customFormat="1" ht="22.8" customHeight="1">
      <c r="A775" s="12"/>
      <c r="B775" s="191"/>
      <c r="C775" s="192"/>
      <c r="D775" s="193" t="s">
        <v>70</v>
      </c>
      <c r="E775" s="205" t="s">
        <v>706</v>
      </c>
      <c r="F775" s="205" t="s">
        <v>707</v>
      </c>
      <c r="G775" s="192"/>
      <c r="H775" s="192"/>
      <c r="I775" s="195"/>
      <c r="J775" s="206">
        <f>BK775</f>
        <v>0</v>
      </c>
      <c r="K775" s="192"/>
      <c r="L775" s="197"/>
      <c r="M775" s="198"/>
      <c r="N775" s="199"/>
      <c r="O775" s="199"/>
      <c r="P775" s="200">
        <f>SUM(P776:P1401)</f>
        <v>0</v>
      </c>
      <c r="Q775" s="199"/>
      <c r="R775" s="200">
        <f>SUM(R776:R1401)</f>
        <v>1.158175</v>
      </c>
      <c r="S775" s="199"/>
      <c r="T775" s="201">
        <f>SUM(T776:T1401)</f>
        <v>105.2999456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02" t="s">
        <v>79</v>
      </c>
      <c r="AT775" s="203" t="s">
        <v>70</v>
      </c>
      <c r="AU775" s="203" t="s">
        <v>79</v>
      </c>
      <c r="AY775" s="202" t="s">
        <v>171</v>
      </c>
      <c r="BK775" s="204">
        <f>SUM(BK776:BK1401)</f>
        <v>0</v>
      </c>
    </row>
    <row r="776" s="2" customFormat="1" ht="24.15" customHeight="1">
      <c r="A776" s="41"/>
      <c r="B776" s="42"/>
      <c r="C776" s="207" t="s">
        <v>708</v>
      </c>
      <c r="D776" s="207" t="s">
        <v>174</v>
      </c>
      <c r="E776" s="208" t="s">
        <v>709</v>
      </c>
      <c r="F776" s="209" t="s">
        <v>710</v>
      </c>
      <c r="G776" s="210" t="s">
        <v>191</v>
      </c>
      <c r="H776" s="211">
        <v>55.090000000000003</v>
      </c>
      <c r="I776" s="212"/>
      <c r="J776" s="213">
        <f>ROUND(I776*H776,2)</f>
        <v>0</v>
      </c>
      <c r="K776" s="209" t="s">
        <v>178</v>
      </c>
      <c r="L776" s="47"/>
      <c r="M776" s="214" t="s">
        <v>19</v>
      </c>
      <c r="N776" s="215" t="s">
        <v>42</v>
      </c>
      <c r="O776" s="87"/>
      <c r="P776" s="216">
        <f>O776*H776</f>
        <v>0</v>
      </c>
      <c r="Q776" s="216">
        <v>0</v>
      </c>
      <c r="R776" s="216">
        <f>Q776*H776</f>
        <v>0</v>
      </c>
      <c r="S776" s="216">
        <v>0.075999999999999998</v>
      </c>
      <c r="T776" s="217">
        <f>S776*H776</f>
        <v>4.1868400000000001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179</v>
      </c>
      <c r="AT776" s="218" t="s">
        <v>174</v>
      </c>
      <c r="AU776" s="218" t="s">
        <v>81</v>
      </c>
      <c r="AY776" s="20" t="s">
        <v>171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79</v>
      </c>
      <c r="BK776" s="219">
        <f>ROUND(I776*H776,2)</f>
        <v>0</v>
      </c>
      <c r="BL776" s="20" t="s">
        <v>179</v>
      </c>
      <c r="BM776" s="218" t="s">
        <v>711</v>
      </c>
    </row>
    <row r="777" s="2" customFormat="1">
      <c r="A777" s="41"/>
      <c r="B777" s="42"/>
      <c r="C777" s="43"/>
      <c r="D777" s="220" t="s">
        <v>180</v>
      </c>
      <c r="E777" s="43"/>
      <c r="F777" s="221" t="s">
        <v>712</v>
      </c>
      <c r="G777" s="43"/>
      <c r="H777" s="43"/>
      <c r="I777" s="222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180</v>
      </c>
      <c r="AU777" s="20" t="s">
        <v>81</v>
      </c>
    </row>
    <row r="778" s="13" customFormat="1">
      <c r="A778" s="13"/>
      <c r="B778" s="225"/>
      <c r="C778" s="226"/>
      <c r="D778" s="227" t="s">
        <v>182</v>
      </c>
      <c r="E778" s="228" t="s">
        <v>19</v>
      </c>
      <c r="F778" s="229" t="s">
        <v>713</v>
      </c>
      <c r="G778" s="226"/>
      <c r="H778" s="230">
        <v>1.8899999999999999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182</v>
      </c>
      <c r="AU778" s="236" t="s">
        <v>81</v>
      </c>
      <c r="AV778" s="13" t="s">
        <v>81</v>
      </c>
      <c r="AW778" s="13" t="s">
        <v>33</v>
      </c>
      <c r="AX778" s="13" t="s">
        <v>71</v>
      </c>
      <c r="AY778" s="236" t="s">
        <v>171</v>
      </c>
    </row>
    <row r="779" s="13" customFormat="1">
      <c r="A779" s="13"/>
      <c r="B779" s="225"/>
      <c r="C779" s="226"/>
      <c r="D779" s="227" t="s">
        <v>182</v>
      </c>
      <c r="E779" s="228" t="s">
        <v>19</v>
      </c>
      <c r="F779" s="229" t="s">
        <v>714</v>
      </c>
      <c r="G779" s="226"/>
      <c r="H779" s="230">
        <v>28.367999999999999</v>
      </c>
      <c r="I779" s="231"/>
      <c r="J779" s="226"/>
      <c r="K779" s="226"/>
      <c r="L779" s="232"/>
      <c r="M779" s="233"/>
      <c r="N779" s="234"/>
      <c r="O779" s="234"/>
      <c r="P779" s="234"/>
      <c r="Q779" s="234"/>
      <c r="R779" s="234"/>
      <c r="S779" s="234"/>
      <c r="T779" s="23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6" t="s">
        <v>182</v>
      </c>
      <c r="AU779" s="236" t="s">
        <v>81</v>
      </c>
      <c r="AV779" s="13" t="s">
        <v>81</v>
      </c>
      <c r="AW779" s="13" t="s">
        <v>33</v>
      </c>
      <c r="AX779" s="13" t="s">
        <v>71</v>
      </c>
      <c r="AY779" s="236" t="s">
        <v>171</v>
      </c>
    </row>
    <row r="780" s="13" customFormat="1">
      <c r="A780" s="13"/>
      <c r="B780" s="225"/>
      <c r="C780" s="226"/>
      <c r="D780" s="227" t="s">
        <v>182</v>
      </c>
      <c r="E780" s="228" t="s">
        <v>19</v>
      </c>
      <c r="F780" s="229" t="s">
        <v>715</v>
      </c>
      <c r="G780" s="226"/>
      <c r="H780" s="230">
        <v>7.0919999999999996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6" t="s">
        <v>182</v>
      </c>
      <c r="AU780" s="236" t="s">
        <v>81</v>
      </c>
      <c r="AV780" s="13" t="s">
        <v>81</v>
      </c>
      <c r="AW780" s="13" t="s">
        <v>33</v>
      </c>
      <c r="AX780" s="13" t="s">
        <v>71</v>
      </c>
      <c r="AY780" s="236" t="s">
        <v>171</v>
      </c>
    </row>
    <row r="781" s="14" customFormat="1">
      <c r="A781" s="14"/>
      <c r="B781" s="237"/>
      <c r="C781" s="238"/>
      <c r="D781" s="227" t="s">
        <v>182</v>
      </c>
      <c r="E781" s="239" t="s">
        <v>19</v>
      </c>
      <c r="F781" s="240" t="s">
        <v>253</v>
      </c>
      <c r="G781" s="238"/>
      <c r="H781" s="241">
        <v>37.350000000000001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182</v>
      </c>
      <c r="AU781" s="247" t="s">
        <v>81</v>
      </c>
      <c r="AV781" s="14" t="s">
        <v>185</v>
      </c>
      <c r="AW781" s="14" t="s">
        <v>33</v>
      </c>
      <c r="AX781" s="14" t="s">
        <v>71</v>
      </c>
      <c r="AY781" s="247" t="s">
        <v>171</v>
      </c>
    </row>
    <row r="782" s="13" customFormat="1">
      <c r="A782" s="13"/>
      <c r="B782" s="225"/>
      <c r="C782" s="226"/>
      <c r="D782" s="227" t="s">
        <v>182</v>
      </c>
      <c r="E782" s="228" t="s">
        <v>19</v>
      </c>
      <c r="F782" s="229" t="s">
        <v>716</v>
      </c>
      <c r="G782" s="226"/>
      <c r="H782" s="230">
        <v>9.4559999999999995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6" t="s">
        <v>182</v>
      </c>
      <c r="AU782" s="236" t="s">
        <v>81</v>
      </c>
      <c r="AV782" s="13" t="s">
        <v>81</v>
      </c>
      <c r="AW782" s="13" t="s">
        <v>33</v>
      </c>
      <c r="AX782" s="13" t="s">
        <v>71</v>
      </c>
      <c r="AY782" s="236" t="s">
        <v>171</v>
      </c>
    </row>
    <row r="783" s="13" customFormat="1">
      <c r="A783" s="13"/>
      <c r="B783" s="225"/>
      <c r="C783" s="226"/>
      <c r="D783" s="227" t="s">
        <v>182</v>
      </c>
      <c r="E783" s="228" t="s">
        <v>19</v>
      </c>
      <c r="F783" s="229" t="s">
        <v>717</v>
      </c>
      <c r="G783" s="226"/>
      <c r="H783" s="230">
        <v>2.758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182</v>
      </c>
      <c r="AU783" s="236" t="s">
        <v>81</v>
      </c>
      <c r="AV783" s="13" t="s">
        <v>81</v>
      </c>
      <c r="AW783" s="13" t="s">
        <v>33</v>
      </c>
      <c r="AX783" s="13" t="s">
        <v>71</v>
      </c>
      <c r="AY783" s="236" t="s">
        <v>171</v>
      </c>
    </row>
    <row r="784" s="13" customFormat="1">
      <c r="A784" s="13"/>
      <c r="B784" s="225"/>
      <c r="C784" s="226"/>
      <c r="D784" s="227" t="s">
        <v>182</v>
      </c>
      <c r="E784" s="228" t="s">
        <v>19</v>
      </c>
      <c r="F784" s="229" t="s">
        <v>718</v>
      </c>
      <c r="G784" s="226"/>
      <c r="H784" s="230">
        <v>3.5459999999999998</v>
      </c>
      <c r="I784" s="231"/>
      <c r="J784" s="226"/>
      <c r="K784" s="226"/>
      <c r="L784" s="232"/>
      <c r="M784" s="233"/>
      <c r="N784" s="234"/>
      <c r="O784" s="234"/>
      <c r="P784" s="234"/>
      <c r="Q784" s="234"/>
      <c r="R784" s="234"/>
      <c r="S784" s="234"/>
      <c r="T784" s="23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6" t="s">
        <v>182</v>
      </c>
      <c r="AU784" s="236" t="s">
        <v>81</v>
      </c>
      <c r="AV784" s="13" t="s">
        <v>81</v>
      </c>
      <c r="AW784" s="13" t="s">
        <v>33</v>
      </c>
      <c r="AX784" s="13" t="s">
        <v>71</v>
      </c>
      <c r="AY784" s="236" t="s">
        <v>171</v>
      </c>
    </row>
    <row r="785" s="13" customFormat="1">
      <c r="A785" s="13"/>
      <c r="B785" s="225"/>
      <c r="C785" s="226"/>
      <c r="D785" s="227" t="s">
        <v>182</v>
      </c>
      <c r="E785" s="228" t="s">
        <v>19</v>
      </c>
      <c r="F785" s="229" t="s">
        <v>719</v>
      </c>
      <c r="G785" s="226"/>
      <c r="H785" s="230">
        <v>1.98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182</v>
      </c>
      <c r="AU785" s="236" t="s">
        <v>81</v>
      </c>
      <c r="AV785" s="13" t="s">
        <v>81</v>
      </c>
      <c r="AW785" s="13" t="s">
        <v>33</v>
      </c>
      <c r="AX785" s="13" t="s">
        <v>71</v>
      </c>
      <c r="AY785" s="236" t="s">
        <v>171</v>
      </c>
    </row>
    <row r="786" s="14" customFormat="1">
      <c r="A786" s="14"/>
      <c r="B786" s="237"/>
      <c r="C786" s="238"/>
      <c r="D786" s="227" t="s">
        <v>182</v>
      </c>
      <c r="E786" s="239" t="s">
        <v>19</v>
      </c>
      <c r="F786" s="240" t="s">
        <v>187</v>
      </c>
      <c r="G786" s="238"/>
      <c r="H786" s="241">
        <v>17.739999999999998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182</v>
      </c>
      <c r="AU786" s="247" t="s">
        <v>81</v>
      </c>
      <c r="AV786" s="14" t="s">
        <v>185</v>
      </c>
      <c r="AW786" s="14" t="s">
        <v>33</v>
      </c>
      <c r="AX786" s="14" t="s">
        <v>71</v>
      </c>
      <c r="AY786" s="247" t="s">
        <v>171</v>
      </c>
    </row>
    <row r="787" s="15" customFormat="1">
      <c r="A787" s="15"/>
      <c r="B787" s="248"/>
      <c r="C787" s="249"/>
      <c r="D787" s="227" t="s">
        <v>182</v>
      </c>
      <c r="E787" s="250" t="s">
        <v>19</v>
      </c>
      <c r="F787" s="251" t="s">
        <v>188</v>
      </c>
      <c r="G787" s="249"/>
      <c r="H787" s="252">
        <v>55.089999999999996</v>
      </c>
      <c r="I787" s="253"/>
      <c r="J787" s="249"/>
      <c r="K787" s="249"/>
      <c r="L787" s="254"/>
      <c r="M787" s="255"/>
      <c r="N787" s="256"/>
      <c r="O787" s="256"/>
      <c r="P787" s="256"/>
      <c r="Q787" s="256"/>
      <c r="R787" s="256"/>
      <c r="S787" s="256"/>
      <c r="T787" s="25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8" t="s">
        <v>182</v>
      </c>
      <c r="AU787" s="258" t="s">
        <v>81</v>
      </c>
      <c r="AV787" s="15" t="s">
        <v>179</v>
      </c>
      <c r="AW787" s="15" t="s">
        <v>33</v>
      </c>
      <c r="AX787" s="15" t="s">
        <v>79</v>
      </c>
      <c r="AY787" s="258" t="s">
        <v>171</v>
      </c>
    </row>
    <row r="788" s="2" customFormat="1" ht="16.5" customHeight="1">
      <c r="A788" s="41"/>
      <c r="B788" s="42"/>
      <c r="C788" s="207" t="s">
        <v>525</v>
      </c>
      <c r="D788" s="207" t="s">
        <v>174</v>
      </c>
      <c r="E788" s="208" t="s">
        <v>720</v>
      </c>
      <c r="F788" s="209" t="s">
        <v>721</v>
      </c>
      <c r="G788" s="210" t="s">
        <v>395</v>
      </c>
      <c r="H788" s="211">
        <v>1</v>
      </c>
      <c r="I788" s="212"/>
      <c r="J788" s="213">
        <f>ROUND(I788*H788,2)</f>
        <v>0</v>
      </c>
      <c r="K788" s="209" t="s">
        <v>19</v>
      </c>
      <c r="L788" s="47"/>
      <c r="M788" s="214" t="s">
        <v>19</v>
      </c>
      <c r="N788" s="215" t="s">
        <v>42</v>
      </c>
      <c r="O788" s="87"/>
      <c r="P788" s="216">
        <f>O788*H788</f>
        <v>0</v>
      </c>
      <c r="Q788" s="216">
        <v>0</v>
      </c>
      <c r="R788" s="216">
        <f>Q788*H788</f>
        <v>0</v>
      </c>
      <c r="S788" s="216">
        <v>0</v>
      </c>
      <c r="T788" s="217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8" t="s">
        <v>179</v>
      </c>
      <c r="AT788" s="218" t="s">
        <v>174</v>
      </c>
      <c r="AU788" s="218" t="s">
        <v>81</v>
      </c>
      <c r="AY788" s="20" t="s">
        <v>171</v>
      </c>
      <c r="BE788" s="219">
        <f>IF(N788="základní",J788,0)</f>
        <v>0</v>
      </c>
      <c r="BF788" s="219">
        <f>IF(N788="snížená",J788,0)</f>
        <v>0</v>
      </c>
      <c r="BG788" s="219">
        <f>IF(N788="zákl. přenesená",J788,0)</f>
        <v>0</v>
      </c>
      <c r="BH788" s="219">
        <f>IF(N788="sníž. přenesená",J788,0)</f>
        <v>0</v>
      </c>
      <c r="BI788" s="219">
        <f>IF(N788="nulová",J788,0)</f>
        <v>0</v>
      </c>
      <c r="BJ788" s="20" t="s">
        <v>79</v>
      </c>
      <c r="BK788" s="219">
        <f>ROUND(I788*H788,2)</f>
        <v>0</v>
      </c>
      <c r="BL788" s="20" t="s">
        <v>179</v>
      </c>
      <c r="BM788" s="218" t="s">
        <v>722</v>
      </c>
    </row>
    <row r="789" s="13" customFormat="1">
      <c r="A789" s="13"/>
      <c r="B789" s="225"/>
      <c r="C789" s="226"/>
      <c r="D789" s="227" t="s">
        <v>182</v>
      </c>
      <c r="E789" s="228" t="s">
        <v>19</v>
      </c>
      <c r="F789" s="229" t="s">
        <v>723</v>
      </c>
      <c r="G789" s="226"/>
      <c r="H789" s="230">
        <v>1</v>
      </c>
      <c r="I789" s="231"/>
      <c r="J789" s="226"/>
      <c r="K789" s="226"/>
      <c r="L789" s="232"/>
      <c r="M789" s="233"/>
      <c r="N789" s="234"/>
      <c r="O789" s="234"/>
      <c r="P789" s="234"/>
      <c r="Q789" s="234"/>
      <c r="R789" s="234"/>
      <c r="S789" s="234"/>
      <c r="T789" s="23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6" t="s">
        <v>182</v>
      </c>
      <c r="AU789" s="236" t="s">
        <v>81</v>
      </c>
      <c r="AV789" s="13" t="s">
        <v>81</v>
      </c>
      <c r="AW789" s="13" t="s">
        <v>33</v>
      </c>
      <c r="AX789" s="13" t="s">
        <v>71</v>
      </c>
      <c r="AY789" s="236" t="s">
        <v>171</v>
      </c>
    </row>
    <row r="790" s="15" customFormat="1">
      <c r="A790" s="15"/>
      <c r="B790" s="248"/>
      <c r="C790" s="249"/>
      <c r="D790" s="227" t="s">
        <v>182</v>
      </c>
      <c r="E790" s="250" t="s">
        <v>19</v>
      </c>
      <c r="F790" s="251" t="s">
        <v>188</v>
      </c>
      <c r="G790" s="249"/>
      <c r="H790" s="252">
        <v>1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8" t="s">
        <v>182</v>
      </c>
      <c r="AU790" s="258" t="s">
        <v>81</v>
      </c>
      <c r="AV790" s="15" t="s">
        <v>179</v>
      </c>
      <c r="AW790" s="15" t="s">
        <v>33</v>
      </c>
      <c r="AX790" s="15" t="s">
        <v>79</v>
      </c>
      <c r="AY790" s="258" t="s">
        <v>171</v>
      </c>
    </row>
    <row r="791" s="2" customFormat="1" ht="21.75" customHeight="1">
      <c r="A791" s="41"/>
      <c r="B791" s="42"/>
      <c r="C791" s="207" t="s">
        <v>724</v>
      </c>
      <c r="D791" s="207" t="s">
        <v>174</v>
      </c>
      <c r="E791" s="208" t="s">
        <v>725</v>
      </c>
      <c r="F791" s="209" t="s">
        <v>726</v>
      </c>
      <c r="G791" s="210" t="s">
        <v>191</v>
      </c>
      <c r="H791" s="211">
        <v>2.258</v>
      </c>
      <c r="I791" s="212"/>
      <c r="J791" s="213">
        <f>ROUND(I791*H791,2)</f>
        <v>0</v>
      </c>
      <c r="K791" s="209" t="s">
        <v>178</v>
      </c>
      <c r="L791" s="47"/>
      <c r="M791" s="214" t="s">
        <v>19</v>
      </c>
      <c r="N791" s="215" t="s">
        <v>42</v>
      </c>
      <c r="O791" s="87"/>
      <c r="P791" s="216">
        <f>O791*H791</f>
        <v>0</v>
      </c>
      <c r="Q791" s="216">
        <v>0</v>
      </c>
      <c r="R791" s="216">
        <f>Q791*H791</f>
        <v>0</v>
      </c>
      <c r="S791" s="216">
        <v>0.062</v>
      </c>
      <c r="T791" s="217">
        <f>S791*H791</f>
        <v>0.13999600000000001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18" t="s">
        <v>179</v>
      </c>
      <c r="AT791" s="218" t="s">
        <v>174</v>
      </c>
      <c r="AU791" s="218" t="s">
        <v>81</v>
      </c>
      <c r="AY791" s="20" t="s">
        <v>171</v>
      </c>
      <c r="BE791" s="219">
        <f>IF(N791="základní",J791,0)</f>
        <v>0</v>
      </c>
      <c r="BF791" s="219">
        <f>IF(N791="snížená",J791,0)</f>
        <v>0</v>
      </c>
      <c r="BG791" s="219">
        <f>IF(N791="zákl. přenesená",J791,0)</f>
        <v>0</v>
      </c>
      <c r="BH791" s="219">
        <f>IF(N791="sníž. přenesená",J791,0)</f>
        <v>0</v>
      </c>
      <c r="BI791" s="219">
        <f>IF(N791="nulová",J791,0)</f>
        <v>0</v>
      </c>
      <c r="BJ791" s="20" t="s">
        <v>79</v>
      </c>
      <c r="BK791" s="219">
        <f>ROUND(I791*H791,2)</f>
        <v>0</v>
      </c>
      <c r="BL791" s="20" t="s">
        <v>179</v>
      </c>
      <c r="BM791" s="218" t="s">
        <v>727</v>
      </c>
    </row>
    <row r="792" s="2" customFormat="1">
      <c r="A792" s="41"/>
      <c r="B792" s="42"/>
      <c r="C792" s="43"/>
      <c r="D792" s="220" t="s">
        <v>180</v>
      </c>
      <c r="E792" s="43"/>
      <c r="F792" s="221" t="s">
        <v>728</v>
      </c>
      <c r="G792" s="43"/>
      <c r="H792" s="43"/>
      <c r="I792" s="222"/>
      <c r="J792" s="43"/>
      <c r="K792" s="43"/>
      <c r="L792" s="47"/>
      <c r="M792" s="223"/>
      <c r="N792" s="224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180</v>
      </c>
      <c r="AU792" s="20" t="s">
        <v>81</v>
      </c>
    </row>
    <row r="793" s="13" customFormat="1">
      <c r="A793" s="13"/>
      <c r="B793" s="225"/>
      <c r="C793" s="226"/>
      <c r="D793" s="227" t="s">
        <v>182</v>
      </c>
      <c r="E793" s="228" t="s">
        <v>19</v>
      </c>
      <c r="F793" s="229" t="s">
        <v>729</v>
      </c>
      <c r="G793" s="226"/>
      <c r="H793" s="230">
        <v>2.258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6" t="s">
        <v>182</v>
      </c>
      <c r="AU793" s="236" t="s">
        <v>81</v>
      </c>
      <c r="AV793" s="13" t="s">
        <v>81</v>
      </c>
      <c r="AW793" s="13" t="s">
        <v>33</v>
      </c>
      <c r="AX793" s="13" t="s">
        <v>71</v>
      </c>
      <c r="AY793" s="236" t="s">
        <v>171</v>
      </c>
    </row>
    <row r="794" s="15" customFormat="1">
      <c r="A794" s="15"/>
      <c r="B794" s="248"/>
      <c r="C794" s="249"/>
      <c r="D794" s="227" t="s">
        <v>182</v>
      </c>
      <c r="E794" s="250" t="s">
        <v>19</v>
      </c>
      <c r="F794" s="251" t="s">
        <v>188</v>
      </c>
      <c r="G794" s="249"/>
      <c r="H794" s="252">
        <v>2.258</v>
      </c>
      <c r="I794" s="253"/>
      <c r="J794" s="249"/>
      <c r="K794" s="249"/>
      <c r="L794" s="254"/>
      <c r="M794" s="255"/>
      <c r="N794" s="256"/>
      <c r="O794" s="256"/>
      <c r="P794" s="256"/>
      <c r="Q794" s="256"/>
      <c r="R794" s="256"/>
      <c r="S794" s="256"/>
      <c r="T794" s="25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8" t="s">
        <v>182</v>
      </c>
      <c r="AU794" s="258" t="s">
        <v>81</v>
      </c>
      <c r="AV794" s="15" t="s">
        <v>179</v>
      </c>
      <c r="AW794" s="15" t="s">
        <v>33</v>
      </c>
      <c r="AX794" s="15" t="s">
        <v>79</v>
      </c>
      <c r="AY794" s="258" t="s">
        <v>171</v>
      </c>
    </row>
    <row r="795" s="2" customFormat="1" ht="21.75" customHeight="1">
      <c r="A795" s="41"/>
      <c r="B795" s="42"/>
      <c r="C795" s="207" t="s">
        <v>531</v>
      </c>
      <c r="D795" s="207" t="s">
        <v>174</v>
      </c>
      <c r="E795" s="208" t="s">
        <v>730</v>
      </c>
      <c r="F795" s="209" t="s">
        <v>731</v>
      </c>
      <c r="G795" s="210" t="s">
        <v>191</v>
      </c>
      <c r="H795" s="211">
        <v>0.54000000000000004</v>
      </c>
      <c r="I795" s="212"/>
      <c r="J795" s="213">
        <f>ROUND(I795*H795,2)</f>
        <v>0</v>
      </c>
      <c r="K795" s="209" t="s">
        <v>178</v>
      </c>
      <c r="L795" s="47"/>
      <c r="M795" s="214" t="s">
        <v>19</v>
      </c>
      <c r="N795" s="215" t="s">
        <v>42</v>
      </c>
      <c r="O795" s="87"/>
      <c r="P795" s="216">
        <f>O795*H795</f>
        <v>0</v>
      </c>
      <c r="Q795" s="216">
        <v>0</v>
      </c>
      <c r="R795" s="216">
        <f>Q795*H795</f>
        <v>0</v>
      </c>
      <c r="S795" s="216">
        <v>0.072999999999999995</v>
      </c>
      <c r="T795" s="217">
        <f>S795*H795</f>
        <v>0.039419999999999997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8" t="s">
        <v>179</v>
      </c>
      <c r="AT795" s="218" t="s">
        <v>174</v>
      </c>
      <c r="AU795" s="218" t="s">
        <v>81</v>
      </c>
      <c r="AY795" s="20" t="s">
        <v>171</v>
      </c>
      <c r="BE795" s="219">
        <f>IF(N795="základní",J795,0)</f>
        <v>0</v>
      </c>
      <c r="BF795" s="219">
        <f>IF(N795="snížená",J795,0)</f>
        <v>0</v>
      </c>
      <c r="BG795" s="219">
        <f>IF(N795="zákl. přenesená",J795,0)</f>
        <v>0</v>
      </c>
      <c r="BH795" s="219">
        <f>IF(N795="sníž. přenesená",J795,0)</f>
        <v>0</v>
      </c>
      <c r="BI795" s="219">
        <f>IF(N795="nulová",J795,0)</f>
        <v>0</v>
      </c>
      <c r="BJ795" s="20" t="s">
        <v>79</v>
      </c>
      <c r="BK795" s="219">
        <f>ROUND(I795*H795,2)</f>
        <v>0</v>
      </c>
      <c r="BL795" s="20" t="s">
        <v>179</v>
      </c>
      <c r="BM795" s="218" t="s">
        <v>732</v>
      </c>
    </row>
    <row r="796" s="2" customFormat="1">
      <c r="A796" s="41"/>
      <c r="B796" s="42"/>
      <c r="C796" s="43"/>
      <c r="D796" s="220" t="s">
        <v>180</v>
      </c>
      <c r="E796" s="43"/>
      <c r="F796" s="221" t="s">
        <v>733</v>
      </c>
      <c r="G796" s="43"/>
      <c r="H796" s="43"/>
      <c r="I796" s="222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180</v>
      </c>
      <c r="AU796" s="20" t="s">
        <v>81</v>
      </c>
    </row>
    <row r="797" s="13" customFormat="1">
      <c r="A797" s="13"/>
      <c r="B797" s="225"/>
      <c r="C797" s="226"/>
      <c r="D797" s="227" t="s">
        <v>182</v>
      </c>
      <c r="E797" s="228" t="s">
        <v>19</v>
      </c>
      <c r="F797" s="229" t="s">
        <v>734</v>
      </c>
      <c r="G797" s="226"/>
      <c r="H797" s="230">
        <v>0.54000000000000004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6" t="s">
        <v>182</v>
      </c>
      <c r="AU797" s="236" t="s">
        <v>81</v>
      </c>
      <c r="AV797" s="13" t="s">
        <v>81</v>
      </c>
      <c r="AW797" s="13" t="s">
        <v>33</v>
      </c>
      <c r="AX797" s="13" t="s">
        <v>71</v>
      </c>
      <c r="AY797" s="236" t="s">
        <v>171</v>
      </c>
    </row>
    <row r="798" s="15" customFormat="1">
      <c r="A798" s="15"/>
      <c r="B798" s="248"/>
      <c r="C798" s="249"/>
      <c r="D798" s="227" t="s">
        <v>182</v>
      </c>
      <c r="E798" s="250" t="s">
        <v>19</v>
      </c>
      <c r="F798" s="251" t="s">
        <v>188</v>
      </c>
      <c r="G798" s="249"/>
      <c r="H798" s="252">
        <v>0.54000000000000004</v>
      </c>
      <c r="I798" s="253"/>
      <c r="J798" s="249"/>
      <c r="K798" s="249"/>
      <c r="L798" s="254"/>
      <c r="M798" s="255"/>
      <c r="N798" s="256"/>
      <c r="O798" s="256"/>
      <c r="P798" s="256"/>
      <c r="Q798" s="256"/>
      <c r="R798" s="256"/>
      <c r="S798" s="256"/>
      <c r="T798" s="25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8" t="s">
        <v>182</v>
      </c>
      <c r="AU798" s="258" t="s">
        <v>81</v>
      </c>
      <c r="AV798" s="15" t="s">
        <v>179</v>
      </c>
      <c r="AW798" s="15" t="s">
        <v>33</v>
      </c>
      <c r="AX798" s="15" t="s">
        <v>79</v>
      </c>
      <c r="AY798" s="258" t="s">
        <v>171</v>
      </c>
    </row>
    <row r="799" s="2" customFormat="1" ht="24.15" customHeight="1">
      <c r="A799" s="41"/>
      <c r="B799" s="42"/>
      <c r="C799" s="207" t="s">
        <v>735</v>
      </c>
      <c r="D799" s="207" t="s">
        <v>174</v>
      </c>
      <c r="E799" s="208" t="s">
        <v>736</v>
      </c>
      <c r="F799" s="209" t="s">
        <v>737</v>
      </c>
      <c r="G799" s="210" t="s">
        <v>191</v>
      </c>
      <c r="H799" s="211">
        <v>2.6160000000000001</v>
      </c>
      <c r="I799" s="212"/>
      <c r="J799" s="213">
        <f>ROUND(I799*H799,2)</f>
        <v>0</v>
      </c>
      <c r="K799" s="209" t="s">
        <v>178</v>
      </c>
      <c r="L799" s="47"/>
      <c r="M799" s="214" t="s">
        <v>19</v>
      </c>
      <c r="N799" s="215" t="s">
        <v>42</v>
      </c>
      <c r="O799" s="87"/>
      <c r="P799" s="216">
        <f>O799*H799</f>
        <v>0</v>
      </c>
      <c r="Q799" s="216">
        <v>0</v>
      </c>
      <c r="R799" s="216">
        <f>Q799*H799</f>
        <v>0</v>
      </c>
      <c r="S799" s="216">
        <v>0</v>
      </c>
      <c r="T799" s="217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18" t="s">
        <v>179</v>
      </c>
      <c r="AT799" s="218" t="s">
        <v>174</v>
      </c>
      <c r="AU799" s="218" t="s">
        <v>81</v>
      </c>
      <c r="AY799" s="20" t="s">
        <v>171</v>
      </c>
      <c r="BE799" s="219">
        <f>IF(N799="základní",J799,0)</f>
        <v>0</v>
      </c>
      <c r="BF799" s="219">
        <f>IF(N799="snížená",J799,0)</f>
        <v>0</v>
      </c>
      <c r="BG799" s="219">
        <f>IF(N799="zákl. přenesená",J799,0)</f>
        <v>0</v>
      </c>
      <c r="BH799" s="219">
        <f>IF(N799="sníž. přenesená",J799,0)</f>
        <v>0</v>
      </c>
      <c r="BI799" s="219">
        <f>IF(N799="nulová",J799,0)</f>
        <v>0</v>
      </c>
      <c r="BJ799" s="20" t="s">
        <v>79</v>
      </c>
      <c r="BK799" s="219">
        <f>ROUND(I799*H799,2)</f>
        <v>0</v>
      </c>
      <c r="BL799" s="20" t="s">
        <v>179</v>
      </c>
      <c r="BM799" s="218" t="s">
        <v>738</v>
      </c>
    </row>
    <row r="800" s="2" customFormat="1">
      <c r="A800" s="41"/>
      <c r="B800" s="42"/>
      <c r="C800" s="43"/>
      <c r="D800" s="220" t="s">
        <v>180</v>
      </c>
      <c r="E800" s="43"/>
      <c r="F800" s="221" t="s">
        <v>739</v>
      </c>
      <c r="G800" s="43"/>
      <c r="H800" s="43"/>
      <c r="I800" s="222"/>
      <c r="J800" s="43"/>
      <c r="K800" s="43"/>
      <c r="L800" s="47"/>
      <c r="M800" s="223"/>
      <c r="N800" s="22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180</v>
      </c>
      <c r="AU800" s="20" t="s">
        <v>81</v>
      </c>
    </row>
    <row r="801" s="13" customFormat="1">
      <c r="A801" s="13"/>
      <c r="B801" s="225"/>
      <c r="C801" s="226"/>
      <c r="D801" s="227" t="s">
        <v>182</v>
      </c>
      <c r="E801" s="228" t="s">
        <v>19</v>
      </c>
      <c r="F801" s="229" t="s">
        <v>740</v>
      </c>
      <c r="G801" s="226"/>
      <c r="H801" s="230">
        <v>2.6160000000000001</v>
      </c>
      <c r="I801" s="231"/>
      <c r="J801" s="226"/>
      <c r="K801" s="226"/>
      <c r="L801" s="232"/>
      <c r="M801" s="233"/>
      <c r="N801" s="234"/>
      <c r="O801" s="234"/>
      <c r="P801" s="234"/>
      <c r="Q801" s="234"/>
      <c r="R801" s="234"/>
      <c r="S801" s="234"/>
      <c r="T801" s="23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6" t="s">
        <v>182</v>
      </c>
      <c r="AU801" s="236" t="s">
        <v>81</v>
      </c>
      <c r="AV801" s="13" t="s">
        <v>81</v>
      </c>
      <c r="AW801" s="13" t="s">
        <v>33</v>
      </c>
      <c r="AX801" s="13" t="s">
        <v>71</v>
      </c>
      <c r="AY801" s="236" t="s">
        <v>171</v>
      </c>
    </row>
    <row r="802" s="15" customFormat="1">
      <c r="A802" s="15"/>
      <c r="B802" s="248"/>
      <c r="C802" s="249"/>
      <c r="D802" s="227" t="s">
        <v>182</v>
      </c>
      <c r="E802" s="250" t="s">
        <v>19</v>
      </c>
      <c r="F802" s="251" t="s">
        <v>188</v>
      </c>
      <c r="G802" s="249"/>
      <c r="H802" s="252">
        <v>2.6160000000000001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8" t="s">
        <v>182</v>
      </c>
      <c r="AU802" s="258" t="s">
        <v>81</v>
      </c>
      <c r="AV802" s="15" t="s">
        <v>179</v>
      </c>
      <c r="AW802" s="15" t="s">
        <v>33</v>
      </c>
      <c r="AX802" s="15" t="s">
        <v>79</v>
      </c>
      <c r="AY802" s="258" t="s">
        <v>171</v>
      </c>
    </row>
    <row r="803" s="2" customFormat="1" ht="24.15" customHeight="1">
      <c r="A803" s="41"/>
      <c r="B803" s="42"/>
      <c r="C803" s="207" t="s">
        <v>535</v>
      </c>
      <c r="D803" s="207" t="s">
        <v>174</v>
      </c>
      <c r="E803" s="208" t="s">
        <v>741</v>
      </c>
      <c r="F803" s="209" t="s">
        <v>742</v>
      </c>
      <c r="G803" s="210" t="s">
        <v>395</v>
      </c>
      <c r="H803" s="211">
        <v>1</v>
      </c>
      <c r="I803" s="212"/>
      <c r="J803" s="213">
        <f>ROUND(I803*H803,2)</f>
        <v>0</v>
      </c>
      <c r="K803" s="209" t="s">
        <v>178</v>
      </c>
      <c r="L803" s="47"/>
      <c r="M803" s="214" t="s">
        <v>19</v>
      </c>
      <c r="N803" s="215" t="s">
        <v>42</v>
      </c>
      <c r="O803" s="87"/>
      <c r="P803" s="216">
        <f>O803*H803</f>
        <v>0</v>
      </c>
      <c r="Q803" s="216">
        <v>0</v>
      </c>
      <c r="R803" s="216">
        <f>Q803*H803</f>
        <v>0</v>
      </c>
      <c r="S803" s="216">
        <v>0</v>
      </c>
      <c r="T803" s="217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8" t="s">
        <v>179</v>
      </c>
      <c r="AT803" s="218" t="s">
        <v>174</v>
      </c>
      <c r="AU803" s="218" t="s">
        <v>81</v>
      </c>
      <c r="AY803" s="20" t="s">
        <v>171</v>
      </c>
      <c r="BE803" s="219">
        <f>IF(N803="základní",J803,0)</f>
        <v>0</v>
      </c>
      <c r="BF803" s="219">
        <f>IF(N803="snížená",J803,0)</f>
        <v>0</v>
      </c>
      <c r="BG803" s="219">
        <f>IF(N803="zákl. přenesená",J803,0)</f>
        <v>0</v>
      </c>
      <c r="BH803" s="219">
        <f>IF(N803="sníž. přenesená",J803,0)</f>
        <v>0</v>
      </c>
      <c r="BI803" s="219">
        <f>IF(N803="nulová",J803,0)</f>
        <v>0</v>
      </c>
      <c r="BJ803" s="20" t="s">
        <v>79</v>
      </c>
      <c r="BK803" s="219">
        <f>ROUND(I803*H803,2)</f>
        <v>0</v>
      </c>
      <c r="BL803" s="20" t="s">
        <v>179</v>
      </c>
      <c r="BM803" s="218" t="s">
        <v>743</v>
      </c>
    </row>
    <row r="804" s="2" customFormat="1">
      <c r="A804" s="41"/>
      <c r="B804" s="42"/>
      <c r="C804" s="43"/>
      <c r="D804" s="220" t="s">
        <v>180</v>
      </c>
      <c r="E804" s="43"/>
      <c r="F804" s="221" t="s">
        <v>744</v>
      </c>
      <c r="G804" s="43"/>
      <c r="H804" s="43"/>
      <c r="I804" s="222"/>
      <c r="J804" s="43"/>
      <c r="K804" s="43"/>
      <c r="L804" s="47"/>
      <c r="M804" s="223"/>
      <c r="N804" s="22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180</v>
      </c>
      <c r="AU804" s="20" t="s">
        <v>81</v>
      </c>
    </row>
    <row r="805" s="13" customFormat="1">
      <c r="A805" s="13"/>
      <c r="B805" s="225"/>
      <c r="C805" s="226"/>
      <c r="D805" s="227" t="s">
        <v>182</v>
      </c>
      <c r="E805" s="228" t="s">
        <v>19</v>
      </c>
      <c r="F805" s="229" t="s">
        <v>745</v>
      </c>
      <c r="G805" s="226"/>
      <c r="H805" s="230">
        <v>1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182</v>
      </c>
      <c r="AU805" s="236" t="s">
        <v>81</v>
      </c>
      <c r="AV805" s="13" t="s">
        <v>81</v>
      </c>
      <c r="AW805" s="13" t="s">
        <v>33</v>
      </c>
      <c r="AX805" s="13" t="s">
        <v>71</v>
      </c>
      <c r="AY805" s="236" t="s">
        <v>171</v>
      </c>
    </row>
    <row r="806" s="15" customFormat="1">
      <c r="A806" s="15"/>
      <c r="B806" s="248"/>
      <c r="C806" s="249"/>
      <c r="D806" s="227" t="s">
        <v>182</v>
      </c>
      <c r="E806" s="250" t="s">
        <v>19</v>
      </c>
      <c r="F806" s="251" t="s">
        <v>188</v>
      </c>
      <c r="G806" s="249"/>
      <c r="H806" s="252">
        <v>1</v>
      </c>
      <c r="I806" s="253"/>
      <c r="J806" s="249"/>
      <c r="K806" s="249"/>
      <c r="L806" s="254"/>
      <c r="M806" s="255"/>
      <c r="N806" s="256"/>
      <c r="O806" s="256"/>
      <c r="P806" s="256"/>
      <c r="Q806" s="256"/>
      <c r="R806" s="256"/>
      <c r="S806" s="256"/>
      <c r="T806" s="257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58" t="s">
        <v>182</v>
      </c>
      <c r="AU806" s="258" t="s">
        <v>81</v>
      </c>
      <c r="AV806" s="15" t="s">
        <v>179</v>
      </c>
      <c r="AW806" s="15" t="s">
        <v>33</v>
      </c>
      <c r="AX806" s="15" t="s">
        <v>79</v>
      </c>
      <c r="AY806" s="258" t="s">
        <v>171</v>
      </c>
    </row>
    <row r="807" s="2" customFormat="1" ht="24.15" customHeight="1">
      <c r="A807" s="41"/>
      <c r="B807" s="42"/>
      <c r="C807" s="207" t="s">
        <v>746</v>
      </c>
      <c r="D807" s="207" t="s">
        <v>174</v>
      </c>
      <c r="E807" s="208" t="s">
        <v>747</v>
      </c>
      <c r="F807" s="209" t="s">
        <v>748</v>
      </c>
      <c r="G807" s="210" t="s">
        <v>191</v>
      </c>
      <c r="H807" s="211">
        <v>6.7999999999999998</v>
      </c>
      <c r="I807" s="212"/>
      <c r="J807" s="213">
        <f>ROUND(I807*H807,2)</f>
        <v>0</v>
      </c>
      <c r="K807" s="209" t="s">
        <v>178</v>
      </c>
      <c r="L807" s="47"/>
      <c r="M807" s="214" t="s">
        <v>19</v>
      </c>
      <c r="N807" s="215" t="s">
        <v>42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0.087999999999999995</v>
      </c>
      <c r="T807" s="217">
        <f>S807*H807</f>
        <v>0.59839999999999993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179</v>
      </c>
      <c r="AT807" s="218" t="s">
        <v>174</v>
      </c>
      <c r="AU807" s="218" t="s">
        <v>81</v>
      </c>
      <c r="AY807" s="20" t="s">
        <v>171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79</v>
      </c>
      <c r="BK807" s="219">
        <f>ROUND(I807*H807,2)</f>
        <v>0</v>
      </c>
      <c r="BL807" s="20" t="s">
        <v>179</v>
      </c>
      <c r="BM807" s="218" t="s">
        <v>749</v>
      </c>
    </row>
    <row r="808" s="2" customFormat="1">
      <c r="A808" s="41"/>
      <c r="B808" s="42"/>
      <c r="C808" s="43"/>
      <c r="D808" s="220" t="s">
        <v>180</v>
      </c>
      <c r="E808" s="43"/>
      <c r="F808" s="221" t="s">
        <v>750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180</v>
      </c>
      <c r="AU808" s="20" t="s">
        <v>81</v>
      </c>
    </row>
    <row r="809" s="13" customFormat="1">
      <c r="A809" s="13"/>
      <c r="B809" s="225"/>
      <c r="C809" s="226"/>
      <c r="D809" s="227" t="s">
        <v>182</v>
      </c>
      <c r="E809" s="228" t="s">
        <v>19</v>
      </c>
      <c r="F809" s="229" t="s">
        <v>751</v>
      </c>
      <c r="G809" s="226"/>
      <c r="H809" s="230">
        <v>1.8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182</v>
      </c>
      <c r="AU809" s="236" t="s">
        <v>81</v>
      </c>
      <c r="AV809" s="13" t="s">
        <v>81</v>
      </c>
      <c r="AW809" s="13" t="s">
        <v>33</v>
      </c>
      <c r="AX809" s="13" t="s">
        <v>71</v>
      </c>
      <c r="AY809" s="236" t="s">
        <v>171</v>
      </c>
    </row>
    <row r="810" s="13" customFormat="1">
      <c r="A810" s="13"/>
      <c r="B810" s="225"/>
      <c r="C810" s="226"/>
      <c r="D810" s="227" t="s">
        <v>182</v>
      </c>
      <c r="E810" s="228" t="s">
        <v>19</v>
      </c>
      <c r="F810" s="229" t="s">
        <v>752</v>
      </c>
      <c r="G810" s="226"/>
      <c r="H810" s="230">
        <v>3.3999999999999999</v>
      </c>
      <c r="I810" s="231"/>
      <c r="J810" s="226"/>
      <c r="K810" s="226"/>
      <c r="L810" s="232"/>
      <c r="M810" s="233"/>
      <c r="N810" s="234"/>
      <c r="O810" s="234"/>
      <c r="P810" s="234"/>
      <c r="Q810" s="234"/>
      <c r="R810" s="234"/>
      <c r="S810" s="234"/>
      <c r="T810" s="23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6" t="s">
        <v>182</v>
      </c>
      <c r="AU810" s="236" t="s">
        <v>81</v>
      </c>
      <c r="AV810" s="13" t="s">
        <v>81</v>
      </c>
      <c r="AW810" s="13" t="s">
        <v>33</v>
      </c>
      <c r="AX810" s="13" t="s">
        <v>71</v>
      </c>
      <c r="AY810" s="236" t="s">
        <v>171</v>
      </c>
    </row>
    <row r="811" s="13" customFormat="1">
      <c r="A811" s="13"/>
      <c r="B811" s="225"/>
      <c r="C811" s="226"/>
      <c r="D811" s="227" t="s">
        <v>182</v>
      </c>
      <c r="E811" s="228" t="s">
        <v>19</v>
      </c>
      <c r="F811" s="229" t="s">
        <v>753</v>
      </c>
      <c r="G811" s="226"/>
      <c r="H811" s="230">
        <v>1.6000000000000001</v>
      </c>
      <c r="I811" s="231"/>
      <c r="J811" s="226"/>
      <c r="K811" s="226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182</v>
      </c>
      <c r="AU811" s="236" t="s">
        <v>81</v>
      </c>
      <c r="AV811" s="13" t="s">
        <v>81</v>
      </c>
      <c r="AW811" s="13" t="s">
        <v>33</v>
      </c>
      <c r="AX811" s="13" t="s">
        <v>71</v>
      </c>
      <c r="AY811" s="236" t="s">
        <v>171</v>
      </c>
    </row>
    <row r="812" s="14" customFormat="1">
      <c r="A812" s="14"/>
      <c r="B812" s="237"/>
      <c r="C812" s="238"/>
      <c r="D812" s="227" t="s">
        <v>182</v>
      </c>
      <c r="E812" s="239" t="s">
        <v>19</v>
      </c>
      <c r="F812" s="240" t="s">
        <v>187</v>
      </c>
      <c r="G812" s="238"/>
      <c r="H812" s="241">
        <v>6.8000000000000007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7" t="s">
        <v>182</v>
      </c>
      <c r="AU812" s="247" t="s">
        <v>81</v>
      </c>
      <c r="AV812" s="14" t="s">
        <v>185</v>
      </c>
      <c r="AW812" s="14" t="s">
        <v>33</v>
      </c>
      <c r="AX812" s="14" t="s">
        <v>71</v>
      </c>
      <c r="AY812" s="247" t="s">
        <v>171</v>
      </c>
    </row>
    <row r="813" s="15" customFormat="1">
      <c r="A813" s="15"/>
      <c r="B813" s="248"/>
      <c r="C813" s="249"/>
      <c r="D813" s="227" t="s">
        <v>182</v>
      </c>
      <c r="E813" s="250" t="s">
        <v>19</v>
      </c>
      <c r="F813" s="251" t="s">
        <v>188</v>
      </c>
      <c r="G813" s="249"/>
      <c r="H813" s="252">
        <v>6.8000000000000007</v>
      </c>
      <c r="I813" s="253"/>
      <c r="J813" s="249"/>
      <c r="K813" s="249"/>
      <c r="L813" s="254"/>
      <c r="M813" s="255"/>
      <c r="N813" s="256"/>
      <c r="O813" s="256"/>
      <c r="P813" s="256"/>
      <c r="Q813" s="256"/>
      <c r="R813" s="256"/>
      <c r="S813" s="256"/>
      <c r="T813" s="257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8" t="s">
        <v>182</v>
      </c>
      <c r="AU813" s="258" t="s">
        <v>81</v>
      </c>
      <c r="AV813" s="15" t="s">
        <v>179</v>
      </c>
      <c r="AW813" s="15" t="s">
        <v>33</v>
      </c>
      <c r="AX813" s="15" t="s">
        <v>79</v>
      </c>
      <c r="AY813" s="258" t="s">
        <v>171</v>
      </c>
    </row>
    <row r="814" s="2" customFormat="1" ht="24.15" customHeight="1">
      <c r="A814" s="41"/>
      <c r="B814" s="42"/>
      <c r="C814" s="207" t="s">
        <v>541</v>
      </c>
      <c r="D814" s="207" t="s">
        <v>174</v>
      </c>
      <c r="E814" s="208" t="s">
        <v>754</v>
      </c>
      <c r="F814" s="209" t="s">
        <v>755</v>
      </c>
      <c r="G814" s="210" t="s">
        <v>191</v>
      </c>
      <c r="H814" s="211">
        <v>87.817999999999998</v>
      </c>
      <c r="I814" s="212"/>
      <c r="J814" s="213">
        <f>ROUND(I814*H814,2)</f>
        <v>0</v>
      </c>
      <c r="K814" s="209" t="s">
        <v>178</v>
      </c>
      <c r="L814" s="47"/>
      <c r="M814" s="214" t="s">
        <v>19</v>
      </c>
      <c r="N814" s="215" t="s">
        <v>42</v>
      </c>
      <c r="O814" s="87"/>
      <c r="P814" s="216">
        <f>O814*H814</f>
        <v>0</v>
      </c>
      <c r="Q814" s="216">
        <v>0</v>
      </c>
      <c r="R814" s="216">
        <f>Q814*H814</f>
        <v>0</v>
      </c>
      <c r="S814" s="216">
        <v>0.26100000000000001</v>
      </c>
      <c r="T814" s="217">
        <f>S814*H814</f>
        <v>22.920498000000002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18" t="s">
        <v>179</v>
      </c>
      <c r="AT814" s="218" t="s">
        <v>174</v>
      </c>
      <c r="AU814" s="218" t="s">
        <v>81</v>
      </c>
      <c r="AY814" s="20" t="s">
        <v>171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20" t="s">
        <v>79</v>
      </c>
      <c r="BK814" s="219">
        <f>ROUND(I814*H814,2)</f>
        <v>0</v>
      </c>
      <c r="BL814" s="20" t="s">
        <v>179</v>
      </c>
      <c r="BM814" s="218" t="s">
        <v>756</v>
      </c>
    </row>
    <row r="815" s="2" customFormat="1">
      <c r="A815" s="41"/>
      <c r="B815" s="42"/>
      <c r="C815" s="43"/>
      <c r="D815" s="220" t="s">
        <v>180</v>
      </c>
      <c r="E815" s="43"/>
      <c r="F815" s="221" t="s">
        <v>757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180</v>
      </c>
      <c r="AU815" s="20" t="s">
        <v>81</v>
      </c>
    </row>
    <row r="816" s="16" customFormat="1">
      <c r="A816" s="16"/>
      <c r="B816" s="259"/>
      <c r="C816" s="260"/>
      <c r="D816" s="227" t="s">
        <v>182</v>
      </c>
      <c r="E816" s="261" t="s">
        <v>19</v>
      </c>
      <c r="F816" s="262" t="s">
        <v>758</v>
      </c>
      <c r="G816" s="260"/>
      <c r="H816" s="261" t="s">
        <v>19</v>
      </c>
      <c r="I816" s="263"/>
      <c r="J816" s="260"/>
      <c r="K816" s="260"/>
      <c r="L816" s="264"/>
      <c r="M816" s="265"/>
      <c r="N816" s="266"/>
      <c r="O816" s="266"/>
      <c r="P816" s="266"/>
      <c r="Q816" s="266"/>
      <c r="R816" s="266"/>
      <c r="S816" s="266"/>
      <c r="T816" s="267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68" t="s">
        <v>182</v>
      </c>
      <c r="AU816" s="268" t="s">
        <v>81</v>
      </c>
      <c r="AV816" s="16" t="s">
        <v>79</v>
      </c>
      <c r="AW816" s="16" t="s">
        <v>33</v>
      </c>
      <c r="AX816" s="16" t="s">
        <v>71</v>
      </c>
      <c r="AY816" s="268" t="s">
        <v>171</v>
      </c>
    </row>
    <row r="817" s="13" customFormat="1">
      <c r="A817" s="13"/>
      <c r="B817" s="225"/>
      <c r="C817" s="226"/>
      <c r="D817" s="227" t="s">
        <v>182</v>
      </c>
      <c r="E817" s="228" t="s">
        <v>19</v>
      </c>
      <c r="F817" s="229" t="s">
        <v>759</v>
      </c>
      <c r="G817" s="226"/>
      <c r="H817" s="230">
        <v>19.062000000000001</v>
      </c>
      <c r="I817" s="231"/>
      <c r="J817" s="226"/>
      <c r="K817" s="226"/>
      <c r="L817" s="232"/>
      <c r="M817" s="233"/>
      <c r="N817" s="234"/>
      <c r="O817" s="234"/>
      <c r="P817" s="234"/>
      <c r="Q817" s="234"/>
      <c r="R817" s="234"/>
      <c r="S817" s="234"/>
      <c r="T817" s="23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6" t="s">
        <v>182</v>
      </c>
      <c r="AU817" s="236" t="s">
        <v>81</v>
      </c>
      <c r="AV817" s="13" t="s">
        <v>81</v>
      </c>
      <c r="AW817" s="13" t="s">
        <v>33</v>
      </c>
      <c r="AX817" s="13" t="s">
        <v>71</v>
      </c>
      <c r="AY817" s="236" t="s">
        <v>171</v>
      </c>
    </row>
    <row r="818" s="13" customFormat="1">
      <c r="A818" s="13"/>
      <c r="B818" s="225"/>
      <c r="C818" s="226"/>
      <c r="D818" s="227" t="s">
        <v>182</v>
      </c>
      <c r="E818" s="228" t="s">
        <v>19</v>
      </c>
      <c r="F818" s="229" t="s">
        <v>760</v>
      </c>
      <c r="G818" s="226"/>
      <c r="H818" s="230">
        <v>-2.758</v>
      </c>
      <c r="I818" s="231"/>
      <c r="J818" s="226"/>
      <c r="K818" s="226"/>
      <c r="L818" s="232"/>
      <c r="M818" s="233"/>
      <c r="N818" s="234"/>
      <c r="O818" s="234"/>
      <c r="P818" s="234"/>
      <c r="Q818" s="234"/>
      <c r="R818" s="234"/>
      <c r="S818" s="234"/>
      <c r="T818" s="23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6" t="s">
        <v>182</v>
      </c>
      <c r="AU818" s="236" t="s">
        <v>81</v>
      </c>
      <c r="AV818" s="13" t="s">
        <v>81</v>
      </c>
      <c r="AW818" s="13" t="s">
        <v>33</v>
      </c>
      <c r="AX818" s="13" t="s">
        <v>71</v>
      </c>
      <c r="AY818" s="236" t="s">
        <v>171</v>
      </c>
    </row>
    <row r="819" s="13" customFormat="1">
      <c r="A819" s="13"/>
      <c r="B819" s="225"/>
      <c r="C819" s="226"/>
      <c r="D819" s="227" t="s">
        <v>182</v>
      </c>
      <c r="E819" s="228" t="s">
        <v>19</v>
      </c>
      <c r="F819" s="229" t="s">
        <v>761</v>
      </c>
      <c r="G819" s="226"/>
      <c r="H819" s="230">
        <v>5.5199999999999996</v>
      </c>
      <c r="I819" s="231"/>
      <c r="J819" s="226"/>
      <c r="K819" s="226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182</v>
      </c>
      <c r="AU819" s="236" t="s">
        <v>81</v>
      </c>
      <c r="AV819" s="13" t="s">
        <v>81</v>
      </c>
      <c r="AW819" s="13" t="s">
        <v>33</v>
      </c>
      <c r="AX819" s="13" t="s">
        <v>71</v>
      </c>
      <c r="AY819" s="236" t="s">
        <v>171</v>
      </c>
    </row>
    <row r="820" s="13" customFormat="1">
      <c r="A820" s="13"/>
      <c r="B820" s="225"/>
      <c r="C820" s="226"/>
      <c r="D820" s="227" t="s">
        <v>182</v>
      </c>
      <c r="E820" s="228" t="s">
        <v>19</v>
      </c>
      <c r="F820" s="229" t="s">
        <v>762</v>
      </c>
      <c r="G820" s="226"/>
      <c r="H820" s="230">
        <v>-1.1819999999999999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182</v>
      </c>
      <c r="AU820" s="236" t="s">
        <v>81</v>
      </c>
      <c r="AV820" s="13" t="s">
        <v>81</v>
      </c>
      <c r="AW820" s="13" t="s">
        <v>33</v>
      </c>
      <c r="AX820" s="13" t="s">
        <v>71</v>
      </c>
      <c r="AY820" s="236" t="s">
        <v>171</v>
      </c>
    </row>
    <row r="821" s="14" customFormat="1">
      <c r="A821" s="14"/>
      <c r="B821" s="237"/>
      <c r="C821" s="238"/>
      <c r="D821" s="227" t="s">
        <v>182</v>
      </c>
      <c r="E821" s="239" t="s">
        <v>19</v>
      </c>
      <c r="F821" s="240" t="s">
        <v>763</v>
      </c>
      <c r="G821" s="238"/>
      <c r="H821" s="241">
        <v>20.642000000000003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7" t="s">
        <v>182</v>
      </c>
      <c r="AU821" s="247" t="s">
        <v>81</v>
      </c>
      <c r="AV821" s="14" t="s">
        <v>185</v>
      </c>
      <c r="AW821" s="14" t="s">
        <v>33</v>
      </c>
      <c r="AX821" s="14" t="s">
        <v>71</v>
      </c>
      <c r="AY821" s="247" t="s">
        <v>171</v>
      </c>
    </row>
    <row r="822" s="13" customFormat="1">
      <c r="A822" s="13"/>
      <c r="B822" s="225"/>
      <c r="C822" s="226"/>
      <c r="D822" s="227" t="s">
        <v>182</v>
      </c>
      <c r="E822" s="228" t="s">
        <v>19</v>
      </c>
      <c r="F822" s="229" t="s">
        <v>764</v>
      </c>
      <c r="G822" s="226"/>
      <c r="H822" s="230">
        <v>16.992000000000001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6" t="s">
        <v>182</v>
      </c>
      <c r="AU822" s="236" t="s">
        <v>81</v>
      </c>
      <c r="AV822" s="13" t="s">
        <v>81</v>
      </c>
      <c r="AW822" s="13" t="s">
        <v>33</v>
      </c>
      <c r="AX822" s="13" t="s">
        <v>71</v>
      </c>
      <c r="AY822" s="236" t="s">
        <v>171</v>
      </c>
    </row>
    <row r="823" s="13" customFormat="1">
      <c r="A823" s="13"/>
      <c r="B823" s="225"/>
      <c r="C823" s="226"/>
      <c r="D823" s="227" t="s">
        <v>182</v>
      </c>
      <c r="E823" s="228" t="s">
        <v>19</v>
      </c>
      <c r="F823" s="229" t="s">
        <v>765</v>
      </c>
      <c r="G823" s="226"/>
      <c r="H823" s="230">
        <v>-3.3999999999999999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182</v>
      </c>
      <c r="AU823" s="236" t="s">
        <v>81</v>
      </c>
      <c r="AV823" s="13" t="s">
        <v>81</v>
      </c>
      <c r="AW823" s="13" t="s">
        <v>33</v>
      </c>
      <c r="AX823" s="13" t="s">
        <v>71</v>
      </c>
      <c r="AY823" s="236" t="s">
        <v>171</v>
      </c>
    </row>
    <row r="824" s="13" customFormat="1">
      <c r="A824" s="13"/>
      <c r="B824" s="225"/>
      <c r="C824" s="226"/>
      <c r="D824" s="227" t="s">
        <v>182</v>
      </c>
      <c r="E824" s="228" t="s">
        <v>19</v>
      </c>
      <c r="F824" s="229" t="s">
        <v>766</v>
      </c>
      <c r="G824" s="226"/>
      <c r="H824" s="230">
        <v>11.186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182</v>
      </c>
      <c r="AU824" s="236" t="s">
        <v>81</v>
      </c>
      <c r="AV824" s="13" t="s">
        <v>81</v>
      </c>
      <c r="AW824" s="13" t="s">
        <v>33</v>
      </c>
      <c r="AX824" s="13" t="s">
        <v>71</v>
      </c>
      <c r="AY824" s="236" t="s">
        <v>171</v>
      </c>
    </row>
    <row r="825" s="13" customFormat="1">
      <c r="A825" s="13"/>
      <c r="B825" s="225"/>
      <c r="C825" s="226"/>
      <c r="D825" s="227" t="s">
        <v>182</v>
      </c>
      <c r="E825" s="228" t="s">
        <v>19</v>
      </c>
      <c r="F825" s="229" t="s">
        <v>767</v>
      </c>
      <c r="G825" s="226"/>
      <c r="H825" s="230">
        <v>-1.7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182</v>
      </c>
      <c r="AU825" s="236" t="s">
        <v>81</v>
      </c>
      <c r="AV825" s="13" t="s">
        <v>81</v>
      </c>
      <c r="AW825" s="13" t="s">
        <v>33</v>
      </c>
      <c r="AX825" s="13" t="s">
        <v>71</v>
      </c>
      <c r="AY825" s="236" t="s">
        <v>171</v>
      </c>
    </row>
    <row r="826" s="13" customFormat="1">
      <c r="A826" s="13"/>
      <c r="B826" s="225"/>
      <c r="C826" s="226"/>
      <c r="D826" s="227" t="s">
        <v>182</v>
      </c>
      <c r="E826" s="228" t="s">
        <v>19</v>
      </c>
      <c r="F826" s="229" t="s">
        <v>768</v>
      </c>
      <c r="G826" s="226"/>
      <c r="H826" s="230">
        <v>6.1100000000000003</v>
      </c>
      <c r="I826" s="231"/>
      <c r="J826" s="226"/>
      <c r="K826" s="226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182</v>
      </c>
      <c r="AU826" s="236" t="s">
        <v>81</v>
      </c>
      <c r="AV826" s="13" t="s">
        <v>81</v>
      </c>
      <c r="AW826" s="13" t="s">
        <v>33</v>
      </c>
      <c r="AX826" s="13" t="s">
        <v>71</v>
      </c>
      <c r="AY826" s="236" t="s">
        <v>171</v>
      </c>
    </row>
    <row r="827" s="13" customFormat="1">
      <c r="A827" s="13"/>
      <c r="B827" s="225"/>
      <c r="C827" s="226"/>
      <c r="D827" s="227" t="s">
        <v>182</v>
      </c>
      <c r="E827" s="228" t="s">
        <v>19</v>
      </c>
      <c r="F827" s="229" t="s">
        <v>769</v>
      </c>
      <c r="G827" s="226"/>
      <c r="H827" s="230">
        <v>3.1280000000000001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6" t="s">
        <v>182</v>
      </c>
      <c r="AU827" s="236" t="s">
        <v>81</v>
      </c>
      <c r="AV827" s="13" t="s">
        <v>81</v>
      </c>
      <c r="AW827" s="13" t="s">
        <v>33</v>
      </c>
      <c r="AX827" s="13" t="s">
        <v>71</v>
      </c>
      <c r="AY827" s="236" t="s">
        <v>171</v>
      </c>
    </row>
    <row r="828" s="14" customFormat="1">
      <c r="A828" s="14"/>
      <c r="B828" s="237"/>
      <c r="C828" s="238"/>
      <c r="D828" s="227" t="s">
        <v>182</v>
      </c>
      <c r="E828" s="239" t="s">
        <v>19</v>
      </c>
      <c r="F828" s="240" t="s">
        <v>770</v>
      </c>
      <c r="G828" s="238"/>
      <c r="H828" s="241">
        <v>32.316000000000003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182</v>
      </c>
      <c r="AU828" s="247" t="s">
        <v>81</v>
      </c>
      <c r="AV828" s="14" t="s">
        <v>185</v>
      </c>
      <c r="AW828" s="14" t="s">
        <v>33</v>
      </c>
      <c r="AX828" s="14" t="s">
        <v>71</v>
      </c>
      <c r="AY828" s="247" t="s">
        <v>171</v>
      </c>
    </row>
    <row r="829" s="16" customFormat="1">
      <c r="A829" s="16"/>
      <c r="B829" s="259"/>
      <c r="C829" s="260"/>
      <c r="D829" s="227" t="s">
        <v>182</v>
      </c>
      <c r="E829" s="261" t="s">
        <v>19</v>
      </c>
      <c r="F829" s="262" t="s">
        <v>758</v>
      </c>
      <c r="G829" s="260"/>
      <c r="H829" s="261" t="s">
        <v>19</v>
      </c>
      <c r="I829" s="263"/>
      <c r="J829" s="260"/>
      <c r="K829" s="260"/>
      <c r="L829" s="264"/>
      <c r="M829" s="265"/>
      <c r="N829" s="266"/>
      <c r="O829" s="266"/>
      <c r="P829" s="266"/>
      <c r="Q829" s="266"/>
      <c r="R829" s="266"/>
      <c r="S829" s="266"/>
      <c r="T829" s="267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68" t="s">
        <v>182</v>
      </c>
      <c r="AU829" s="268" t="s">
        <v>81</v>
      </c>
      <c r="AV829" s="16" t="s">
        <v>79</v>
      </c>
      <c r="AW829" s="16" t="s">
        <v>33</v>
      </c>
      <c r="AX829" s="16" t="s">
        <v>71</v>
      </c>
      <c r="AY829" s="268" t="s">
        <v>171</v>
      </c>
    </row>
    <row r="830" s="13" customFormat="1">
      <c r="A830" s="13"/>
      <c r="B830" s="225"/>
      <c r="C830" s="226"/>
      <c r="D830" s="227" t="s">
        <v>182</v>
      </c>
      <c r="E830" s="228" t="s">
        <v>19</v>
      </c>
      <c r="F830" s="229" t="s">
        <v>771</v>
      </c>
      <c r="G830" s="226"/>
      <c r="H830" s="230">
        <v>33.799999999999997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6" t="s">
        <v>182</v>
      </c>
      <c r="AU830" s="236" t="s">
        <v>81</v>
      </c>
      <c r="AV830" s="13" t="s">
        <v>81</v>
      </c>
      <c r="AW830" s="13" t="s">
        <v>33</v>
      </c>
      <c r="AX830" s="13" t="s">
        <v>71</v>
      </c>
      <c r="AY830" s="236" t="s">
        <v>171</v>
      </c>
    </row>
    <row r="831" s="13" customFormat="1">
      <c r="A831" s="13"/>
      <c r="B831" s="225"/>
      <c r="C831" s="226"/>
      <c r="D831" s="227" t="s">
        <v>182</v>
      </c>
      <c r="E831" s="228" t="s">
        <v>19</v>
      </c>
      <c r="F831" s="229" t="s">
        <v>772</v>
      </c>
      <c r="G831" s="226"/>
      <c r="H831" s="230">
        <v>-4.8070000000000004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182</v>
      </c>
      <c r="AU831" s="236" t="s">
        <v>81</v>
      </c>
      <c r="AV831" s="13" t="s">
        <v>81</v>
      </c>
      <c r="AW831" s="13" t="s">
        <v>33</v>
      </c>
      <c r="AX831" s="13" t="s">
        <v>71</v>
      </c>
      <c r="AY831" s="236" t="s">
        <v>171</v>
      </c>
    </row>
    <row r="832" s="13" customFormat="1">
      <c r="A832" s="13"/>
      <c r="B832" s="225"/>
      <c r="C832" s="226"/>
      <c r="D832" s="227" t="s">
        <v>182</v>
      </c>
      <c r="E832" s="228" t="s">
        <v>19</v>
      </c>
      <c r="F832" s="229" t="s">
        <v>773</v>
      </c>
      <c r="G832" s="226"/>
      <c r="H832" s="230">
        <v>3.948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182</v>
      </c>
      <c r="AU832" s="236" t="s">
        <v>81</v>
      </c>
      <c r="AV832" s="13" t="s">
        <v>81</v>
      </c>
      <c r="AW832" s="13" t="s">
        <v>33</v>
      </c>
      <c r="AX832" s="13" t="s">
        <v>71</v>
      </c>
      <c r="AY832" s="236" t="s">
        <v>171</v>
      </c>
    </row>
    <row r="833" s="14" customFormat="1">
      <c r="A833" s="14"/>
      <c r="B833" s="237"/>
      <c r="C833" s="238"/>
      <c r="D833" s="227" t="s">
        <v>182</v>
      </c>
      <c r="E833" s="239" t="s">
        <v>19</v>
      </c>
      <c r="F833" s="240" t="s">
        <v>774</v>
      </c>
      <c r="G833" s="238"/>
      <c r="H833" s="241">
        <v>32.940999999999995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7" t="s">
        <v>182</v>
      </c>
      <c r="AU833" s="247" t="s">
        <v>81</v>
      </c>
      <c r="AV833" s="14" t="s">
        <v>185</v>
      </c>
      <c r="AW833" s="14" t="s">
        <v>33</v>
      </c>
      <c r="AX833" s="14" t="s">
        <v>71</v>
      </c>
      <c r="AY833" s="247" t="s">
        <v>171</v>
      </c>
    </row>
    <row r="834" s="16" customFormat="1">
      <c r="A834" s="16"/>
      <c r="B834" s="259"/>
      <c r="C834" s="260"/>
      <c r="D834" s="227" t="s">
        <v>182</v>
      </c>
      <c r="E834" s="261" t="s">
        <v>19</v>
      </c>
      <c r="F834" s="262" t="s">
        <v>758</v>
      </c>
      <c r="G834" s="260"/>
      <c r="H834" s="261" t="s">
        <v>19</v>
      </c>
      <c r="I834" s="263"/>
      <c r="J834" s="260"/>
      <c r="K834" s="260"/>
      <c r="L834" s="264"/>
      <c r="M834" s="265"/>
      <c r="N834" s="266"/>
      <c r="O834" s="266"/>
      <c r="P834" s="266"/>
      <c r="Q834" s="266"/>
      <c r="R834" s="266"/>
      <c r="S834" s="266"/>
      <c r="T834" s="267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68" t="s">
        <v>182</v>
      </c>
      <c r="AU834" s="268" t="s">
        <v>81</v>
      </c>
      <c r="AV834" s="16" t="s">
        <v>79</v>
      </c>
      <c r="AW834" s="16" t="s">
        <v>33</v>
      </c>
      <c r="AX834" s="16" t="s">
        <v>71</v>
      </c>
      <c r="AY834" s="268" t="s">
        <v>171</v>
      </c>
    </row>
    <row r="835" s="13" customFormat="1">
      <c r="A835" s="13"/>
      <c r="B835" s="225"/>
      <c r="C835" s="226"/>
      <c r="D835" s="227" t="s">
        <v>182</v>
      </c>
      <c r="E835" s="228" t="s">
        <v>19</v>
      </c>
      <c r="F835" s="229" t="s">
        <v>775</v>
      </c>
      <c r="G835" s="226"/>
      <c r="H835" s="230">
        <v>1.919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182</v>
      </c>
      <c r="AU835" s="236" t="s">
        <v>81</v>
      </c>
      <c r="AV835" s="13" t="s">
        <v>81</v>
      </c>
      <c r="AW835" s="13" t="s">
        <v>33</v>
      </c>
      <c r="AX835" s="13" t="s">
        <v>71</v>
      </c>
      <c r="AY835" s="236" t="s">
        <v>171</v>
      </c>
    </row>
    <row r="836" s="14" customFormat="1">
      <c r="A836" s="14"/>
      <c r="B836" s="237"/>
      <c r="C836" s="238"/>
      <c r="D836" s="227" t="s">
        <v>182</v>
      </c>
      <c r="E836" s="239" t="s">
        <v>19</v>
      </c>
      <c r="F836" s="240" t="s">
        <v>776</v>
      </c>
      <c r="G836" s="238"/>
      <c r="H836" s="241">
        <v>1.919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182</v>
      </c>
      <c r="AU836" s="247" t="s">
        <v>81</v>
      </c>
      <c r="AV836" s="14" t="s">
        <v>185</v>
      </c>
      <c r="AW836" s="14" t="s">
        <v>33</v>
      </c>
      <c r="AX836" s="14" t="s">
        <v>71</v>
      </c>
      <c r="AY836" s="247" t="s">
        <v>171</v>
      </c>
    </row>
    <row r="837" s="15" customFormat="1">
      <c r="A837" s="15"/>
      <c r="B837" s="248"/>
      <c r="C837" s="249"/>
      <c r="D837" s="227" t="s">
        <v>182</v>
      </c>
      <c r="E837" s="250" t="s">
        <v>19</v>
      </c>
      <c r="F837" s="251" t="s">
        <v>188</v>
      </c>
      <c r="G837" s="249"/>
      <c r="H837" s="252">
        <v>87.817999999999984</v>
      </c>
      <c r="I837" s="253"/>
      <c r="J837" s="249"/>
      <c r="K837" s="249"/>
      <c r="L837" s="254"/>
      <c r="M837" s="255"/>
      <c r="N837" s="256"/>
      <c r="O837" s="256"/>
      <c r="P837" s="256"/>
      <c r="Q837" s="256"/>
      <c r="R837" s="256"/>
      <c r="S837" s="256"/>
      <c r="T837" s="25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8" t="s">
        <v>182</v>
      </c>
      <c r="AU837" s="258" t="s">
        <v>81</v>
      </c>
      <c r="AV837" s="15" t="s">
        <v>179</v>
      </c>
      <c r="AW837" s="15" t="s">
        <v>33</v>
      </c>
      <c r="AX837" s="15" t="s">
        <v>79</v>
      </c>
      <c r="AY837" s="258" t="s">
        <v>171</v>
      </c>
    </row>
    <row r="838" s="2" customFormat="1" ht="24.15" customHeight="1">
      <c r="A838" s="41"/>
      <c r="B838" s="42"/>
      <c r="C838" s="207" t="s">
        <v>777</v>
      </c>
      <c r="D838" s="207" t="s">
        <v>174</v>
      </c>
      <c r="E838" s="208" t="s">
        <v>778</v>
      </c>
      <c r="F838" s="209" t="s">
        <v>779</v>
      </c>
      <c r="G838" s="210" t="s">
        <v>191</v>
      </c>
      <c r="H838" s="211">
        <v>26.981999999999999</v>
      </c>
      <c r="I838" s="212"/>
      <c r="J838" s="213">
        <f>ROUND(I838*H838,2)</f>
        <v>0</v>
      </c>
      <c r="K838" s="209" t="s">
        <v>178</v>
      </c>
      <c r="L838" s="47"/>
      <c r="M838" s="214" t="s">
        <v>19</v>
      </c>
      <c r="N838" s="215" t="s">
        <v>42</v>
      </c>
      <c r="O838" s="87"/>
      <c r="P838" s="216">
        <f>O838*H838</f>
        <v>0</v>
      </c>
      <c r="Q838" s="216">
        <v>0</v>
      </c>
      <c r="R838" s="216">
        <f>Q838*H838</f>
        <v>0</v>
      </c>
      <c r="S838" s="216">
        <v>0.13100000000000001</v>
      </c>
      <c r="T838" s="217">
        <f>S838*H838</f>
        <v>3.5346419999999998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8" t="s">
        <v>179</v>
      </c>
      <c r="AT838" s="218" t="s">
        <v>174</v>
      </c>
      <c r="AU838" s="218" t="s">
        <v>81</v>
      </c>
      <c r="AY838" s="20" t="s">
        <v>171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20" t="s">
        <v>79</v>
      </c>
      <c r="BK838" s="219">
        <f>ROUND(I838*H838,2)</f>
        <v>0</v>
      </c>
      <c r="BL838" s="20" t="s">
        <v>179</v>
      </c>
      <c r="BM838" s="218" t="s">
        <v>780</v>
      </c>
    </row>
    <row r="839" s="2" customFormat="1">
      <c r="A839" s="41"/>
      <c r="B839" s="42"/>
      <c r="C839" s="43"/>
      <c r="D839" s="220" t="s">
        <v>180</v>
      </c>
      <c r="E839" s="43"/>
      <c r="F839" s="221" t="s">
        <v>781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180</v>
      </c>
      <c r="AU839" s="20" t="s">
        <v>81</v>
      </c>
    </row>
    <row r="840" s="16" customFormat="1">
      <c r="A840" s="16"/>
      <c r="B840" s="259"/>
      <c r="C840" s="260"/>
      <c r="D840" s="227" t="s">
        <v>182</v>
      </c>
      <c r="E840" s="261" t="s">
        <v>19</v>
      </c>
      <c r="F840" s="262" t="s">
        <v>758</v>
      </c>
      <c r="G840" s="260"/>
      <c r="H840" s="261" t="s">
        <v>19</v>
      </c>
      <c r="I840" s="263"/>
      <c r="J840" s="260"/>
      <c r="K840" s="260"/>
      <c r="L840" s="264"/>
      <c r="M840" s="265"/>
      <c r="N840" s="266"/>
      <c r="O840" s="266"/>
      <c r="P840" s="266"/>
      <c r="Q840" s="266"/>
      <c r="R840" s="266"/>
      <c r="S840" s="266"/>
      <c r="T840" s="267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68" t="s">
        <v>182</v>
      </c>
      <c r="AU840" s="268" t="s">
        <v>81</v>
      </c>
      <c r="AV840" s="16" t="s">
        <v>79</v>
      </c>
      <c r="AW840" s="16" t="s">
        <v>33</v>
      </c>
      <c r="AX840" s="16" t="s">
        <v>71</v>
      </c>
      <c r="AY840" s="268" t="s">
        <v>171</v>
      </c>
    </row>
    <row r="841" s="13" customFormat="1">
      <c r="A841" s="13"/>
      <c r="B841" s="225"/>
      <c r="C841" s="226"/>
      <c r="D841" s="227" t="s">
        <v>182</v>
      </c>
      <c r="E841" s="228" t="s">
        <v>19</v>
      </c>
      <c r="F841" s="229" t="s">
        <v>782</v>
      </c>
      <c r="G841" s="226"/>
      <c r="H841" s="230">
        <v>4.048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6" t="s">
        <v>182</v>
      </c>
      <c r="AU841" s="236" t="s">
        <v>81</v>
      </c>
      <c r="AV841" s="13" t="s">
        <v>81</v>
      </c>
      <c r="AW841" s="13" t="s">
        <v>33</v>
      </c>
      <c r="AX841" s="13" t="s">
        <v>71</v>
      </c>
      <c r="AY841" s="236" t="s">
        <v>171</v>
      </c>
    </row>
    <row r="842" s="13" customFormat="1">
      <c r="A842" s="13"/>
      <c r="B842" s="225"/>
      <c r="C842" s="226"/>
      <c r="D842" s="227" t="s">
        <v>182</v>
      </c>
      <c r="E842" s="228" t="s">
        <v>19</v>
      </c>
      <c r="F842" s="229" t="s">
        <v>783</v>
      </c>
      <c r="G842" s="226"/>
      <c r="H842" s="230">
        <v>-1.1499999999999999</v>
      </c>
      <c r="I842" s="231"/>
      <c r="J842" s="226"/>
      <c r="K842" s="226"/>
      <c r="L842" s="232"/>
      <c r="M842" s="233"/>
      <c r="N842" s="234"/>
      <c r="O842" s="234"/>
      <c r="P842" s="234"/>
      <c r="Q842" s="234"/>
      <c r="R842" s="234"/>
      <c r="S842" s="234"/>
      <c r="T842" s="23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6" t="s">
        <v>182</v>
      </c>
      <c r="AU842" s="236" t="s">
        <v>81</v>
      </c>
      <c r="AV842" s="13" t="s">
        <v>81</v>
      </c>
      <c r="AW842" s="13" t="s">
        <v>33</v>
      </c>
      <c r="AX842" s="13" t="s">
        <v>71</v>
      </c>
      <c r="AY842" s="236" t="s">
        <v>171</v>
      </c>
    </row>
    <row r="843" s="13" customFormat="1">
      <c r="A843" s="13"/>
      <c r="B843" s="225"/>
      <c r="C843" s="226"/>
      <c r="D843" s="227" t="s">
        <v>182</v>
      </c>
      <c r="E843" s="228" t="s">
        <v>19</v>
      </c>
      <c r="F843" s="229" t="s">
        <v>784</v>
      </c>
      <c r="G843" s="226"/>
      <c r="H843" s="230">
        <v>5.1340000000000003</v>
      </c>
      <c r="I843" s="231"/>
      <c r="J843" s="226"/>
      <c r="K843" s="226"/>
      <c r="L843" s="232"/>
      <c r="M843" s="233"/>
      <c r="N843" s="234"/>
      <c r="O843" s="234"/>
      <c r="P843" s="234"/>
      <c r="Q843" s="234"/>
      <c r="R843" s="234"/>
      <c r="S843" s="234"/>
      <c r="T843" s="23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6" t="s">
        <v>182</v>
      </c>
      <c r="AU843" s="236" t="s">
        <v>81</v>
      </c>
      <c r="AV843" s="13" t="s">
        <v>81</v>
      </c>
      <c r="AW843" s="13" t="s">
        <v>33</v>
      </c>
      <c r="AX843" s="13" t="s">
        <v>71</v>
      </c>
      <c r="AY843" s="236" t="s">
        <v>171</v>
      </c>
    </row>
    <row r="844" s="13" customFormat="1">
      <c r="A844" s="13"/>
      <c r="B844" s="225"/>
      <c r="C844" s="226"/>
      <c r="D844" s="227" t="s">
        <v>182</v>
      </c>
      <c r="E844" s="228" t="s">
        <v>19</v>
      </c>
      <c r="F844" s="229" t="s">
        <v>222</v>
      </c>
      <c r="G844" s="226"/>
      <c r="H844" s="230">
        <v>-1.5760000000000001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182</v>
      </c>
      <c r="AU844" s="236" t="s">
        <v>81</v>
      </c>
      <c r="AV844" s="13" t="s">
        <v>81</v>
      </c>
      <c r="AW844" s="13" t="s">
        <v>33</v>
      </c>
      <c r="AX844" s="13" t="s">
        <v>71</v>
      </c>
      <c r="AY844" s="236" t="s">
        <v>171</v>
      </c>
    </row>
    <row r="845" s="14" customFormat="1">
      <c r="A845" s="14"/>
      <c r="B845" s="237"/>
      <c r="C845" s="238"/>
      <c r="D845" s="227" t="s">
        <v>182</v>
      </c>
      <c r="E845" s="239" t="s">
        <v>19</v>
      </c>
      <c r="F845" s="240" t="s">
        <v>785</v>
      </c>
      <c r="G845" s="238"/>
      <c r="H845" s="241">
        <v>6.4559999999999995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182</v>
      </c>
      <c r="AU845" s="247" t="s">
        <v>81</v>
      </c>
      <c r="AV845" s="14" t="s">
        <v>185</v>
      </c>
      <c r="AW845" s="14" t="s">
        <v>33</v>
      </c>
      <c r="AX845" s="14" t="s">
        <v>71</v>
      </c>
      <c r="AY845" s="247" t="s">
        <v>171</v>
      </c>
    </row>
    <row r="846" s="16" customFormat="1">
      <c r="A846" s="16"/>
      <c r="B846" s="259"/>
      <c r="C846" s="260"/>
      <c r="D846" s="227" t="s">
        <v>182</v>
      </c>
      <c r="E846" s="261" t="s">
        <v>19</v>
      </c>
      <c r="F846" s="262" t="s">
        <v>758</v>
      </c>
      <c r="G846" s="260"/>
      <c r="H846" s="261" t="s">
        <v>19</v>
      </c>
      <c r="I846" s="263"/>
      <c r="J846" s="260"/>
      <c r="K846" s="260"/>
      <c r="L846" s="264"/>
      <c r="M846" s="265"/>
      <c r="N846" s="266"/>
      <c r="O846" s="266"/>
      <c r="P846" s="266"/>
      <c r="Q846" s="266"/>
      <c r="R846" s="266"/>
      <c r="S846" s="266"/>
      <c r="T846" s="267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68" t="s">
        <v>182</v>
      </c>
      <c r="AU846" s="268" t="s">
        <v>81</v>
      </c>
      <c r="AV846" s="16" t="s">
        <v>79</v>
      </c>
      <c r="AW846" s="16" t="s">
        <v>33</v>
      </c>
      <c r="AX846" s="16" t="s">
        <v>71</v>
      </c>
      <c r="AY846" s="268" t="s">
        <v>171</v>
      </c>
    </row>
    <row r="847" s="13" customFormat="1">
      <c r="A847" s="13"/>
      <c r="B847" s="225"/>
      <c r="C847" s="226"/>
      <c r="D847" s="227" t="s">
        <v>182</v>
      </c>
      <c r="E847" s="228" t="s">
        <v>19</v>
      </c>
      <c r="F847" s="229" t="s">
        <v>786</v>
      </c>
      <c r="G847" s="226"/>
      <c r="H847" s="230">
        <v>8.6479999999999997</v>
      </c>
      <c r="I847" s="231"/>
      <c r="J847" s="226"/>
      <c r="K847" s="226"/>
      <c r="L847" s="232"/>
      <c r="M847" s="233"/>
      <c r="N847" s="234"/>
      <c r="O847" s="234"/>
      <c r="P847" s="234"/>
      <c r="Q847" s="234"/>
      <c r="R847" s="234"/>
      <c r="S847" s="234"/>
      <c r="T847" s="23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6" t="s">
        <v>182</v>
      </c>
      <c r="AU847" s="236" t="s">
        <v>81</v>
      </c>
      <c r="AV847" s="13" t="s">
        <v>81</v>
      </c>
      <c r="AW847" s="13" t="s">
        <v>33</v>
      </c>
      <c r="AX847" s="13" t="s">
        <v>71</v>
      </c>
      <c r="AY847" s="236" t="s">
        <v>171</v>
      </c>
    </row>
    <row r="848" s="13" customFormat="1">
      <c r="A848" s="13"/>
      <c r="B848" s="225"/>
      <c r="C848" s="226"/>
      <c r="D848" s="227" t="s">
        <v>182</v>
      </c>
      <c r="E848" s="228" t="s">
        <v>19</v>
      </c>
      <c r="F848" s="229" t="s">
        <v>787</v>
      </c>
      <c r="G848" s="226"/>
      <c r="H848" s="230">
        <v>-2.5299999999999998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6" t="s">
        <v>182</v>
      </c>
      <c r="AU848" s="236" t="s">
        <v>81</v>
      </c>
      <c r="AV848" s="13" t="s">
        <v>81</v>
      </c>
      <c r="AW848" s="13" t="s">
        <v>33</v>
      </c>
      <c r="AX848" s="13" t="s">
        <v>71</v>
      </c>
      <c r="AY848" s="236" t="s">
        <v>171</v>
      </c>
    </row>
    <row r="849" s="14" customFormat="1">
      <c r="A849" s="14"/>
      <c r="B849" s="237"/>
      <c r="C849" s="238"/>
      <c r="D849" s="227" t="s">
        <v>182</v>
      </c>
      <c r="E849" s="239" t="s">
        <v>19</v>
      </c>
      <c r="F849" s="240" t="s">
        <v>788</v>
      </c>
      <c r="G849" s="238"/>
      <c r="H849" s="241">
        <v>6.1180000000000003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7" t="s">
        <v>182</v>
      </c>
      <c r="AU849" s="247" t="s">
        <v>81</v>
      </c>
      <c r="AV849" s="14" t="s">
        <v>185</v>
      </c>
      <c r="AW849" s="14" t="s">
        <v>33</v>
      </c>
      <c r="AX849" s="14" t="s">
        <v>71</v>
      </c>
      <c r="AY849" s="247" t="s">
        <v>171</v>
      </c>
    </row>
    <row r="850" s="13" customFormat="1">
      <c r="A850" s="13"/>
      <c r="B850" s="225"/>
      <c r="C850" s="226"/>
      <c r="D850" s="227" t="s">
        <v>182</v>
      </c>
      <c r="E850" s="228" t="s">
        <v>19</v>
      </c>
      <c r="F850" s="229" t="s">
        <v>221</v>
      </c>
      <c r="G850" s="226"/>
      <c r="H850" s="230">
        <v>3.9500000000000002</v>
      </c>
      <c r="I850" s="231"/>
      <c r="J850" s="226"/>
      <c r="K850" s="226"/>
      <c r="L850" s="232"/>
      <c r="M850" s="233"/>
      <c r="N850" s="234"/>
      <c r="O850" s="234"/>
      <c r="P850" s="234"/>
      <c r="Q850" s="234"/>
      <c r="R850" s="234"/>
      <c r="S850" s="234"/>
      <c r="T850" s="23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6" t="s">
        <v>182</v>
      </c>
      <c r="AU850" s="236" t="s">
        <v>81</v>
      </c>
      <c r="AV850" s="13" t="s">
        <v>81</v>
      </c>
      <c r="AW850" s="13" t="s">
        <v>33</v>
      </c>
      <c r="AX850" s="13" t="s">
        <v>71</v>
      </c>
      <c r="AY850" s="236" t="s">
        <v>171</v>
      </c>
    </row>
    <row r="851" s="13" customFormat="1">
      <c r="A851" s="13"/>
      <c r="B851" s="225"/>
      <c r="C851" s="226"/>
      <c r="D851" s="227" t="s">
        <v>182</v>
      </c>
      <c r="E851" s="228" t="s">
        <v>19</v>
      </c>
      <c r="F851" s="229" t="s">
        <v>222</v>
      </c>
      <c r="G851" s="226"/>
      <c r="H851" s="230">
        <v>-1.5760000000000001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6" t="s">
        <v>182</v>
      </c>
      <c r="AU851" s="236" t="s">
        <v>81</v>
      </c>
      <c r="AV851" s="13" t="s">
        <v>81</v>
      </c>
      <c r="AW851" s="13" t="s">
        <v>33</v>
      </c>
      <c r="AX851" s="13" t="s">
        <v>71</v>
      </c>
      <c r="AY851" s="236" t="s">
        <v>171</v>
      </c>
    </row>
    <row r="852" s="14" customFormat="1">
      <c r="A852" s="14"/>
      <c r="B852" s="237"/>
      <c r="C852" s="238"/>
      <c r="D852" s="227" t="s">
        <v>182</v>
      </c>
      <c r="E852" s="239" t="s">
        <v>19</v>
      </c>
      <c r="F852" s="240" t="s">
        <v>223</v>
      </c>
      <c r="G852" s="238"/>
      <c r="H852" s="241">
        <v>2.3740000000000001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182</v>
      </c>
      <c r="AU852" s="247" t="s">
        <v>81</v>
      </c>
      <c r="AV852" s="14" t="s">
        <v>185</v>
      </c>
      <c r="AW852" s="14" t="s">
        <v>33</v>
      </c>
      <c r="AX852" s="14" t="s">
        <v>71</v>
      </c>
      <c r="AY852" s="247" t="s">
        <v>171</v>
      </c>
    </row>
    <row r="853" s="13" customFormat="1">
      <c r="A853" s="13"/>
      <c r="B853" s="225"/>
      <c r="C853" s="226"/>
      <c r="D853" s="227" t="s">
        <v>182</v>
      </c>
      <c r="E853" s="228" t="s">
        <v>19</v>
      </c>
      <c r="F853" s="229" t="s">
        <v>789</v>
      </c>
      <c r="G853" s="226"/>
      <c r="H853" s="230">
        <v>11.186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6" t="s">
        <v>182</v>
      </c>
      <c r="AU853" s="236" t="s">
        <v>81</v>
      </c>
      <c r="AV853" s="13" t="s">
        <v>81</v>
      </c>
      <c r="AW853" s="13" t="s">
        <v>33</v>
      </c>
      <c r="AX853" s="13" t="s">
        <v>71</v>
      </c>
      <c r="AY853" s="236" t="s">
        <v>171</v>
      </c>
    </row>
    <row r="854" s="13" customFormat="1">
      <c r="A854" s="13"/>
      <c r="B854" s="225"/>
      <c r="C854" s="226"/>
      <c r="D854" s="227" t="s">
        <v>182</v>
      </c>
      <c r="E854" s="228" t="s">
        <v>19</v>
      </c>
      <c r="F854" s="229" t="s">
        <v>767</v>
      </c>
      <c r="G854" s="226"/>
      <c r="H854" s="230">
        <v>-1.7</v>
      </c>
      <c r="I854" s="231"/>
      <c r="J854" s="226"/>
      <c r="K854" s="226"/>
      <c r="L854" s="232"/>
      <c r="M854" s="233"/>
      <c r="N854" s="234"/>
      <c r="O854" s="234"/>
      <c r="P854" s="234"/>
      <c r="Q854" s="234"/>
      <c r="R854" s="234"/>
      <c r="S854" s="234"/>
      <c r="T854" s="23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6" t="s">
        <v>182</v>
      </c>
      <c r="AU854" s="236" t="s">
        <v>81</v>
      </c>
      <c r="AV854" s="13" t="s">
        <v>81</v>
      </c>
      <c r="AW854" s="13" t="s">
        <v>33</v>
      </c>
      <c r="AX854" s="13" t="s">
        <v>71</v>
      </c>
      <c r="AY854" s="236" t="s">
        <v>171</v>
      </c>
    </row>
    <row r="855" s="14" customFormat="1">
      <c r="A855" s="14"/>
      <c r="B855" s="237"/>
      <c r="C855" s="238"/>
      <c r="D855" s="227" t="s">
        <v>182</v>
      </c>
      <c r="E855" s="239" t="s">
        <v>19</v>
      </c>
      <c r="F855" s="240" t="s">
        <v>790</v>
      </c>
      <c r="G855" s="238"/>
      <c r="H855" s="241">
        <v>9.4860000000000007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7" t="s">
        <v>182</v>
      </c>
      <c r="AU855" s="247" t="s">
        <v>81</v>
      </c>
      <c r="AV855" s="14" t="s">
        <v>185</v>
      </c>
      <c r="AW855" s="14" t="s">
        <v>33</v>
      </c>
      <c r="AX855" s="14" t="s">
        <v>71</v>
      </c>
      <c r="AY855" s="247" t="s">
        <v>171</v>
      </c>
    </row>
    <row r="856" s="16" customFormat="1">
      <c r="A856" s="16"/>
      <c r="B856" s="259"/>
      <c r="C856" s="260"/>
      <c r="D856" s="227" t="s">
        <v>182</v>
      </c>
      <c r="E856" s="261" t="s">
        <v>19</v>
      </c>
      <c r="F856" s="262" t="s">
        <v>758</v>
      </c>
      <c r="G856" s="260"/>
      <c r="H856" s="261" t="s">
        <v>19</v>
      </c>
      <c r="I856" s="263"/>
      <c r="J856" s="260"/>
      <c r="K856" s="260"/>
      <c r="L856" s="264"/>
      <c r="M856" s="265"/>
      <c r="N856" s="266"/>
      <c r="O856" s="266"/>
      <c r="P856" s="266"/>
      <c r="Q856" s="266"/>
      <c r="R856" s="266"/>
      <c r="S856" s="266"/>
      <c r="T856" s="267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68" t="s">
        <v>182</v>
      </c>
      <c r="AU856" s="268" t="s">
        <v>81</v>
      </c>
      <c r="AV856" s="16" t="s">
        <v>79</v>
      </c>
      <c r="AW856" s="16" t="s">
        <v>33</v>
      </c>
      <c r="AX856" s="16" t="s">
        <v>71</v>
      </c>
      <c r="AY856" s="268" t="s">
        <v>171</v>
      </c>
    </row>
    <row r="857" s="13" customFormat="1">
      <c r="A857" s="13"/>
      <c r="B857" s="225"/>
      <c r="C857" s="226"/>
      <c r="D857" s="227" t="s">
        <v>182</v>
      </c>
      <c r="E857" s="228" t="s">
        <v>19</v>
      </c>
      <c r="F857" s="229" t="s">
        <v>791</v>
      </c>
      <c r="G857" s="226"/>
      <c r="H857" s="230">
        <v>2.4500000000000002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182</v>
      </c>
      <c r="AU857" s="236" t="s">
        <v>81</v>
      </c>
      <c r="AV857" s="13" t="s">
        <v>81</v>
      </c>
      <c r="AW857" s="13" t="s">
        <v>33</v>
      </c>
      <c r="AX857" s="13" t="s">
        <v>71</v>
      </c>
      <c r="AY857" s="236" t="s">
        <v>171</v>
      </c>
    </row>
    <row r="858" s="13" customFormat="1">
      <c r="A858" s="13"/>
      <c r="B858" s="225"/>
      <c r="C858" s="226"/>
      <c r="D858" s="227" t="s">
        <v>182</v>
      </c>
      <c r="E858" s="228" t="s">
        <v>19</v>
      </c>
      <c r="F858" s="229" t="s">
        <v>792</v>
      </c>
      <c r="G858" s="226"/>
      <c r="H858" s="230">
        <v>0.098000000000000004</v>
      </c>
      <c r="I858" s="231"/>
      <c r="J858" s="226"/>
      <c r="K858" s="226"/>
      <c r="L858" s="232"/>
      <c r="M858" s="233"/>
      <c r="N858" s="234"/>
      <c r="O858" s="234"/>
      <c r="P858" s="234"/>
      <c r="Q858" s="234"/>
      <c r="R858" s="234"/>
      <c r="S858" s="234"/>
      <c r="T858" s="23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6" t="s">
        <v>182</v>
      </c>
      <c r="AU858" s="236" t="s">
        <v>81</v>
      </c>
      <c r="AV858" s="13" t="s">
        <v>81</v>
      </c>
      <c r="AW858" s="13" t="s">
        <v>33</v>
      </c>
      <c r="AX858" s="13" t="s">
        <v>71</v>
      </c>
      <c r="AY858" s="236" t="s">
        <v>171</v>
      </c>
    </row>
    <row r="859" s="14" customFormat="1">
      <c r="A859" s="14"/>
      <c r="B859" s="237"/>
      <c r="C859" s="238"/>
      <c r="D859" s="227" t="s">
        <v>182</v>
      </c>
      <c r="E859" s="239" t="s">
        <v>19</v>
      </c>
      <c r="F859" s="240" t="s">
        <v>776</v>
      </c>
      <c r="G859" s="238"/>
      <c r="H859" s="241">
        <v>2.548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7" t="s">
        <v>182</v>
      </c>
      <c r="AU859" s="247" t="s">
        <v>81</v>
      </c>
      <c r="AV859" s="14" t="s">
        <v>185</v>
      </c>
      <c r="AW859" s="14" t="s">
        <v>33</v>
      </c>
      <c r="AX859" s="14" t="s">
        <v>71</v>
      </c>
      <c r="AY859" s="247" t="s">
        <v>171</v>
      </c>
    </row>
    <row r="860" s="15" customFormat="1">
      <c r="A860" s="15"/>
      <c r="B860" s="248"/>
      <c r="C860" s="249"/>
      <c r="D860" s="227" t="s">
        <v>182</v>
      </c>
      <c r="E860" s="250" t="s">
        <v>19</v>
      </c>
      <c r="F860" s="251" t="s">
        <v>188</v>
      </c>
      <c r="G860" s="249"/>
      <c r="H860" s="252">
        <v>26.981999999999999</v>
      </c>
      <c r="I860" s="253"/>
      <c r="J860" s="249"/>
      <c r="K860" s="249"/>
      <c r="L860" s="254"/>
      <c r="M860" s="255"/>
      <c r="N860" s="256"/>
      <c r="O860" s="256"/>
      <c r="P860" s="256"/>
      <c r="Q860" s="256"/>
      <c r="R860" s="256"/>
      <c r="S860" s="256"/>
      <c r="T860" s="257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8" t="s">
        <v>182</v>
      </c>
      <c r="AU860" s="258" t="s">
        <v>81</v>
      </c>
      <c r="AV860" s="15" t="s">
        <v>179</v>
      </c>
      <c r="AW860" s="15" t="s">
        <v>33</v>
      </c>
      <c r="AX860" s="15" t="s">
        <v>79</v>
      </c>
      <c r="AY860" s="258" t="s">
        <v>171</v>
      </c>
    </row>
    <row r="861" s="2" customFormat="1" ht="24.15" customHeight="1">
      <c r="A861" s="41"/>
      <c r="B861" s="42"/>
      <c r="C861" s="207" t="s">
        <v>544</v>
      </c>
      <c r="D861" s="207" t="s">
        <v>174</v>
      </c>
      <c r="E861" s="208" t="s">
        <v>793</v>
      </c>
      <c r="F861" s="209" t="s">
        <v>794</v>
      </c>
      <c r="G861" s="210" t="s">
        <v>191</v>
      </c>
      <c r="H861" s="211">
        <v>3.29</v>
      </c>
      <c r="I861" s="212"/>
      <c r="J861" s="213">
        <f>ROUND(I861*H861,2)</f>
        <v>0</v>
      </c>
      <c r="K861" s="209" t="s">
        <v>178</v>
      </c>
      <c r="L861" s="47"/>
      <c r="M861" s="214" t="s">
        <v>19</v>
      </c>
      <c r="N861" s="215" t="s">
        <v>42</v>
      </c>
      <c r="O861" s="87"/>
      <c r="P861" s="216">
        <f>O861*H861</f>
        <v>0</v>
      </c>
      <c r="Q861" s="216">
        <v>0</v>
      </c>
      <c r="R861" s="216">
        <f>Q861*H861</f>
        <v>0</v>
      </c>
      <c r="S861" s="216">
        <v>0.113</v>
      </c>
      <c r="T861" s="217">
        <f>S861*H861</f>
        <v>0.37176999999999999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8" t="s">
        <v>179</v>
      </c>
      <c r="AT861" s="218" t="s">
        <v>174</v>
      </c>
      <c r="AU861" s="218" t="s">
        <v>81</v>
      </c>
      <c r="AY861" s="20" t="s">
        <v>171</v>
      </c>
      <c r="BE861" s="219">
        <f>IF(N861="základní",J861,0)</f>
        <v>0</v>
      </c>
      <c r="BF861" s="219">
        <f>IF(N861="snížená",J861,0)</f>
        <v>0</v>
      </c>
      <c r="BG861" s="219">
        <f>IF(N861="zákl. přenesená",J861,0)</f>
        <v>0</v>
      </c>
      <c r="BH861" s="219">
        <f>IF(N861="sníž. přenesená",J861,0)</f>
        <v>0</v>
      </c>
      <c r="BI861" s="219">
        <f>IF(N861="nulová",J861,0)</f>
        <v>0</v>
      </c>
      <c r="BJ861" s="20" t="s">
        <v>79</v>
      </c>
      <c r="BK861" s="219">
        <f>ROUND(I861*H861,2)</f>
        <v>0</v>
      </c>
      <c r="BL861" s="20" t="s">
        <v>179</v>
      </c>
      <c r="BM861" s="218" t="s">
        <v>795</v>
      </c>
    </row>
    <row r="862" s="2" customFormat="1">
      <c r="A862" s="41"/>
      <c r="B862" s="42"/>
      <c r="C862" s="43"/>
      <c r="D862" s="220" t="s">
        <v>180</v>
      </c>
      <c r="E862" s="43"/>
      <c r="F862" s="221" t="s">
        <v>796</v>
      </c>
      <c r="G862" s="43"/>
      <c r="H862" s="43"/>
      <c r="I862" s="222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180</v>
      </c>
      <c r="AU862" s="20" t="s">
        <v>81</v>
      </c>
    </row>
    <row r="863" s="13" customFormat="1">
      <c r="A863" s="13"/>
      <c r="B863" s="225"/>
      <c r="C863" s="226"/>
      <c r="D863" s="227" t="s">
        <v>182</v>
      </c>
      <c r="E863" s="228" t="s">
        <v>19</v>
      </c>
      <c r="F863" s="229" t="s">
        <v>797</v>
      </c>
      <c r="G863" s="226"/>
      <c r="H863" s="230">
        <v>3.29</v>
      </c>
      <c r="I863" s="231"/>
      <c r="J863" s="226"/>
      <c r="K863" s="226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182</v>
      </c>
      <c r="AU863" s="236" t="s">
        <v>81</v>
      </c>
      <c r="AV863" s="13" t="s">
        <v>81</v>
      </c>
      <c r="AW863" s="13" t="s">
        <v>33</v>
      </c>
      <c r="AX863" s="13" t="s">
        <v>71</v>
      </c>
      <c r="AY863" s="236" t="s">
        <v>171</v>
      </c>
    </row>
    <row r="864" s="15" customFormat="1">
      <c r="A864" s="15"/>
      <c r="B864" s="248"/>
      <c r="C864" s="249"/>
      <c r="D864" s="227" t="s">
        <v>182</v>
      </c>
      <c r="E864" s="250" t="s">
        <v>19</v>
      </c>
      <c r="F864" s="251" t="s">
        <v>188</v>
      </c>
      <c r="G864" s="249"/>
      <c r="H864" s="252">
        <v>3.29</v>
      </c>
      <c r="I864" s="253"/>
      <c r="J864" s="249"/>
      <c r="K864" s="249"/>
      <c r="L864" s="254"/>
      <c r="M864" s="255"/>
      <c r="N864" s="256"/>
      <c r="O864" s="256"/>
      <c r="P864" s="256"/>
      <c r="Q864" s="256"/>
      <c r="R864" s="256"/>
      <c r="S864" s="256"/>
      <c r="T864" s="25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8" t="s">
        <v>182</v>
      </c>
      <c r="AU864" s="258" t="s">
        <v>81</v>
      </c>
      <c r="AV864" s="15" t="s">
        <v>179</v>
      </c>
      <c r="AW864" s="15" t="s">
        <v>33</v>
      </c>
      <c r="AX864" s="15" t="s">
        <v>79</v>
      </c>
      <c r="AY864" s="258" t="s">
        <v>171</v>
      </c>
    </row>
    <row r="865" s="2" customFormat="1" ht="24.15" customHeight="1">
      <c r="A865" s="41"/>
      <c r="B865" s="42"/>
      <c r="C865" s="207" t="s">
        <v>798</v>
      </c>
      <c r="D865" s="207" t="s">
        <v>174</v>
      </c>
      <c r="E865" s="208" t="s">
        <v>799</v>
      </c>
      <c r="F865" s="209" t="s">
        <v>800</v>
      </c>
      <c r="G865" s="210" t="s">
        <v>534</v>
      </c>
      <c r="H865" s="211">
        <v>7.468</v>
      </c>
      <c r="I865" s="212"/>
      <c r="J865" s="213">
        <f>ROUND(I865*H865,2)</f>
        <v>0</v>
      </c>
      <c r="K865" s="209" t="s">
        <v>178</v>
      </c>
      <c r="L865" s="47"/>
      <c r="M865" s="214" t="s">
        <v>19</v>
      </c>
      <c r="N865" s="215" t="s">
        <v>42</v>
      </c>
      <c r="O865" s="87"/>
      <c r="P865" s="216">
        <f>O865*H865</f>
        <v>0</v>
      </c>
      <c r="Q865" s="216">
        <v>0</v>
      </c>
      <c r="R865" s="216">
        <f>Q865*H865</f>
        <v>0</v>
      </c>
      <c r="S865" s="216">
        <v>1.8</v>
      </c>
      <c r="T865" s="217">
        <f>S865*H865</f>
        <v>13.442400000000001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179</v>
      </c>
      <c r="AT865" s="218" t="s">
        <v>174</v>
      </c>
      <c r="AU865" s="218" t="s">
        <v>81</v>
      </c>
      <c r="AY865" s="20" t="s">
        <v>171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79</v>
      </c>
      <c r="BK865" s="219">
        <f>ROUND(I865*H865,2)</f>
        <v>0</v>
      </c>
      <c r="BL865" s="20" t="s">
        <v>179</v>
      </c>
      <c r="BM865" s="218" t="s">
        <v>801</v>
      </c>
    </row>
    <row r="866" s="2" customFormat="1">
      <c r="A866" s="41"/>
      <c r="B866" s="42"/>
      <c r="C866" s="43"/>
      <c r="D866" s="220" t="s">
        <v>180</v>
      </c>
      <c r="E866" s="43"/>
      <c r="F866" s="221" t="s">
        <v>802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180</v>
      </c>
      <c r="AU866" s="20" t="s">
        <v>81</v>
      </c>
    </row>
    <row r="867" s="16" customFormat="1">
      <c r="A867" s="16"/>
      <c r="B867" s="259"/>
      <c r="C867" s="260"/>
      <c r="D867" s="227" t="s">
        <v>182</v>
      </c>
      <c r="E867" s="261" t="s">
        <v>19</v>
      </c>
      <c r="F867" s="262" t="s">
        <v>758</v>
      </c>
      <c r="G867" s="260"/>
      <c r="H867" s="261" t="s">
        <v>19</v>
      </c>
      <c r="I867" s="263"/>
      <c r="J867" s="260"/>
      <c r="K867" s="260"/>
      <c r="L867" s="264"/>
      <c r="M867" s="265"/>
      <c r="N867" s="266"/>
      <c r="O867" s="266"/>
      <c r="P867" s="266"/>
      <c r="Q867" s="266"/>
      <c r="R867" s="266"/>
      <c r="S867" s="266"/>
      <c r="T867" s="267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68" t="s">
        <v>182</v>
      </c>
      <c r="AU867" s="268" t="s">
        <v>81</v>
      </c>
      <c r="AV867" s="16" t="s">
        <v>79</v>
      </c>
      <c r="AW867" s="16" t="s">
        <v>33</v>
      </c>
      <c r="AX867" s="16" t="s">
        <v>71</v>
      </c>
      <c r="AY867" s="268" t="s">
        <v>171</v>
      </c>
    </row>
    <row r="868" s="13" customFormat="1">
      <c r="A868" s="13"/>
      <c r="B868" s="225"/>
      <c r="C868" s="226"/>
      <c r="D868" s="227" t="s">
        <v>182</v>
      </c>
      <c r="E868" s="228" t="s">
        <v>19</v>
      </c>
      <c r="F868" s="229" t="s">
        <v>803</v>
      </c>
      <c r="G868" s="226"/>
      <c r="H868" s="230">
        <v>1.1040000000000001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182</v>
      </c>
      <c r="AU868" s="236" t="s">
        <v>81</v>
      </c>
      <c r="AV868" s="13" t="s">
        <v>81</v>
      </c>
      <c r="AW868" s="13" t="s">
        <v>33</v>
      </c>
      <c r="AX868" s="13" t="s">
        <v>71</v>
      </c>
      <c r="AY868" s="236" t="s">
        <v>171</v>
      </c>
    </row>
    <row r="869" s="14" customFormat="1">
      <c r="A869" s="14"/>
      <c r="B869" s="237"/>
      <c r="C869" s="238"/>
      <c r="D869" s="227" t="s">
        <v>182</v>
      </c>
      <c r="E869" s="239" t="s">
        <v>19</v>
      </c>
      <c r="F869" s="240" t="s">
        <v>804</v>
      </c>
      <c r="G869" s="238"/>
      <c r="H869" s="241">
        <v>1.1040000000000001</v>
      </c>
      <c r="I869" s="242"/>
      <c r="J869" s="238"/>
      <c r="K869" s="238"/>
      <c r="L869" s="243"/>
      <c r="M869" s="244"/>
      <c r="N869" s="245"/>
      <c r="O869" s="245"/>
      <c r="P869" s="245"/>
      <c r="Q869" s="245"/>
      <c r="R869" s="245"/>
      <c r="S869" s="245"/>
      <c r="T869" s="24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7" t="s">
        <v>182</v>
      </c>
      <c r="AU869" s="247" t="s">
        <v>81</v>
      </c>
      <c r="AV869" s="14" t="s">
        <v>185</v>
      </c>
      <c r="AW869" s="14" t="s">
        <v>33</v>
      </c>
      <c r="AX869" s="14" t="s">
        <v>71</v>
      </c>
      <c r="AY869" s="247" t="s">
        <v>171</v>
      </c>
    </row>
    <row r="870" s="13" customFormat="1">
      <c r="A870" s="13"/>
      <c r="B870" s="225"/>
      <c r="C870" s="226"/>
      <c r="D870" s="227" t="s">
        <v>182</v>
      </c>
      <c r="E870" s="228" t="s">
        <v>19</v>
      </c>
      <c r="F870" s="229" t="s">
        <v>805</v>
      </c>
      <c r="G870" s="226"/>
      <c r="H870" s="230">
        <v>2.0960000000000001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182</v>
      </c>
      <c r="AU870" s="236" t="s">
        <v>81</v>
      </c>
      <c r="AV870" s="13" t="s">
        <v>81</v>
      </c>
      <c r="AW870" s="13" t="s">
        <v>33</v>
      </c>
      <c r="AX870" s="13" t="s">
        <v>71</v>
      </c>
      <c r="AY870" s="236" t="s">
        <v>171</v>
      </c>
    </row>
    <row r="871" s="13" customFormat="1">
      <c r="A871" s="13"/>
      <c r="B871" s="225"/>
      <c r="C871" s="226"/>
      <c r="D871" s="227" t="s">
        <v>182</v>
      </c>
      <c r="E871" s="228" t="s">
        <v>19</v>
      </c>
      <c r="F871" s="229" t="s">
        <v>806</v>
      </c>
      <c r="G871" s="226"/>
      <c r="H871" s="230">
        <v>1.6499999999999999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182</v>
      </c>
      <c r="AU871" s="236" t="s">
        <v>81</v>
      </c>
      <c r="AV871" s="13" t="s">
        <v>81</v>
      </c>
      <c r="AW871" s="13" t="s">
        <v>33</v>
      </c>
      <c r="AX871" s="13" t="s">
        <v>71</v>
      </c>
      <c r="AY871" s="236" t="s">
        <v>171</v>
      </c>
    </row>
    <row r="872" s="13" customFormat="1">
      <c r="A872" s="13"/>
      <c r="B872" s="225"/>
      <c r="C872" s="226"/>
      <c r="D872" s="227" t="s">
        <v>182</v>
      </c>
      <c r="E872" s="228" t="s">
        <v>19</v>
      </c>
      <c r="F872" s="229" t="s">
        <v>807</v>
      </c>
      <c r="G872" s="226"/>
      <c r="H872" s="230">
        <v>0.69499999999999995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182</v>
      </c>
      <c r="AU872" s="236" t="s">
        <v>81</v>
      </c>
      <c r="AV872" s="13" t="s">
        <v>81</v>
      </c>
      <c r="AW872" s="13" t="s">
        <v>33</v>
      </c>
      <c r="AX872" s="13" t="s">
        <v>71</v>
      </c>
      <c r="AY872" s="236" t="s">
        <v>171</v>
      </c>
    </row>
    <row r="873" s="13" customFormat="1">
      <c r="A873" s="13"/>
      <c r="B873" s="225"/>
      <c r="C873" s="226"/>
      <c r="D873" s="227" t="s">
        <v>182</v>
      </c>
      <c r="E873" s="228" t="s">
        <v>19</v>
      </c>
      <c r="F873" s="229" t="s">
        <v>808</v>
      </c>
      <c r="G873" s="226"/>
      <c r="H873" s="230">
        <v>0.87</v>
      </c>
      <c r="I873" s="231"/>
      <c r="J873" s="226"/>
      <c r="K873" s="226"/>
      <c r="L873" s="232"/>
      <c r="M873" s="233"/>
      <c r="N873" s="234"/>
      <c r="O873" s="234"/>
      <c r="P873" s="234"/>
      <c r="Q873" s="234"/>
      <c r="R873" s="234"/>
      <c r="S873" s="234"/>
      <c r="T873" s="23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6" t="s">
        <v>182</v>
      </c>
      <c r="AU873" s="236" t="s">
        <v>81</v>
      </c>
      <c r="AV873" s="13" t="s">
        <v>81</v>
      </c>
      <c r="AW873" s="13" t="s">
        <v>33</v>
      </c>
      <c r="AX873" s="13" t="s">
        <v>71</v>
      </c>
      <c r="AY873" s="236" t="s">
        <v>171</v>
      </c>
    </row>
    <row r="874" s="13" customFormat="1">
      <c r="A874" s="13"/>
      <c r="B874" s="225"/>
      <c r="C874" s="226"/>
      <c r="D874" s="227" t="s">
        <v>182</v>
      </c>
      <c r="E874" s="228" t="s">
        <v>19</v>
      </c>
      <c r="F874" s="229" t="s">
        <v>809</v>
      </c>
      <c r="G874" s="226"/>
      <c r="H874" s="230">
        <v>1.0529999999999999</v>
      </c>
      <c r="I874" s="231"/>
      <c r="J874" s="226"/>
      <c r="K874" s="226"/>
      <c r="L874" s="232"/>
      <c r="M874" s="233"/>
      <c r="N874" s="234"/>
      <c r="O874" s="234"/>
      <c r="P874" s="234"/>
      <c r="Q874" s="234"/>
      <c r="R874" s="234"/>
      <c r="S874" s="234"/>
      <c r="T874" s="23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6" t="s">
        <v>182</v>
      </c>
      <c r="AU874" s="236" t="s">
        <v>81</v>
      </c>
      <c r="AV874" s="13" t="s">
        <v>81</v>
      </c>
      <c r="AW874" s="13" t="s">
        <v>33</v>
      </c>
      <c r="AX874" s="13" t="s">
        <v>71</v>
      </c>
      <c r="AY874" s="236" t="s">
        <v>171</v>
      </c>
    </row>
    <row r="875" s="14" customFormat="1">
      <c r="A875" s="14"/>
      <c r="B875" s="237"/>
      <c r="C875" s="238"/>
      <c r="D875" s="227" t="s">
        <v>182</v>
      </c>
      <c r="E875" s="239" t="s">
        <v>19</v>
      </c>
      <c r="F875" s="240" t="s">
        <v>790</v>
      </c>
      <c r="G875" s="238"/>
      <c r="H875" s="241">
        <v>6.3639999999999999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7" t="s">
        <v>182</v>
      </c>
      <c r="AU875" s="247" t="s">
        <v>81</v>
      </c>
      <c r="AV875" s="14" t="s">
        <v>185</v>
      </c>
      <c r="AW875" s="14" t="s">
        <v>33</v>
      </c>
      <c r="AX875" s="14" t="s">
        <v>71</v>
      </c>
      <c r="AY875" s="247" t="s">
        <v>171</v>
      </c>
    </row>
    <row r="876" s="15" customFormat="1">
      <c r="A876" s="15"/>
      <c r="B876" s="248"/>
      <c r="C876" s="249"/>
      <c r="D876" s="227" t="s">
        <v>182</v>
      </c>
      <c r="E876" s="250" t="s">
        <v>19</v>
      </c>
      <c r="F876" s="251" t="s">
        <v>188</v>
      </c>
      <c r="G876" s="249"/>
      <c r="H876" s="252">
        <v>7.468</v>
      </c>
      <c r="I876" s="253"/>
      <c r="J876" s="249"/>
      <c r="K876" s="249"/>
      <c r="L876" s="254"/>
      <c r="M876" s="255"/>
      <c r="N876" s="256"/>
      <c r="O876" s="256"/>
      <c r="P876" s="256"/>
      <c r="Q876" s="256"/>
      <c r="R876" s="256"/>
      <c r="S876" s="256"/>
      <c r="T876" s="25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8" t="s">
        <v>182</v>
      </c>
      <c r="AU876" s="258" t="s">
        <v>81</v>
      </c>
      <c r="AV876" s="15" t="s">
        <v>179</v>
      </c>
      <c r="AW876" s="15" t="s">
        <v>33</v>
      </c>
      <c r="AX876" s="15" t="s">
        <v>79</v>
      </c>
      <c r="AY876" s="258" t="s">
        <v>171</v>
      </c>
    </row>
    <row r="877" s="2" customFormat="1" ht="24.15" customHeight="1">
      <c r="A877" s="41"/>
      <c r="B877" s="42"/>
      <c r="C877" s="207" t="s">
        <v>548</v>
      </c>
      <c r="D877" s="207" t="s">
        <v>174</v>
      </c>
      <c r="E877" s="208" t="s">
        <v>810</v>
      </c>
      <c r="F877" s="209" t="s">
        <v>811</v>
      </c>
      <c r="G877" s="210" t="s">
        <v>534</v>
      </c>
      <c r="H877" s="211">
        <v>2.242</v>
      </c>
      <c r="I877" s="212"/>
      <c r="J877" s="213">
        <f>ROUND(I877*H877,2)</f>
        <v>0</v>
      </c>
      <c r="K877" s="209" t="s">
        <v>178</v>
      </c>
      <c r="L877" s="47"/>
      <c r="M877" s="214" t="s">
        <v>19</v>
      </c>
      <c r="N877" s="215" t="s">
        <v>42</v>
      </c>
      <c r="O877" s="87"/>
      <c r="P877" s="216">
        <f>O877*H877</f>
        <v>0</v>
      </c>
      <c r="Q877" s="216">
        <v>0</v>
      </c>
      <c r="R877" s="216">
        <f>Q877*H877</f>
        <v>0</v>
      </c>
      <c r="S877" s="216">
        <v>1.8</v>
      </c>
      <c r="T877" s="217">
        <f>S877*H877</f>
        <v>4.0356000000000005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8" t="s">
        <v>179</v>
      </c>
      <c r="AT877" s="218" t="s">
        <v>174</v>
      </c>
      <c r="AU877" s="218" t="s">
        <v>81</v>
      </c>
      <c r="AY877" s="20" t="s">
        <v>171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20" t="s">
        <v>79</v>
      </c>
      <c r="BK877" s="219">
        <f>ROUND(I877*H877,2)</f>
        <v>0</v>
      </c>
      <c r="BL877" s="20" t="s">
        <v>179</v>
      </c>
      <c r="BM877" s="218" t="s">
        <v>812</v>
      </c>
    </row>
    <row r="878" s="2" customFormat="1">
      <c r="A878" s="41"/>
      <c r="B878" s="42"/>
      <c r="C878" s="43"/>
      <c r="D878" s="220" t="s">
        <v>180</v>
      </c>
      <c r="E878" s="43"/>
      <c r="F878" s="221" t="s">
        <v>813</v>
      </c>
      <c r="G878" s="43"/>
      <c r="H878" s="43"/>
      <c r="I878" s="222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180</v>
      </c>
      <c r="AU878" s="20" t="s">
        <v>81</v>
      </c>
    </row>
    <row r="879" s="16" customFormat="1">
      <c r="A879" s="16"/>
      <c r="B879" s="259"/>
      <c r="C879" s="260"/>
      <c r="D879" s="227" t="s">
        <v>182</v>
      </c>
      <c r="E879" s="261" t="s">
        <v>19</v>
      </c>
      <c r="F879" s="262" t="s">
        <v>758</v>
      </c>
      <c r="G879" s="260"/>
      <c r="H879" s="261" t="s">
        <v>19</v>
      </c>
      <c r="I879" s="263"/>
      <c r="J879" s="260"/>
      <c r="K879" s="260"/>
      <c r="L879" s="264"/>
      <c r="M879" s="265"/>
      <c r="N879" s="266"/>
      <c r="O879" s="266"/>
      <c r="P879" s="266"/>
      <c r="Q879" s="266"/>
      <c r="R879" s="266"/>
      <c r="S879" s="266"/>
      <c r="T879" s="267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T879" s="268" t="s">
        <v>182</v>
      </c>
      <c r="AU879" s="268" t="s">
        <v>81</v>
      </c>
      <c r="AV879" s="16" t="s">
        <v>79</v>
      </c>
      <c r="AW879" s="16" t="s">
        <v>33</v>
      </c>
      <c r="AX879" s="16" t="s">
        <v>71</v>
      </c>
      <c r="AY879" s="268" t="s">
        <v>171</v>
      </c>
    </row>
    <row r="880" s="13" customFormat="1">
      <c r="A880" s="13"/>
      <c r="B880" s="225"/>
      <c r="C880" s="226"/>
      <c r="D880" s="227" t="s">
        <v>182</v>
      </c>
      <c r="E880" s="228" t="s">
        <v>19</v>
      </c>
      <c r="F880" s="229" t="s">
        <v>814</v>
      </c>
      <c r="G880" s="226"/>
      <c r="H880" s="230">
        <v>0.93100000000000005</v>
      </c>
      <c r="I880" s="231"/>
      <c r="J880" s="226"/>
      <c r="K880" s="226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182</v>
      </c>
      <c r="AU880" s="236" t="s">
        <v>81</v>
      </c>
      <c r="AV880" s="13" t="s">
        <v>81</v>
      </c>
      <c r="AW880" s="13" t="s">
        <v>33</v>
      </c>
      <c r="AX880" s="13" t="s">
        <v>71</v>
      </c>
      <c r="AY880" s="236" t="s">
        <v>171</v>
      </c>
    </row>
    <row r="881" s="13" customFormat="1">
      <c r="A881" s="13"/>
      <c r="B881" s="225"/>
      <c r="C881" s="226"/>
      <c r="D881" s="227" t="s">
        <v>182</v>
      </c>
      <c r="E881" s="228" t="s">
        <v>19</v>
      </c>
      <c r="F881" s="229" t="s">
        <v>815</v>
      </c>
      <c r="G881" s="226"/>
      <c r="H881" s="230">
        <v>-0.27600000000000002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182</v>
      </c>
      <c r="AU881" s="236" t="s">
        <v>81</v>
      </c>
      <c r="AV881" s="13" t="s">
        <v>81</v>
      </c>
      <c r="AW881" s="13" t="s">
        <v>33</v>
      </c>
      <c r="AX881" s="13" t="s">
        <v>71</v>
      </c>
      <c r="AY881" s="236" t="s">
        <v>171</v>
      </c>
    </row>
    <row r="882" s="13" customFormat="1">
      <c r="A882" s="13"/>
      <c r="B882" s="225"/>
      <c r="C882" s="226"/>
      <c r="D882" s="227" t="s">
        <v>182</v>
      </c>
      <c r="E882" s="228" t="s">
        <v>19</v>
      </c>
      <c r="F882" s="229" t="s">
        <v>816</v>
      </c>
      <c r="G882" s="226"/>
      <c r="H882" s="230">
        <v>1.204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182</v>
      </c>
      <c r="AU882" s="236" t="s">
        <v>81</v>
      </c>
      <c r="AV882" s="13" t="s">
        <v>81</v>
      </c>
      <c r="AW882" s="13" t="s">
        <v>33</v>
      </c>
      <c r="AX882" s="13" t="s">
        <v>71</v>
      </c>
      <c r="AY882" s="236" t="s">
        <v>171</v>
      </c>
    </row>
    <row r="883" s="13" customFormat="1">
      <c r="A883" s="13"/>
      <c r="B883" s="225"/>
      <c r="C883" s="226"/>
      <c r="D883" s="227" t="s">
        <v>182</v>
      </c>
      <c r="E883" s="228" t="s">
        <v>19</v>
      </c>
      <c r="F883" s="229" t="s">
        <v>817</v>
      </c>
      <c r="G883" s="226"/>
      <c r="H883" s="230">
        <v>-0.108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182</v>
      </c>
      <c r="AU883" s="236" t="s">
        <v>81</v>
      </c>
      <c r="AV883" s="13" t="s">
        <v>81</v>
      </c>
      <c r="AW883" s="13" t="s">
        <v>33</v>
      </c>
      <c r="AX883" s="13" t="s">
        <v>71</v>
      </c>
      <c r="AY883" s="236" t="s">
        <v>171</v>
      </c>
    </row>
    <row r="884" s="13" customFormat="1">
      <c r="A884" s="13"/>
      <c r="B884" s="225"/>
      <c r="C884" s="226"/>
      <c r="D884" s="227" t="s">
        <v>182</v>
      </c>
      <c r="E884" s="228" t="s">
        <v>19</v>
      </c>
      <c r="F884" s="229" t="s">
        <v>818</v>
      </c>
      <c r="G884" s="226"/>
      <c r="H884" s="230">
        <v>0.49099999999999999</v>
      </c>
      <c r="I884" s="231"/>
      <c r="J884" s="226"/>
      <c r="K884" s="226"/>
      <c r="L884" s="232"/>
      <c r="M884" s="233"/>
      <c r="N884" s="234"/>
      <c r="O884" s="234"/>
      <c r="P884" s="234"/>
      <c r="Q884" s="234"/>
      <c r="R884" s="234"/>
      <c r="S884" s="234"/>
      <c r="T884" s="23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6" t="s">
        <v>182</v>
      </c>
      <c r="AU884" s="236" t="s">
        <v>81</v>
      </c>
      <c r="AV884" s="13" t="s">
        <v>81</v>
      </c>
      <c r="AW884" s="13" t="s">
        <v>33</v>
      </c>
      <c r="AX884" s="13" t="s">
        <v>71</v>
      </c>
      <c r="AY884" s="236" t="s">
        <v>171</v>
      </c>
    </row>
    <row r="885" s="14" customFormat="1">
      <c r="A885" s="14"/>
      <c r="B885" s="237"/>
      <c r="C885" s="238"/>
      <c r="D885" s="227" t="s">
        <v>182</v>
      </c>
      <c r="E885" s="239" t="s">
        <v>19</v>
      </c>
      <c r="F885" s="240" t="s">
        <v>776</v>
      </c>
      <c r="G885" s="238"/>
      <c r="H885" s="241">
        <v>2.242</v>
      </c>
      <c r="I885" s="242"/>
      <c r="J885" s="238"/>
      <c r="K885" s="238"/>
      <c r="L885" s="243"/>
      <c r="M885" s="244"/>
      <c r="N885" s="245"/>
      <c r="O885" s="245"/>
      <c r="P885" s="245"/>
      <c r="Q885" s="245"/>
      <c r="R885" s="245"/>
      <c r="S885" s="245"/>
      <c r="T885" s="24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7" t="s">
        <v>182</v>
      </c>
      <c r="AU885" s="247" t="s">
        <v>81</v>
      </c>
      <c r="AV885" s="14" t="s">
        <v>185</v>
      </c>
      <c r="AW885" s="14" t="s">
        <v>33</v>
      </c>
      <c r="AX885" s="14" t="s">
        <v>71</v>
      </c>
      <c r="AY885" s="247" t="s">
        <v>171</v>
      </c>
    </row>
    <row r="886" s="15" customFormat="1">
      <c r="A886" s="15"/>
      <c r="B886" s="248"/>
      <c r="C886" s="249"/>
      <c r="D886" s="227" t="s">
        <v>182</v>
      </c>
      <c r="E886" s="250" t="s">
        <v>19</v>
      </c>
      <c r="F886" s="251" t="s">
        <v>188</v>
      </c>
      <c r="G886" s="249"/>
      <c r="H886" s="252">
        <v>2.242</v>
      </c>
      <c r="I886" s="253"/>
      <c r="J886" s="249"/>
      <c r="K886" s="249"/>
      <c r="L886" s="254"/>
      <c r="M886" s="255"/>
      <c r="N886" s="256"/>
      <c r="O886" s="256"/>
      <c r="P886" s="256"/>
      <c r="Q886" s="256"/>
      <c r="R886" s="256"/>
      <c r="S886" s="256"/>
      <c r="T886" s="257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8" t="s">
        <v>182</v>
      </c>
      <c r="AU886" s="258" t="s">
        <v>81</v>
      </c>
      <c r="AV886" s="15" t="s">
        <v>179</v>
      </c>
      <c r="AW886" s="15" t="s">
        <v>33</v>
      </c>
      <c r="AX886" s="15" t="s">
        <v>79</v>
      </c>
      <c r="AY886" s="258" t="s">
        <v>171</v>
      </c>
    </row>
    <row r="887" s="2" customFormat="1" ht="24.15" customHeight="1">
      <c r="A887" s="41"/>
      <c r="B887" s="42"/>
      <c r="C887" s="207" t="s">
        <v>819</v>
      </c>
      <c r="D887" s="207" t="s">
        <v>174</v>
      </c>
      <c r="E887" s="208" t="s">
        <v>820</v>
      </c>
      <c r="F887" s="209" t="s">
        <v>821</v>
      </c>
      <c r="G887" s="210" t="s">
        <v>234</v>
      </c>
      <c r="H887" s="211">
        <v>5.2000000000000002</v>
      </c>
      <c r="I887" s="212"/>
      <c r="J887" s="213">
        <f>ROUND(I887*H887,2)</f>
        <v>0</v>
      </c>
      <c r="K887" s="209" t="s">
        <v>178</v>
      </c>
      <c r="L887" s="47"/>
      <c r="M887" s="214" t="s">
        <v>19</v>
      </c>
      <c r="N887" s="215" t="s">
        <v>42</v>
      </c>
      <c r="O887" s="87"/>
      <c r="P887" s="216">
        <f>O887*H887</f>
        <v>0</v>
      </c>
      <c r="Q887" s="216">
        <v>0</v>
      </c>
      <c r="R887" s="216">
        <f>Q887*H887</f>
        <v>0</v>
      </c>
      <c r="S887" s="216">
        <v>0.042000000000000003</v>
      </c>
      <c r="T887" s="217">
        <f>S887*H887</f>
        <v>0.21840000000000001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179</v>
      </c>
      <c r="AT887" s="218" t="s">
        <v>174</v>
      </c>
      <c r="AU887" s="218" t="s">
        <v>81</v>
      </c>
      <c r="AY887" s="20" t="s">
        <v>171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79</v>
      </c>
      <c r="BK887" s="219">
        <f>ROUND(I887*H887,2)</f>
        <v>0</v>
      </c>
      <c r="BL887" s="20" t="s">
        <v>179</v>
      </c>
      <c r="BM887" s="218" t="s">
        <v>822</v>
      </c>
    </row>
    <row r="888" s="2" customFormat="1">
      <c r="A888" s="41"/>
      <c r="B888" s="42"/>
      <c r="C888" s="43"/>
      <c r="D888" s="220" t="s">
        <v>180</v>
      </c>
      <c r="E888" s="43"/>
      <c r="F888" s="221" t="s">
        <v>823</v>
      </c>
      <c r="G888" s="43"/>
      <c r="H888" s="43"/>
      <c r="I888" s="222"/>
      <c r="J888" s="43"/>
      <c r="K888" s="43"/>
      <c r="L888" s="47"/>
      <c r="M888" s="223"/>
      <c r="N888" s="22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180</v>
      </c>
      <c r="AU888" s="20" t="s">
        <v>81</v>
      </c>
    </row>
    <row r="889" s="13" customFormat="1">
      <c r="A889" s="13"/>
      <c r="B889" s="225"/>
      <c r="C889" s="226"/>
      <c r="D889" s="227" t="s">
        <v>182</v>
      </c>
      <c r="E889" s="228" t="s">
        <v>19</v>
      </c>
      <c r="F889" s="229" t="s">
        <v>824</v>
      </c>
      <c r="G889" s="226"/>
      <c r="H889" s="230">
        <v>2.3999999999999999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182</v>
      </c>
      <c r="AU889" s="236" t="s">
        <v>81</v>
      </c>
      <c r="AV889" s="13" t="s">
        <v>81</v>
      </c>
      <c r="AW889" s="13" t="s">
        <v>33</v>
      </c>
      <c r="AX889" s="13" t="s">
        <v>71</v>
      </c>
      <c r="AY889" s="236" t="s">
        <v>171</v>
      </c>
    </row>
    <row r="890" s="14" customFormat="1">
      <c r="A890" s="14"/>
      <c r="B890" s="237"/>
      <c r="C890" s="238"/>
      <c r="D890" s="227" t="s">
        <v>182</v>
      </c>
      <c r="E890" s="239" t="s">
        <v>19</v>
      </c>
      <c r="F890" s="240" t="s">
        <v>184</v>
      </c>
      <c r="G890" s="238"/>
      <c r="H890" s="241">
        <v>2.3999999999999999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182</v>
      </c>
      <c r="AU890" s="247" t="s">
        <v>81</v>
      </c>
      <c r="AV890" s="14" t="s">
        <v>185</v>
      </c>
      <c r="AW890" s="14" t="s">
        <v>33</v>
      </c>
      <c r="AX890" s="14" t="s">
        <v>71</v>
      </c>
      <c r="AY890" s="247" t="s">
        <v>171</v>
      </c>
    </row>
    <row r="891" s="13" customFormat="1">
      <c r="A891" s="13"/>
      <c r="B891" s="225"/>
      <c r="C891" s="226"/>
      <c r="D891" s="227" t="s">
        <v>182</v>
      </c>
      <c r="E891" s="228" t="s">
        <v>19</v>
      </c>
      <c r="F891" s="229" t="s">
        <v>825</v>
      </c>
      <c r="G891" s="226"/>
      <c r="H891" s="230">
        <v>2.7999999999999998</v>
      </c>
      <c r="I891" s="231"/>
      <c r="J891" s="226"/>
      <c r="K891" s="226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182</v>
      </c>
      <c r="AU891" s="236" t="s">
        <v>81</v>
      </c>
      <c r="AV891" s="13" t="s">
        <v>81</v>
      </c>
      <c r="AW891" s="13" t="s">
        <v>33</v>
      </c>
      <c r="AX891" s="13" t="s">
        <v>71</v>
      </c>
      <c r="AY891" s="236" t="s">
        <v>171</v>
      </c>
    </row>
    <row r="892" s="14" customFormat="1">
      <c r="A892" s="14"/>
      <c r="B892" s="237"/>
      <c r="C892" s="238"/>
      <c r="D892" s="227" t="s">
        <v>182</v>
      </c>
      <c r="E892" s="239" t="s">
        <v>19</v>
      </c>
      <c r="F892" s="240" t="s">
        <v>187</v>
      </c>
      <c r="G892" s="238"/>
      <c r="H892" s="241">
        <v>2.7999999999999998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7" t="s">
        <v>182</v>
      </c>
      <c r="AU892" s="247" t="s">
        <v>81</v>
      </c>
      <c r="AV892" s="14" t="s">
        <v>185</v>
      </c>
      <c r="AW892" s="14" t="s">
        <v>33</v>
      </c>
      <c r="AX892" s="14" t="s">
        <v>71</v>
      </c>
      <c r="AY892" s="247" t="s">
        <v>171</v>
      </c>
    </row>
    <row r="893" s="15" customFormat="1">
      <c r="A893" s="15"/>
      <c r="B893" s="248"/>
      <c r="C893" s="249"/>
      <c r="D893" s="227" t="s">
        <v>182</v>
      </c>
      <c r="E893" s="250" t="s">
        <v>19</v>
      </c>
      <c r="F893" s="251" t="s">
        <v>188</v>
      </c>
      <c r="G893" s="249"/>
      <c r="H893" s="252">
        <v>5.1999999999999993</v>
      </c>
      <c r="I893" s="253"/>
      <c r="J893" s="249"/>
      <c r="K893" s="249"/>
      <c r="L893" s="254"/>
      <c r="M893" s="255"/>
      <c r="N893" s="256"/>
      <c r="O893" s="256"/>
      <c r="P893" s="256"/>
      <c r="Q893" s="256"/>
      <c r="R893" s="256"/>
      <c r="S893" s="256"/>
      <c r="T893" s="257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8" t="s">
        <v>182</v>
      </c>
      <c r="AU893" s="258" t="s">
        <v>81</v>
      </c>
      <c r="AV893" s="15" t="s">
        <v>179</v>
      </c>
      <c r="AW893" s="15" t="s">
        <v>33</v>
      </c>
      <c r="AX893" s="15" t="s">
        <v>79</v>
      </c>
      <c r="AY893" s="258" t="s">
        <v>171</v>
      </c>
    </row>
    <row r="894" s="2" customFormat="1" ht="24.15" customHeight="1">
      <c r="A894" s="41"/>
      <c r="B894" s="42"/>
      <c r="C894" s="207" t="s">
        <v>554</v>
      </c>
      <c r="D894" s="207" t="s">
        <v>174</v>
      </c>
      <c r="E894" s="208" t="s">
        <v>826</v>
      </c>
      <c r="F894" s="209" t="s">
        <v>827</v>
      </c>
      <c r="G894" s="210" t="s">
        <v>191</v>
      </c>
      <c r="H894" s="211">
        <v>1.6399999999999999</v>
      </c>
      <c r="I894" s="212"/>
      <c r="J894" s="213">
        <f>ROUND(I894*H894,2)</f>
        <v>0</v>
      </c>
      <c r="K894" s="209" t="s">
        <v>178</v>
      </c>
      <c r="L894" s="47"/>
      <c r="M894" s="214" t="s">
        <v>19</v>
      </c>
      <c r="N894" s="215" t="s">
        <v>42</v>
      </c>
      <c r="O894" s="87"/>
      <c r="P894" s="216">
        <f>O894*H894</f>
        <v>0</v>
      </c>
      <c r="Q894" s="216">
        <v>0</v>
      </c>
      <c r="R894" s="216">
        <f>Q894*H894</f>
        <v>0</v>
      </c>
      <c r="S894" s="216">
        <v>0.27000000000000002</v>
      </c>
      <c r="T894" s="217">
        <f>S894*H894</f>
        <v>0.44280000000000003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18" t="s">
        <v>179</v>
      </c>
      <c r="AT894" s="218" t="s">
        <v>174</v>
      </c>
      <c r="AU894" s="218" t="s">
        <v>81</v>
      </c>
      <c r="AY894" s="20" t="s">
        <v>171</v>
      </c>
      <c r="BE894" s="219">
        <f>IF(N894="základní",J894,0)</f>
        <v>0</v>
      </c>
      <c r="BF894" s="219">
        <f>IF(N894="snížená",J894,0)</f>
        <v>0</v>
      </c>
      <c r="BG894" s="219">
        <f>IF(N894="zákl. přenesená",J894,0)</f>
        <v>0</v>
      </c>
      <c r="BH894" s="219">
        <f>IF(N894="sníž. přenesená",J894,0)</f>
        <v>0</v>
      </c>
      <c r="BI894" s="219">
        <f>IF(N894="nulová",J894,0)</f>
        <v>0</v>
      </c>
      <c r="BJ894" s="20" t="s">
        <v>79</v>
      </c>
      <c r="BK894" s="219">
        <f>ROUND(I894*H894,2)</f>
        <v>0</v>
      </c>
      <c r="BL894" s="20" t="s">
        <v>179</v>
      </c>
      <c r="BM894" s="218" t="s">
        <v>828</v>
      </c>
    </row>
    <row r="895" s="2" customFormat="1">
      <c r="A895" s="41"/>
      <c r="B895" s="42"/>
      <c r="C895" s="43"/>
      <c r="D895" s="220" t="s">
        <v>180</v>
      </c>
      <c r="E895" s="43"/>
      <c r="F895" s="221" t="s">
        <v>829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180</v>
      </c>
      <c r="AU895" s="20" t="s">
        <v>81</v>
      </c>
    </row>
    <row r="896" s="13" customFormat="1">
      <c r="A896" s="13"/>
      <c r="B896" s="225"/>
      <c r="C896" s="226"/>
      <c r="D896" s="227" t="s">
        <v>182</v>
      </c>
      <c r="E896" s="228" t="s">
        <v>19</v>
      </c>
      <c r="F896" s="229" t="s">
        <v>830</v>
      </c>
      <c r="G896" s="226"/>
      <c r="H896" s="230">
        <v>1.6399999999999999</v>
      </c>
      <c r="I896" s="231"/>
      <c r="J896" s="226"/>
      <c r="K896" s="226"/>
      <c r="L896" s="232"/>
      <c r="M896" s="233"/>
      <c r="N896" s="234"/>
      <c r="O896" s="234"/>
      <c r="P896" s="234"/>
      <c r="Q896" s="234"/>
      <c r="R896" s="234"/>
      <c r="S896" s="234"/>
      <c r="T896" s="23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6" t="s">
        <v>182</v>
      </c>
      <c r="AU896" s="236" t="s">
        <v>81</v>
      </c>
      <c r="AV896" s="13" t="s">
        <v>81</v>
      </c>
      <c r="AW896" s="13" t="s">
        <v>33</v>
      </c>
      <c r="AX896" s="13" t="s">
        <v>71</v>
      </c>
      <c r="AY896" s="236" t="s">
        <v>171</v>
      </c>
    </row>
    <row r="897" s="14" customFormat="1">
      <c r="A897" s="14"/>
      <c r="B897" s="237"/>
      <c r="C897" s="238"/>
      <c r="D897" s="227" t="s">
        <v>182</v>
      </c>
      <c r="E897" s="239" t="s">
        <v>19</v>
      </c>
      <c r="F897" s="240" t="s">
        <v>831</v>
      </c>
      <c r="G897" s="238"/>
      <c r="H897" s="241">
        <v>1.6399999999999999</v>
      </c>
      <c r="I897" s="242"/>
      <c r="J897" s="238"/>
      <c r="K897" s="238"/>
      <c r="L897" s="243"/>
      <c r="M897" s="244"/>
      <c r="N897" s="245"/>
      <c r="O897" s="245"/>
      <c r="P897" s="245"/>
      <c r="Q897" s="245"/>
      <c r="R897" s="245"/>
      <c r="S897" s="245"/>
      <c r="T897" s="246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7" t="s">
        <v>182</v>
      </c>
      <c r="AU897" s="247" t="s">
        <v>81</v>
      </c>
      <c r="AV897" s="14" t="s">
        <v>185</v>
      </c>
      <c r="AW897" s="14" t="s">
        <v>33</v>
      </c>
      <c r="AX897" s="14" t="s">
        <v>71</v>
      </c>
      <c r="AY897" s="247" t="s">
        <v>171</v>
      </c>
    </row>
    <row r="898" s="15" customFormat="1">
      <c r="A898" s="15"/>
      <c r="B898" s="248"/>
      <c r="C898" s="249"/>
      <c r="D898" s="227" t="s">
        <v>182</v>
      </c>
      <c r="E898" s="250" t="s">
        <v>19</v>
      </c>
      <c r="F898" s="251" t="s">
        <v>188</v>
      </c>
      <c r="G898" s="249"/>
      <c r="H898" s="252">
        <v>1.6399999999999999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8" t="s">
        <v>182</v>
      </c>
      <c r="AU898" s="258" t="s">
        <v>81</v>
      </c>
      <c r="AV898" s="15" t="s">
        <v>179</v>
      </c>
      <c r="AW898" s="15" t="s">
        <v>33</v>
      </c>
      <c r="AX898" s="15" t="s">
        <v>79</v>
      </c>
      <c r="AY898" s="258" t="s">
        <v>171</v>
      </c>
    </row>
    <row r="899" s="2" customFormat="1" ht="24.15" customHeight="1">
      <c r="A899" s="41"/>
      <c r="B899" s="42"/>
      <c r="C899" s="207" t="s">
        <v>832</v>
      </c>
      <c r="D899" s="207" t="s">
        <v>174</v>
      </c>
      <c r="E899" s="208" t="s">
        <v>833</v>
      </c>
      <c r="F899" s="209" t="s">
        <v>834</v>
      </c>
      <c r="G899" s="210" t="s">
        <v>191</v>
      </c>
      <c r="H899" s="211">
        <v>1.6399999999999999</v>
      </c>
      <c r="I899" s="212"/>
      <c r="J899" s="213">
        <f>ROUND(I899*H899,2)</f>
        <v>0</v>
      </c>
      <c r="K899" s="209" t="s">
        <v>178</v>
      </c>
      <c r="L899" s="47"/>
      <c r="M899" s="214" t="s">
        <v>19</v>
      </c>
      <c r="N899" s="215" t="s">
        <v>42</v>
      </c>
      <c r="O899" s="87"/>
      <c r="P899" s="216">
        <f>O899*H899</f>
        <v>0</v>
      </c>
      <c r="Q899" s="216">
        <v>0</v>
      </c>
      <c r="R899" s="216">
        <f>Q899*H899</f>
        <v>0</v>
      </c>
      <c r="S899" s="216">
        <v>0.17999999999999999</v>
      </c>
      <c r="T899" s="217">
        <f>S899*H899</f>
        <v>0.29519999999999996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8" t="s">
        <v>179</v>
      </c>
      <c r="AT899" s="218" t="s">
        <v>174</v>
      </c>
      <c r="AU899" s="218" t="s">
        <v>81</v>
      </c>
      <c r="AY899" s="20" t="s">
        <v>171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20" t="s">
        <v>79</v>
      </c>
      <c r="BK899" s="219">
        <f>ROUND(I899*H899,2)</f>
        <v>0</v>
      </c>
      <c r="BL899" s="20" t="s">
        <v>179</v>
      </c>
      <c r="BM899" s="218" t="s">
        <v>835</v>
      </c>
    </row>
    <row r="900" s="2" customFormat="1">
      <c r="A900" s="41"/>
      <c r="B900" s="42"/>
      <c r="C900" s="43"/>
      <c r="D900" s="220" t="s">
        <v>180</v>
      </c>
      <c r="E900" s="43"/>
      <c r="F900" s="221" t="s">
        <v>836</v>
      </c>
      <c r="G900" s="43"/>
      <c r="H900" s="43"/>
      <c r="I900" s="222"/>
      <c r="J900" s="43"/>
      <c r="K900" s="43"/>
      <c r="L900" s="47"/>
      <c r="M900" s="223"/>
      <c r="N900" s="224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180</v>
      </c>
      <c r="AU900" s="20" t="s">
        <v>81</v>
      </c>
    </row>
    <row r="901" s="13" customFormat="1">
      <c r="A901" s="13"/>
      <c r="B901" s="225"/>
      <c r="C901" s="226"/>
      <c r="D901" s="227" t="s">
        <v>182</v>
      </c>
      <c r="E901" s="228" t="s">
        <v>19</v>
      </c>
      <c r="F901" s="229" t="s">
        <v>830</v>
      </c>
      <c r="G901" s="226"/>
      <c r="H901" s="230">
        <v>1.6399999999999999</v>
      </c>
      <c r="I901" s="231"/>
      <c r="J901" s="226"/>
      <c r="K901" s="226"/>
      <c r="L901" s="232"/>
      <c r="M901" s="233"/>
      <c r="N901" s="234"/>
      <c r="O901" s="234"/>
      <c r="P901" s="234"/>
      <c r="Q901" s="234"/>
      <c r="R901" s="234"/>
      <c r="S901" s="234"/>
      <c r="T901" s="23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6" t="s">
        <v>182</v>
      </c>
      <c r="AU901" s="236" t="s">
        <v>81</v>
      </c>
      <c r="AV901" s="13" t="s">
        <v>81</v>
      </c>
      <c r="AW901" s="13" t="s">
        <v>33</v>
      </c>
      <c r="AX901" s="13" t="s">
        <v>71</v>
      </c>
      <c r="AY901" s="236" t="s">
        <v>171</v>
      </c>
    </row>
    <row r="902" s="14" customFormat="1">
      <c r="A902" s="14"/>
      <c r="B902" s="237"/>
      <c r="C902" s="238"/>
      <c r="D902" s="227" t="s">
        <v>182</v>
      </c>
      <c r="E902" s="239" t="s">
        <v>19</v>
      </c>
      <c r="F902" s="240" t="s">
        <v>837</v>
      </c>
      <c r="G902" s="238"/>
      <c r="H902" s="241">
        <v>1.6399999999999999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7" t="s">
        <v>182</v>
      </c>
      <c r="AU902" s="247" t="s">
        <v>81</v>
      </c>
      <c r="AV902" s="14" t="s">
        <v>185</v>
      </c>
      <c r="AW902" s="14" t="s">
        <v>33</v>
      </c>
      <c r="AX902" s="14" t="s">
        <v>71</v>
      </c>
      <c r="AY902" s="247" t="s">
        <v>171</v>
      </c>
    </row>
    <row r="903" s="15" customFormat="1">
      <c r="A903" s="15"/>
      <c r="B903" s="248"/>
      <c r="C903" s="249"/>
      <c r="D903" s="227" t="s">
        <v>182</v>
      </c>
      <c r="E903" s="250" t="s">
        <v>19</v>
      </c>
      <c r="F903" s="251" t="s">
        <v>188</v>
      </c>
      <c r="G903" s="249"/>
      <c r="H903" s="252">
        <v>1.6399999999999999</v>
      </c>
      <c r="I903" s="253"/>
      <c r="J903" s="249"/>
      <c r="K903" s="249"/>
      <c r="L903" s="254"/>
      <c r="M903" s="255"/>
      <c r="N903" s="256"/>
      <c r="O903" s="256"/>
      <c r="P903" s="256"/>
      <c r="Q903" s="256"/>
      <c r="R903" s="256"/>
      <c r="S903" s="256"/>
      <c r="T903" s="257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8" t="s">
        <v>182</v>
      </c>
      <c r="AU903" s="258" t="s">
        <v>81</v>
      </c>
      <c r="AV903" s="15" t="s">
        <v>179</v>
      </c>
      <c r="AW903" s="15" t="s">
        <v>33</v>
      </c>
      <c r="AX903" s="15" t="s">
        <v>79</v>
      </c>
      <c r="AY903" s="258" t="s">
        <v>171</v>
      </c>
    </row>
    <row r="904" s="2" customFormat="1" ht="24.15" customHeight="1">
      <c r="A904" s="41"/>
      <c r="B904" s="42"/>
      <c r="C904" s="207" t="s">
        <v>560</v>
      </c>
      <c r="D904" s="207" t="s">
        <v>174</v>
      </c>
      <c r="E904" s="208" t="s">
        <v>838</v>
      </c>
      <c r="F904" s="209" t="s">
        <v>839</v>
      </c>
      <c r="G904" s="210" t="s">
        <v>534</v>
      </c>
      <c r="H904" s="211">
        <v>0.77200000000000002</v>
      </c>
      <c r="I904" s="212"/>
      <c r="J904" s="213">
        <f>ROUND(I904*H904,2)</f>
        <v>0</v>
      </c>
      <c r="K904" s="209" t="s">
        <v>178</v>
      </c>
      <c r="L904" s="47"/>
      <c r="M904" s="214" t="s">
        <v>19</v>
      </c>
      <c r="N904" s="215" t="s">
        <v>42</v>
      </c>
      <c r="O904" s="87"/>
      <c r="P904" s="216">
        <f>O904*H904</f>
        <v>0</v>
      </c>
      <c r="Q904" s="216">
        <v>0</v>
      </c>
      <c r="R904" s="216">
        <f>Q904*H904</f>
        <v>0</v>
      </c>
      <c r="S904" s="216">
        <v>1.8</v>
      </c>
      <c r="T904" s="217">
        <f>S904*H904</f>
        <v>1.3896000000000002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18" t="s">
        <v>179</v>
      </c>
      <c r="AT904" s="218" t="s">
        <v>174</v>
      </c>
      <c r="AU904" s="218" t="s">
        <v>81</v>
      </c>
      <c r="AY904" s="20" t="s">
        <v>171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20" t="s">
        <v>79</v>
      </c>
      <c r="BK904" s="219">
        <f>ROUND(I904*H904,2)</f>
        <v>0</v>
      </c>
      <c r="BL904" s="20" t="s">
        <v>179</v>
      </c>
      <c r="BM904" s="218" t="s">
        <v>840</v>
      </c>
    </row>
    <row r="905" s="2" customFormat="1">
      <c r="A905" s="41"/>
      <c r="B905" s="42"/>
      <c r="C905" s="43"/>
      <c r="D905" s="220" t="s">
        <v>180</v>
      </c>
      <c r="E905" s="43"/>
      <c r="F905" s="221" t="s">
        <v>841</v>
      </c>
      <c r="G905" s="43"/>
      <c r="H905" s="43"/>
      <c r="I905" s="222"/>
      <c r="J905" s="43"/>
      <c r="K905" s="43"/>
      <c r="L905" s="47"/>
      <c r="M905" s="223"/>
      <c r="N905" s="224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180</v>
      </c>
      <c r="AU905" s="20" t="s">
        <v>81</v>
      </c>
    </row>
    <row r="906" s="13" customFormat="1">
      <c r="A906" s="13"/>
      <c r="B906" s="225"/>
      <c r="C906" s="226"/>
      <c r="D906" s="227" t="s">
        <v>182</v>
      </c>
      <c r="E906" s="228" t="s">
        <v>19</v>
      </c>
      <c r="F906" s="229" t="s">
        <v>842</v>
      </c>
      <c r="G906" s="226"/>
      <c r="H906" s="230">
        <v>0.46200000000000002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182</v>
      </c>
      <c r="AU906" s="236" t="s">
        <v>81</v>
      </c>
      <c r="AV906" s="13" t="s">
        <v>81</v>
      </c>
      <c r="AW906" s="13" t="s">
        <v>33</v>
      </c>
      <c r="AX906" s="13" t="s">
        <v>71</v>
      </c>
      <c r="AY906" s="236" t="s">
        <v>171</v>
      </c>
    </row>
    <row r="907" s="13" customFormat="1">
      <c r="A907" s="13"/>
      <c r="B907" s="225"/>
      <c r="C907" s="226"/>
      <c r="D907" s="227" t="s">
        <v>182</v>
      </c>
      <c r="E907" s="228" t="s">
        <v>19</v>
      </c>
      <c r="F907" s="229" t="s">
        <v>843</v>
      </c>
      <c r="G907" s="226"/>
      <c r="H907" s="230">
        <v>0.54600000000000004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182</v>
      </c>
      <c r="AU907" s="236" t="s">
        <v>81</v>
      </c>
      <c r="AV907" s="13" t="s">
        <v>81</v>
      </c>
      <c r="AW907" s="13" t="s">
        <v>33</v>
      </c>
      <c r="AX907" s="13" t="s">
        <v>71</v>
      </c>
      <c r="AY907" s="236" t="s">
        <v>171</v>
      </c>
    </row>
    <row r="908" s="13" customFormat="1">
      <c r="A908" s="13"/>
      <c r="B908" s="225"/>
      <c r="C908" s="226"/>
      <c r="D908" s="227" t="s">
        <v>182</v>
      </c>
      <c r="E908" s="228" t="s">
        <v>19</v>
      </c>
      <c r="F908" s="229" t="s">
        <v>844</v>
      </c>
      <c r="G908" s="226"/>
      <c r="H908" s="230">
        <v>-0.23599999999999999</v>
      </c>
      <c r="I908" s="231"/>
      <c r="J908" s="226"/>
      <c r="K908" s="226"/>
      <c r="L908" s="232"/>
      <c r="M908" s="233"/>
      <c r="N908" s="234"/>
      <c r="O908" s="234"/>
      <c r="P908" s="234"/>
      <c r="Q908" s="234"/>
      <c r="R908" s="234"/>
      <c r="S908" s="234"/>
      <c r="T908" s="23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6" t="s">
        <v>182</v>
      </c>
      <c r="AU908" s="236" t="s">
        <v>81</v>
      </c>
      <c r="AV908" s="13" t="s">
        <v>81</v>
      </c>
      <c r="AW908" s="13" t="s">
        <v>33</v>
      </c>
      <c r="AX908" s="13" t="s">
        <v>71</v>
      </c>
      <c r="AY908" s="236" t="s">
        <v>171</v>
      </c>
    </row>
    <row r="909" s="14" customFormat="1">
      <c r="A909" s="14"/>
      <c r="B909" s="237"/>
      <c r="C909" s="238"/>
      <c r="D909" s="227" t="s">
        <v>182</v>
      </c>
      <c r="E909" s="239" t="s">
        <v>19</v>
      </c>
      <c r="F909" s="240" t="s">
        <v>845</v>
      </c>
      <c r="G909" s="238"/>
      <c r="H909" s="241">
        <v>0.77200000000000002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7" t="s">
        <v>182</v>
      </c>
      <c r="AU909" s="247" t="s">
        <v>81</v>
      </c>
      <c r="AV909" s="14" t="s">
        <v>185</v>
      </c>
      <c r="AW909" s="14" t="s">
        <v>33</v>
      </c>
      <c r="AX909" s="14" t="s">
        <v>71</v>
      </c>
      <c r="AY909" s="247" t="s">
        <v>171</v>
      </c>
    </row>
    <row r="910" s="15" customFormat="1">
      <c r="A910" s="15"/>
      <c r="B910" s="248"/>
      <c r="C910" s="249"/>
      <c r="D910" s="227" t="s">
        <v>182</v>
      </c>
      <c r="E910" s="250" t="s">
        <v>19</v>
      </c>
      <c r="F910" s="251" t="s">
        <v>188</v>
      </c>
      <c r="G910" s="249"/>
      <c r="H910" s="252">
        <v>0.77200000000000002</v>
      </c>
      <c r="I910" s="253"/>
      <c r="J910" s="249"/>
      <c r="K910" s="249"/>
      <c r="L910" s="254"/>
      <c r="M910" s="255"/>
      <c r="N910" s="256"/>
      <c r="O910" s="256"/>
      <c r="P910" s="256"/>
      <c r="Q910" s="256"/>
      <c r="R910" s="256"/>
      <c r="S910" s="256"/>
      <c r="T910" s="257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8" t="s">
        <v>182</v>
      </c>
      <c r="AU910" s="258" t="s">
        <v>81</v>
      </c>
      <c r="AV910" s="15" t="s">
        <v>179</v>
      </c>
      <c r="AW910" s="15" t="s">
        <v>33</v>
      </c>
      <c r="AX910" s="15" t="s">
        <v>79</v>
      </c>
      <c r="AY910" s="258" t="s">
        <v>171</v>
      </c>
    </row>
    <row r="911" s="2" customFormat="1" ht="24.15" customHeight="1">
      <c r="A911" s="41"/>
      <c r="B911" s="42"/>
      <c r="C911" s="207" t="s">
        <v>846</v>
      </c>
      <c r="D911" s="207" t="s">
        <v>174</v>
      </c>
      <c r="E911" s="208" t="s">
        <v>847</v>
      </c>
      <c r="F911" s="209" t="s">
        <v>848</v>
      </c>
      <c r="G911" s="210" t="s">
        <v>191</v>
      </c>
      <c r="H911" s="211">
        <v>2.7050000000000001</v>
      </c>
      <c r="I911" s="212"/>
      <c r="J911" s="213">
        <f>ROUND(I911*H911,2)</f>
        <v>0</v>
      </c>
      <c r="K911" s="209" t="s">
        <v>178</v>
      </c>
      <c r="L911" s="47"/>
      <c r="M911" s="214" t="s">
        <v>19</v>
      </c>
      <c r="N911" s="215" t="s">
        <v>42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0.055</v>
      </c>
      <c r="T911" s="217">
        <f>S911*H911</f>
        <v>0.14877500000000002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179</v>
      </c>
      <c r="AT911" s="218" t="s">
        <v>174</v>
      </c>
      <c r="AU911" s="218" t="s">
        <v>81</v>
      </c>
      <c r="AY911" s="20" t="s">
        <v>171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79</v>
      </c>
      <c r="BK911" s="219">
        <f>ROUND(I911*H911,2)</f>
        <v>0</v>
      </c>
      <c r="BL911" s="20" t="s">
        <v>179</v>
      </c>
      <c r="BM911" s="218" t="s">
        <v>849</v>
      </c>
    </row>
    <row r="912" s="2" customFormat="1">
      <c r="A912" s="41"/>
      <c r="B912" s="42"/>
      <c r="C912" s="43"/>
      <c r="D912" s="220" t="s">
        <v>180</v>
      </c>
      <c r="E912" s="43"/>
      <c r="F912" s="221" t="s">
        <v>850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180</v>
      </c>
      <c r="AU912" s="20" t="s">
        <v>81</v>
      </c>
    </row>
    <row r="913" s="13" customFormat="1">
      <c r="A913" s="13"/>
      <c r="B913" s="225"/>
      <c r="C913" s="226"/>
      <c r="D913" s="227" t="s">
        <v>182</v>
      </c>
      <c r="E913" s="228" t="s">
        <v>19</v>
      </c>
      <c r="F913" s="229" t="s">
        <v>851</v>
      </c>
      <c r="G913" s="226"/>
      <c r="H913" s="230">
        <v>0.61499999999999999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182</v>
      </c>
      <c r="AU913" s="236" t="s">
        <v>81</v>
      </c>
      <c r="AV913" s="13" t="s">
        <v>81</v>
      </c>
      <c r="AW913" s="13" t="s">
        <v>33</v>
      </c>
      <c r="AX913" s="13" t="s">
        <v>71</v>
      </c>
      <c r="AY913" s="236" t="s">
        <v>171</v>
      </c>
    </row>
    <row r="914" s="14" customFormat="1">
      <c r="A914" s="14"/>
      <c r="B914" s="237"/>
      <c r="C914" s="238"/>
      <c r="D914" s="227" t="s">
        <v>182</v>
      </c>
      <c r="E914" s="239" t="s">
        <v>19</v>
      </c>
      <c r="F914" s="240" t="s">
        <v>831</v>
      </c>
      <c r="G914" s="238"/>
      <c r="H914" s="241">
        <v>0.61499999999999999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182</v>
      </c>
      <c r="AU914" s="247" t="s">
        <v>81</v>
      </c>
      <c r="AV914" s="14" t="s">
        <v>185</v>
      </c>
      <c r="AW914" s="14" t="s">
        <v>33</v>
      </c>
      <c r="AX914" s="14" t="s">
        <v>71</v>
      </c>
      <c r="AY914" s="247" t="s">
        <v>171</v>
      </c>
    </row>
    <row r="915" s="13" customFormat="1">
      <c r="A915" s="13"/>
      <c r="B915" s="225"/>
      <c r="C915" s="226"/>
      <c r="D915" s="227" t="s">
        <v>182</v>
      </c>
      <c r="E915" s="228" t="s">
        <v>19</v>
      </c>
      <c r="F915" s="229" t="s">
        <v>852</v>
      </c>
      <c r="G915" s="226"/>
      <c r="H915" s="230">
        <v>0.40999999999999998</v>
      </c>
      <c r="I915" s="231"/>
      <c r="J915" s="226"/>
      <c r="K915" s="226"/>
      <c r="L915" s="232"/>
      <c r="M915" s="233"/>
      <c r="N915" s="234"/>
      <c r="O915" s="234"/>
      <c r="P915" s="234"/>
      <c r="Q915" s="234"/>
      <c r="R915" s="234"/>
      <c r="S915" s="234"/>
      <c r="T915" s="23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6" t="s">
        <v>182</v>
      </c>
      <c r="AU915" s="236" t="s">
        <v>81</v>
      </c>
      <c r="AV915" s="13" t="s">
        <v>81</v>
      </c>
      <c r="AW915" s="13" t="s">
        <v>33</v>
      </c>
      <c r="AX915" s="13" t="s">
        <v>71</v>
      </c>
      <c r="AY915" s="236" t="s">
        <v>171</v>
      </c>
    </row>
    <row r="916" s="14" customFormat="1">
      <c r="A916" s="14"/>
      <c r="B916" s="237"/>
      <c r="C916" s="238"/>
      <c r="D916" s="227" t="s">
        <v>182</v>
      </c>
      <c r="E916" s="239" t="s">
        <v>19</v>
      </c>
      <c r="F916" s="240" t="s">
        <v>837</v>
      </c>
      <c r="G916" s="238"/>
      <c r="H916" s="241">
        <v>0.40999999999999998</v>
      </c>
      <c r="I916" s="242"/>
      <c r="J916" s="238"/>
      <c r="K916" s="238"/>
      <c r="L916" s="243"/>
      <c r="M916" s="244"/>
      <c r="N916" s="245"/>
      <c r="O916" s="245"/>
      <c r="P916" s="245"/>
      <c r="Q916" s="245"/>
      <c r="R916" s="245"/>
      <c r="S916" s="245"/>
      <c r="T916" s="24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7" t="s">
        <v>182</v>
      </c>
      <c r="AU916" s="247" t="s">
        <v>81</v>
      </c>
      <c r="AV916" s="14" t="s">
        <v>185</v>
      </c>
      <c r="AW916" s="14" t="s">
        <v>33</v>
      </c>
      <c r="AX916" s="14" t="s">
        <v>71</v>
      </c>
      <c r="AY916" s="247" t="s">
        <v>171</v>
      </c>
    </row>
    <row r="917" s="13" customFormat="1">
      <c r="A917" s="13"/>
      <c r="B917" s="225"/>
      <c r="C917" s="226"/>
      <c r="D917" s="227" t="s">
        <v>182</v>
      </c>
      <c r="E917" s="228" t="s">
        <v>19</v>
      </c>
      <c r="F917" s="229" t="s">
        <v>853</v>
      </c>
      <c r="G917" s="226"/>
      <c r="H917" s="230">
        <v>0.83999999999999997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182</v>
      </c>
      <c r="AU917" s="236" t="s">
        <v>81</v>
      </c>
      <c r="AV917" s="13" t="s">
        <v>81</v>
      </c>
      <c r="AW917" s="13" t="s">
        <v>33</v>
      </c>
      <c r="AX917" s="13" t="s">
        <v>71</v>
      </c>
      <c r="AY917" s="236" t="s">
        <v>171</v>
      </c>
    </row>
    <row r="918" s="13" customFormat="1">
      <c r="A918" s="13"/>
      <c r="B918" s="225"/>
      <c r="C918" s="226"/>
      <c r="D918" s="227" t="s">
        <v>182</v>
      </c>
      <c r="E918" s="228" t="s">
        <v>19</v>
      </c>
      <c r="F918" s="229" t="s">
        <v>853</v>
      </c>
      <c r="G918" s="226"/>
      <c r="H918" s="230">
        <v>0.83999999999999997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182</v>
      </c>
      <c r="AU918" s="236" t="s">
        <v>81</v>
      </c>
      <c r="AV918" s="13" t="s">
        <v>81</v>
      </c>
      <c r="AW918" s="13" t="s">
        <v>33</v>
      </c>
      <c r="AX918" s="13" t="s">
        <v>71</v>
      </c>
      <c r="AY918" s="236" t="s">
        <v>171</v>
      </c>
    </row>
    <row r="919" s="14" customFormat="1">
      <c r="A919" s="14"/>
      <c r="B919" s="237"/>
      <c r="C919" s="238"/>
      <c r="D919" s="227" t="s">
        <v>182</v>
      </c>
      <c r="E919" s="239" t="s">
        <v>19</v>
      </c>
      <c r="F919" s="240" t="s">
        <v>845</v>
      </c>
      <c r="G919" s="238"/>
      <c r="H919" s="241">
        <v>1.6799999999999999</v>
      </c>
      <c r="I919" s="242"/>
      <c r="J919" s="238"/>
      <c r="K919" s="238"/>
      <c r="L919" s="243"/>
      <c r="M919" s="244"/>
      <c r="N919" s="245"/>
      <c r="O919" s="245"/>
      <c r="P919" s="245"/>
      <c r="Q919" s="245"/>
      <c r="R919" s="245"/>
      <c r="S919" s="245"/>
      <c r="T919" s="24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7" t="s">
        <v>182</v>
      </c>
      <c r="AU919" s="247" t="s">
        <v>81</v>
      </c>
      <c r="AV919" s="14" t="s">
        <v>185</v>
      </c>
      <c r="AW919" s="14" t="s">
        <v>33</v>
      </c>
      <c r="AX919" s="14" t="s">
        <v>71</v>
      </c>
      <c r="AY919" s="247" t="s">
        <v>171</v>
      </c>
    </row>
    <row r="920" s="15" customFormat="1">
      <c r="A920" s="15"/>
      <c r="B920" s="248"/>
      <c r="C920" s="249"/>
      <c r="D920" s="227" t="s">
        <v>182</v>
      </c>
      <c r="E920" s="250" t="s">
        <v>19</v>
      </c>
      <c r="F920" s="251" t="s">
        <v>188</v>
      </c>
      <c r="G920" s="249"/>
      <c r="H920" s="252">
        <v>2.7049999999999996</v>
      </c>
      <c r="I920" s="253"/>
      <c r="J920" s="249"/>
      <c r="K920" s="249"/>
      <c r="L920" s="254"/>
      <c r="M920" s="255"/>
      <c r="N920" s="256"/>
      <c r="O920" s="256"/>
      <c r="P920" s="256"/>
      <c r="Q920" s="256"/>
      <c r="R920" s="256"/>
      <c r="S920" s="256"/>
      <c r="T920" s="25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8" t="s">
        <v>182</v>
      </c>
      <c r="AU920" s="258" t="s">
        <v>81</v>
      </c>
      <c r="AV920" s="15" t="s">
        <v>179</v>
      </c>
      <c r="AW920" s="15" t="s">
        <v>33</v>
      </c>
      <c r="AX920" s="15" t="s">
        <v>79</v>
      </c>
      <c r="AY920" s="258" t="s">
        <v>171</v>
      </c>
    </row>
    <row r="921" s="2" customFormat="1" ht="16.5" customHeight="1">
      <c r="A921" s="41"/>
      <c r="B921" s="42"/>
      <c r="C921" s="207" t="s">
        <v>568</v>
      </c>
      <c r="D921" s="207" t="s">
        <v>174</v>
      </c>
      <c r="E921" s="208" t="s">
        <v>854</v>
      </c>
      <c r="F921" s="209" t="s">
        <v>855</v>
      </c>
      <c r="G921" s="210" t="s">
        <v>191</v>
      </c>
      <c r="H921" s="211">
        <v>242.55500000000001</v>
      </c>
      <c r="I921" s="212"/>
      <c r="J921" s="213">
        <f>ROUND(I921*H921,2)</f>
        <v>0</v>
      </c>
      <c r="K921" s="209" t="s">
        <v>178</v>
      </c>
      <c r="L921" s="47"/>
      <c r="M921" s="214" t="s">
        <v>19</v>
      </c>
      <c r="N921" s="215" t="s">
        <v>42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0.0025000000000000001</v>
      </c>
      <c r="T921" s="217">
        <f>S921*H921</f>
        <v>0.60638750000000008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179</v>
      </c>
      <c r="AT921" s="218" t="s">
        <v>174</v>
      </c>
      <c r="AU921" s="218" t="s">
        <v>81</v>
      </c>
      <c r="AY921" s="20" t="s">
        <v>171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79</v>
      </c>
      <c r="BK921" s="219">
        <f>ROUND(I921*H921,2)</f>
        <v>0</v>
      </c>
      <c r="BL921" s="20" t="s">
        <v>179</v>
      </c>
      <c r="BM921" s="218" t="s">
        <v>856</v>
      </c>
    </row>
    <row r="922" s="2" customFormat="1">
      <c r="A922" s="41"/>
      <c r="B922" s="42"/>
      <c r="C922" s="43"/>
      <c r="D922" s="220" t="s">
        <v>180</v>
      </c>
      <c r="E922" s="43"/>
      <c r="F922" s="221" t="s">
        <v>857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180</v>
      </c>
      <c r="AU922" s="20" t="s">
        <v>81</v>
      </c>
    </row>
    <row r="923" s="13" customFormat="1">
      <c r="A923" s="13"/>
      <c r="B923" s="225"/>
      <c r="C923" s="226"/>
      <c r="D923" s="227" t="s">
        <v>182</v>
      </c>
      <c r="E923" s="228" t="s">
        <v>19</v>
      </c>
      <c r="F923" s="229" t="s">
        <v>858</v>
      </c>
      <c r="G923" s="226"/>
      <c r="H923" s="230">
        <v>72.849999999999994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182</v>
      </c>
      <c r="AU923" s="236" t="s">
        <v>81</v>
      </c>
      <c r="AV923" s="13" t="s">
        <v>81</v>
      </c>
      <c r="AW923" s="13" t="s">
        <v>33</v>
      </c>
      <c r="AX923" s="13" t="s">
        <v>71</v>
      </c>
      <c r="AY923" s="236" t="s">
        <v>171</v>
      </c>
    </row>
    <row r="924" s="13" customFormat="1">
      <c r="A924" s="13"/>
      <c r="B924" s="225"/>
      <c r="C924" s="226"/>
      <c r="D924" s="227" t="s">
        <v>182</v>
      </c>
      <c r="E924" s="228" t="s">
        <v>19</v>
      </c>
      <c r="F924" s="229" t="s">
        <v>859</v>
      </c>
      <c r="G924" s="226"/>
      <c r="H924" s="230">
        <v>76.650000000000006</v>
      </c>
      <c r="I924" s="231"/>
      <c r="J924" s="226"/>
      <c r="K924" s="226"/>
      <c r="L924" s="232"/>
      <c r="M924" s="233"/>
      <c r="N924" s="234"/>
      <c r="O924" s="234"/>
      <c r="P924" s="234"/>
      <c r="Q924" s="234"/>
      <c r="R924" s="234"/>
      <c r="S924" s="234"/>
      <c r="T924" s="23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6" t="s">
        <v>182</v>
      </c>
      <c r="AU924" s="236" t="s">
        <v>81</v>
      </c>
      <c r="AV924" s="13" t="s">
        <v>81</v>
      </c>
      <c r="AW924" s="13" t="s">
        <v>33</v>
      </c>
      <c r="AX924" s="13" t="s">
        <v>71</v>
      </c>
      <c r="AY924" s="236" t="s">
        <v>171</v>
      </c>
    </row>
    <row r="925" s="13" customFormat="1">
      <c r="A925" s="13"/>
      <c r="B925" s="225"/>
      <c r="C925" s="226"/>
      <c r="D925" s="227" t="s">
        <v>182</v>
      </c>
      <c r="E925" s="228" t="s">
        <v>19</v>
      </c>
      <c r="F925" s="229" t="s">
        <v>860</v>
      </c>
      <c r="G925" s="226"/>
      <c r="H925" s="230">
        <v>41.899999999999999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6" t="s">
        <v>182</v>
      </c>
      <c r="AU925" s="236" t="s">
        <v>81</v>
      </c>
      <c r="AV925" s="13" t="s">
        <v>81</v>
      </c>
      <c r="AW925" s="13" t="s">
        <v>33</v>
      </c>
      <c r="AX925" s="13" t="s">
        <v>71</v>
      </c>
      <c r="AY925" s="236" t="s">
        <v>171</v>
      </c>
    </row>
    <row r="926" s="13" customFormat="1">
      <c r="A926" s="13"/>
      <c r="B926" s="225"/>
      <c r="C926" s="226"/>
      <c r="D926" s="227" t="s">
        <v>182</v>
      </c>
      <c r="E926" s="228" t="s">
        <v>19</v>
      </c>
      <c r="F926" s="229" t="s">
        <v>861</v>
      </c>
      <c r="G926" s="226"/>
      <c r="H926" s="230">
        <v>10.949999999999999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6" t="s">
        <v>182</v>
      </c>
      <c r="AU926" s="236" t="s">
        <v>81</v>
      </c>
      <c r="AV926" s="13" t="s">
        <v>81</v>
      </c>
      <c r="AW926" s="13" t="s">
        <v>33</v>
      </c>
      <c r="AX926" s="13" t="s">
        <v>71</v>
      </c>
      <c r="AY926" s="236" t="s">
        <v>171</v>
      </c>
    </row>
    <row r="927" s="14" customFormat="1">
      <c r="A927" s="14"/>
      <c r="B927" s="237"/>
      <c r="C927" s="238"/>
      <c r="D927" s="227" t="s">
        <v>182</v>
      </c>
      <c r="E927" s="239" t="s">
        <v>19</v>
      </c>
      <c r="F927" s="240" t="s">
        <v>862</v>
      </c>
      <c r="G927" s="238"/>
      <c r="H927" s="241">
        <v>202.34999999999999</v>
      </c>
      <c r="I927" s="242"/>
      <c r="J927" s="238"/>
      <c r="K927" s="238"/>
      <c r="L927" s="243"/>
      <c r="M927" s="244"/>
      <c r="N927" s="245"/>
      <c r="O927" s="245"/>
      <c r="P927" s="245"/>
      <c r="Q927" s="245"/>
      <c r="R927" s="245"/>
      <c r="S927" s="245"/>
      <c r="T927" s="24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7" t="s">
        <v>182</v>
      </c>
      <c r="AU927" s="247" t="s">
        <v>81</v>
      </c>
      <c r="AV927" s="14" t="s">
        <v>185</v>
      </c>
      <c r="AW927" s="14" t="s">
        <v>33</v>
      </c>
      <c r="AX927" s="14" t="s">
        <v>71</v>
      </c>
      <c r="AY927" s="247" t="s">
        <v>171</v>
      </c>
    </row>
    <row r="928" s="13" customFormat="1">
      <c r="A928" s="13"/>
      <c r="B928" s="225"/>
      <c r="C928" s="226"/>
      <c r="D928" s="227" t="s">
        <v>182</v>
      </c>
      <c r="E928" s="228" t="s">
        <v>19</v>
      </c>
      <c r="F928" s="229" t="s">
        <v>863</v>
      </c>
      <c r="G928" s="226"/>
      <c r="H928" s="230">
        <v>30.800000000000001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6" t="s">
        <v>182</v>
      </c>
      <c r="AU928" s="236" t="s">
        <v>81</v>
      </c>
      <c r="AV928" s="13" t="s">
        <v>81</v>
      </c>
      <c r="AW928" s="13" t="s">
        <v>33</v>
      </c>
      <c r="AX928" s="13" t="s">
        <v>71</v>
      </c>
      <c r="AY928" s="236" t="s">
        <v>171</v>
      </c>
    </row>
    <row r="929" s="14" customFormat="1">
      <c r="A929" s="14"/>
      <c r="B929" s="237"/>
      <c r="C929" s="238"/>
      <c r="D929" s="227" t="s">
        <v>182</v>
      </c>
      <c r="E929" s="239" t="s">
        <v>19</v>
      </c>
      <c r="F929" s="240" t="s">
        <v>864</v>
      </c>
      <c r="G929" s="238"/>
      <c r="H929" s="241">
        <v>30.800000000000001</v>
      </c>
      <c r="I929" s="242"/>
      <c r="J929" s="238"/>
      <c r="K929" s="238"/>
      <c r="L929" s="243"/>
      <c r="M929" s="244"/>
      <c r="N929" s="245"/>
      <c r="O929" s="245"/>
      <c r="P929" s="245"/>
      <c r="Q929" s="245"/>
      <c r="R929" s="245"/>
      <c r="S929" s="245"/>
      <c r="T929" s="246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7" t="s">
        <v>182</v>
      </c>
      <c r="AU929" s="247" t="s">
        <v>81</v>
      </c>
      <c r="AV929" s="14" t="s">
        <v>185</v>
      </c>
      <c r="AW929" s="14" t="s">
        <v>33</v>
      </c>
      <c r="AX929" s="14" t="s">
        <v>71</v>
      </c>
      <c r="AY929" s="247" t="s">
        <v>171</v>
      </c>
    </row>
    <row r="930" s="13" customFormat="1">
      <c r="A930" s="13"/>
      <c r="B930" s="225"/>
      <c r="C930" s="226"/>
      <c r="D930" s="227" t="s">
        <v>182</v>
      </c>
      <c r="E930" s="228" t="s">
        <v>19</v>
      </c>
      <c r="F930" s="229" t="s">
        <v>865</v>
      </c>
      <c r="G930" s="226"/>
      <c r="H930" s="230">
        <v>9.4049999999999994</v>
      </c>
      <c r="I930" s="231"/>
      <c r="J930" s="226"/>
      <c r="K930" s="226"/>
      <c r="L930" s="232"/>
      <c r="M930" s="233"/>
      <c r="N930" s="234"/>
      <c r="O930" s="234"/>
      <c r="P930" s="234"/>
      <c r="Q930" s="234"/>
      <c r="R930" s="234"/>
      <c r="S930" s="234"/>
      <c r="T930" s="23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6" t="s">
        <v>182</v>
      </c>
      <c r="AU930" s="236" t="s">
        <v>81</v>
      </c>
      <c r="AV930" s="13" t="s">
        <v>81</v>
      </c>
      <c r="AW930" s="13" t="s">
        <v>33</v>
      </c>
      <c r="AX930" s="13" t="s">
        <v>71</v>
      </c>
      <c r="AY930" s="236" t="s">
        <v>171</v>
      </c>
    </row>
    <row r="931" s="14" customFormat="1">
      <c r="A931" s="14"/>
      <c r="B931" s="237"/>
      <c r="C931" s="238"/>
      <c r="D931" s="227" t="s">
        <v>182</v>
      </c>
      <c r="E931" s="239" t="s">
        <v>19</v>
      </c>
      <c r="F931" s="240" t="s">
        <v>866</v>
      </c>
      <c r="G931" s="238"/>
      <c r="H931" s="241">
        <v>9.4049999999999994</v>
      </c>
      <c r="I931" s="242"/>
      <c r="J931" s="238"/>
      <c r="K931" s="238"/>
      <c r="L931" s="243"/>
      <c r="M931" s="244"/>
      <c r="N931" s="245"/>
      <c r="O931" s="245"/>
      <c r="P931" s="245"/>
      <c r="Q931" s="245"/>
      <c r="R931" s="245"/>
      <c r="S931" s="245"/>
      <c r="T931" s="24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7" t="s">
        <v>182</v>
      </c>
      <c r="AU931" s="247" t="s">
        <v>81</v>
      </c>
      <c r="AV931" s="14" t="s">
        <v>185</v>
      </c>
      <c r="AW931" s="14" t="s">
        <v>33</v>
      </c>
      <c r="AX931" s="14" t="s">
        <v>71</v>
      </c>
      <c r="AY931" s="247" t="s">
        <v>171</v>
      </c>
    </row>
    <row r="932" s="15" customFormat="1">
      <c r="A932" s="15"/>
      <c r="B932" s="248"/>
      <c r="C932" s="249"/>
      <c r="D932" s="227" t="s">
        <v>182</v>
      </c>
      <c r="E932" s="250" t="s">
        <v>19</v>
      </c>
      <c r="F932" s="251" t="s">
        <v>188</v>
      </c>
      <c r="G932" s="249"/>
      <c r="H932" s="252">
        <v>242.55500000000001</v>
      </c>
      <c r="I932" s="253"/>
      <c r="J932" s="249"/>
      <c r="K932" s="249"/>
      <c r="L932" s="254"/>
      <c r="M932" s="255"/>
      <c r="N932" s="256"/>
      <c r="O932" s="256"/>
      <c r="P932" s="256"/>
      <c r="Q932" s="256"/>
      <c r="R932" s="256"/>
      <c r="S932" s="256"/>
      <c r="T932" s="257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8" t="s">
        <v>182</v>
      </c>
      <c r="AU932" s="258" t="s">
        <v>81</v>
      </c>
      <c r="AV932" s="15" t="s">
        <v>179</v>
      </c>
      <c r="AW932" s="15" t="s">
        <v>33</v>
      </c>
      <c r="AX932" s="15" t="s">
        <v>79</v>
      </c>
      <c r="AY932" s="258" t="s">
        <v>171</v>
      </c>
    </row>
    <row r="933" s="2" customFormat="1" ht="16.5" customHeight="1">
      <c r="A933" s="41"/>
      <c r="B933" s="42"/>
      <c r="C933" s="207" t="s">
        <v>867</v>
      </c>
      <c r="D933" s="207" t="s">
        <v>174</v>
      </c>
      <c r="E933" s="208" t="s">
        <v>868</v>
      </c>
      <c r="F933" s="209" t="s">
        <v>869</v>
      </c>
      <c r="G933" s="210" t="s">
        <v>191</v>
      </c>
      <c r="H933" s="211">
        <v>18.379999999999999</v>
      </c>
      <c r="I933" s="212"/>
      <c r="J933" s="213">
        <f>ROUND(I933*H933,2)</f>
        <v>0</v>
      </c>
      <c r="K933" s="209" t="s">
        <v>178</v>
      </c>
      <c r="L933" s="47"/>
      <c r="M933" s="214" t="s">
        <v>19</v>
      </c>
      <c r="N933" s="215" t="s">
        <v>42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0.0030000000000000001</v>
      </c>
      <c r="T933" s="217">
        <f>S933*H933</f>
        <v>0.055140000000000002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179</v>
      </c>
      <c r="AT933" s="218" t="s">
        <v>174</v>
      </c>
      <c r="AU933" s="218" t="s">
        <v>81</v>
      </c>
      <c r="AY933" s="20" t="s">
        <v>171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79</v>
      </c>
      <c r="BK933" s="219">
        <f>ROUND(I933*H933,2)</f>
        <v>0</v>
      </c>
      <c r="BL933" s="20" t="s">
        <v>179</v>
      </c>
      <c r="BM933" s="218" t="s">
        <v>870</v>
      </c>
    </row>
    <row r="934" s="2" customFormat="1">
      <c r="A934" s="41"/>
      <c r="B934" s="42"/>
      <c r="C934" s="43"/>
      <c r="D934" s="220" t="s">
        <v>180</v>
      </c>
      <c r="E934" s="43"/>
      <c r="F934" s="221" t="s">
        <v>871</v>
      </c>
      <c r="G934" s="43"/>
      <c r="H934" s="43"/>
      <c r="I934" s="222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180</v>
      </c>
      <c r="AU934" s="20" t="s">
        <v>81</v>
      </c>
    </row>
    <row r="935" s="13" customFormat="1">
      <c r="A935" s="13"/>
      <c r="B935" s="225"/>
      <c r="C935" s="226"/>
      <c r="D935" s="227" t="s">
        <v>182</v>
      </c>
      <c r="E935" s="228" t="s">
        <v>19</v>
      </c>
      <c r="F935" s="229" t="s">
        <v>872</v>
      </c>
      <c r="G935" s="226"/>
      <c r="H935" s="230">
        <v>18.379999999999999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182</v>
      </c>
      <c r="AU935" s="236" t="s">
        <v>81</v>
      </c>
      <c r="AV935" s="13" t="s">
        <v>81</v>
      </c>
      <c r="AW935" s="13" t="s">
        <v>33</v>
      </c>
      <c r="AX935" s="13" t="s">
        <v>71</v>
      </c>
      <c r="AY935" s="236" t="s">
        <v>171</v>
      </c>
    </row>
    <row r="936" s="14" customFormat="1">
      <c r="A936" s="14"/>
      <c r="B936" s="237"/>
      <c r="C936" s="238"/>
      <c r="D936" s="227" t="s">
        <v>182</v>
      </c>
      <c r="E936" s="239" t="s">
        <v>19</v>
      </c>
      <c r="F936" s="240" t="s">
        <v>873</v>
      </c>
      <c r="G936" s="238"/>
      <c r="H936" s="241">
        <v>18.379999999999999</v>
      </c>
      <c r="I936" s="242"/>
      <c r="J936" s="238"/>
      <c r="K936" s="238"/>
      <c r="L936" s="243"/>
      <c r="M936" s="244"/>
      <c r="N936" s="245"/>
      <c r="O936" s="245"/>
      <c r="P936" s="245"/>
      <c r="Q936" s="245"/>
      <c r="R936" s="245"/>
      <c r="S936" s="245"/>
      <c r="T936" s="24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7" t="s">
        <v>182</v>
      </c>
      <c r="AU936" s="247" t="s">
        <v>81</v>
      </c>
      <c r="AV936" s="14" t="s">
        <v>185</v>
      </c>
      <c r="AW936" s="14" t="s">
        <v>33</v>
      </c>
      <c r="AX936" s="14" t="s">
        <v>71</v>
      </c>
      <c r="AY936" s="247" t="s">
        <v>171</v>
      </c>
    </row>
    <row r="937" s="15" customFormat="1">
      <c r="A937" s="15"/>
      <c r="B937" s="248"/>
      <c r="C937" s="249"/>
      <c r="D937" s="227" t="s">
        <v>182</v>
      </c>
      <c r="E937" s="250" t="s">
        <v>19</v>
      </c>
      <c r="F937" s="251" t="s">
        <v>188</v>
      </c>
      <c r="G937" s="249"/>
      <c r="H937" s="252">
        <v>18.379999999999999</v>
      </c>
      <c r="I937" s="253"/>
      <c r="J937" s="249"/>
      <c r="K937" s="249"/>
      <c r="L937" s="254"/>
      <c r="M937" s="255"/>
      <c r="N937" s="256"/>
      <c r="O937" s="256"/>
      <c r="P937" s="256"/>
      <c r="Q937" s="256"/>
      <c r="R937" s="256"/>
      <c r="S937" s="256"/>
      <c r="T937" s="257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8" t="s">
        <v>182</v>
      </c>
      <c r="AU937" s="258" t="s">
        <v>81</v>
      </c>
      <c r="AV937" s="15" t="s">
        <v>179</v>
      </c>
      <c r="AW937" s="15" t="s">
        <v>33</v>
      </c>
      <c r="AX937" s="15" t="s">
        <v>79</v>
      </c>
      <c r="AY937" s="258" t="s">
        <v>171</v>
      </c>
    </row>
    <row r="938" s="2" customFormat="1" ht="16.5" customHeight="1">
      <c r="A938" s="41"/>
      <c r="B938" s="42"/>
      <c r="C938" s="207" t="s">
        <v>573</v>
      </c>
      <c r="D938" s="207" t="s">
        <v>174</v>
      </c>
      <c r="E938" s="208" t="s">
        <v>874</v>
      </c>
      <c r="F938" s="209" t="s">
        <v>875</v>
      </c>
      <c r="G938" s="210" t="s">
        <v>234</v>
      </c>
      <c r="H938" s="211">
        <v>243.78</v>
      </c>
      <c r="I938" s="212"/>
      <c r="J938" s="213">
        <f>ROUND(I938*H938,2)</f>
        <v>0</v>
      </c>
      <c r="K938" s="209" t="s">
        <v>178</v>
      </c>
      <c r="L938" s="47"/>
      <c r="M938" s="214" t="s">
        <v>19</v>
      </c>
      <c r="N938" s="215" t="s">
        <v>42</v>
      </c>
      <c r="O938" s="87"/>
      <c r="P938" s="216">
        <f>O938*H938</f>
        <v>0</v>
      </c>
      <c r="Q938" s="216">
        <v>0</v>
      </c>
      <c r="R938" s="216">
        <f>Q938*H938</f>
        <v>0</v>
      </c>
      <c r="S938" s="216">
        <v>0.00029999999999999997</v>
      </c>
      <c r="T938" s="217">
        <f>S938*H938</f>
        <v>0.073133999999999991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8" t="s">
        <v>179</v>
      </c>
      <c r="AT938" s="218" t="s">
        <v>174</v>
      </c>
      <c r="AU938" s="218" t="s">
        <v>81</v>
      </c>
      <c r="AY938" s="20" t="s">
        <v>171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20" t="s">
        <v>79</v>
      </c>
      <c r="BK938" s="219">
        <f>ROUND(I938*H938,2)</f>
        <v>0</v>
      </c>
      <c r="BL938" s="20" t="s">
        <v>179</v>
      </c>
      <c r="BM938" s="218" t="s">
        <v>876</v>
      </c>
    </row>
    <row r="939" s="2" customFormat="1">
      <c r="A939" s="41"/>
      <c r="B939" s="42"/>
      <c r="C939" s="43"/>
      <c r="D939" s="220" t="s">
        <v>180</v>
      </c>
      <c r="E939" s="43"/>
      <c r="F939" s="221" t="s">
        <v>877</v>
      </c>
      <c r="G939" s="43"/>
      <c r="H939" s="43"/>
      <c r="I939" s="222"/>
      <c r="J939" s="43"/>
      <c r="K939" s="43"/>
      <c r="L939" s="47"/>
      <c r="M939" s="223"/>
      <c r="N939" s="22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180</v>
      </c>
      <c r="AU939" s="20" t="s">
        <v>81</v>
      </c>
    </row>
    <row r="940" s="13" customFormat="1">
      <c r="A940" s="13"/>
      <c r="B940" s="225"/>
      <c r="C940" s="226"/>
      <c r="D940" s="227" t="s">
        <v>182</v>
      </c>
      <c r="E940" s="228" t="s">
        <v>19</v>
      </c>
      <c r="F940" s="229" t="s">
        <v>878</v>
      </c>
      <c r="G940" s="226"/>
      <c r="H940" s="230">
        <v>36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182</v>
      </c>
      <c r="AU940" s="236" t="s">
        <v>81</v>
      </c>
      <c r="AV940" s="13" t="s">
        <v>81</v>
      </c>
      <c r="AW940" s="13" t="s">
        <v>33</v>
      </c>
      <c r="AX940" s="13" t="s">
        <v>71</v>
      </c>
      <c r="AY940" s="236" t="s">
        <v>171</v>
      </c>
    </row>
    <row r="941" s="13" customFormat="1">
      <c r="A941" s="13"/>
      <c r="B941" s="225"/>
      <c r="C941" s="226"/>
      <c r="D941" s="227" t="s">
        <v>182</v>
      </c>
      <c r="E941" s="228" t="s">
        <v>19</v>
      </c>
      <c r="F941" s="229" t="s">
        <v>879</v>
      </c>
      <c r="G941" s="226"/>
      <c r="H941" s="230">
        <v>-3.2999999999999998</v>
      </c>
      <c r="I941" s="231"/>
      <c r="J941" s="226"/>
      <c r="K941" s="226"/>
      <c r="L941" s="232"/>
      <c r="M941" s="233"/>
      <c r="N941" s="234"/>
      <c r="O941" s="234"/>
      <c r="P941" s="234"/>
      <c r="Q941" s="234"/>
      <c r="R941" s="234"/>
      <c r="S941" s="234"/>
      <c r="T941" s="23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6" t="s">
        <v>182</v>
      </c>
      <c r="AU941" s="236" t="s">
        <v>81</v>
      </c>
      <c r="AV941" s="13" t="s">
        <v>81</v>
      </c>
      <c r="AW941" s="13" t="s">
        <v>33</v>
      </c>
      <c r="AX941" s="13" t="s">
        <v>71</v>
      </c>
      <c r="AY941" s="236" t="s">
        <v>171</v>
      </c>
    </row>
    <row r="942" s="13" customFormat="1">
      <c r="A942" s="13"/>
      <c r="B942" s="225"/>
      <c r="C942" s="226"/>
      <c r="D942" s="227" t="s">
        <v>182</v>
      </c>
      <c r="E942" s="228" t="s">
        <v>19</v>
      </c>
      <c r="F942" s="229" t="s">
        <v>880</v>
      </c>
      <c r="G942" s="226"/>
      <c r="H942" s="230">
        <v>11.5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182</v>
      </c>
      <c r="AU942" s="236" t="s">
        <v>81</v>
      </c>
      <c r="AV942" s="13" t="s">
        <v>81</v>
      </c>
      <c r="AW942" s="13" t="s">
        <v>33</v>
      </c>
      <c r="AX942" s="13" t="s">
        <v>71</v>
      </c>
      <c r="AY942" s="236" t="s">
        <v>171</v>
      </c>
    </row>
    <row r="943" s="13" customFormat="1">
      <c r="A943" s="13"/>
      <c r="B943" s="225"/>
      <c r="C943" s="226"/>
      <c r="D943" s="227" t="s">
        <v>182</v>
      </c>
      <c r="E943" s="228" t="s">
        <v>19</v>
      </c>
      <c r="F943" s="229" t="s">
        <v>881</v>
      </c>
      <c r="G943" s="226"/>
      <c r="H943" s="230">
        <v>-3.6499999999999999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182</v>
      </c>
      <c r="AU943" s="236" t="s">
        <v>81</v>
      </c>
      <c r="AV943" s="13" t="s">
        <v>81</v>
      </c>
      <c r="AW943" s="13" t="s">
        <v>33</v>
      </c>
      <c r="AX943" s="13" t="s">
        <v>71</v>
      </c>
      <c r="AY943" s="236" t="s">
        <v>171</v>
      </c>
    </row>
    <row r="944" s="13" customFormat="1">
      <c r="A944" s="13"/>
      <c r="B944" s="225"/>
      <c r="C944" s="226"/>
      <c r="D944" s="227" t="s">
        <v>182</v>
      </c>
      <c r="E944" s="228" t="s">
        <v>19</v>
      </c>
      <c r="F944" s="229" t="s">
        <v>882</v>
      </c>
      <c r="G944" s="226"/>
      <c r="H944" s="230">
        <v>24.52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182</v>
      </c>
      <c r="AU944" s="236" t="s">
        <v>81</v>
      </c>
      <c r="AV944" s="13" t="s">
        <v>81</v>
      </c>
      <c r="AW944" s="13" t="s">
        <v>33</v>
      </c>
      <c r="AX944" s="13" t="s">
        <v>71</v>
      </c>
      <c r="AY944" s="236" t="s">
        <v>171</v>
      </c>
    </row>
    <row r="945" s="13" customFormat="1">
      <c r="A945" s="13"/>
      <c r="B945" s="225"/>
      <c r="C945" s="226"/>
      <c r="D945" s="227" t="s">
        <v>182</v>
      </c>
      <c r="E945" s="228" t="s">
        <v>19</v>
      </c>
      <c r="F945" s="229" t="s">
        <v>883</v>
      </c>
      <c r="G945" s="226"/>
      <c r="H945" s="230">
        <v>-3.2000000000000002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182</v>
      </c>
      <c r="AU945" s="236" t="s">
        <v>81</v>
      </c>
      <c r="AV945" s="13" t="s">
        <v>81</v>
      </c>
      <c r="AW945" s="13" t="s">
        <v>33</v>
      </c>
      <c r="AX945" s="13" t="s">
        <v>71</v>
      </c>
      <c r="AY945" s="236" t="s">
        <v>171</v>
      </c>
    </row>
    <row r="946" s="13" customFormat="1">
      <c r="A946" s="13"/>
      <c r="B946" s="225"/>
      <c r="C946" s="226"/>
      <c r="D946" s="227" t="s">
        <v>182</v>
      </c>
      <c r="E946" s="228" t="s">
        <v>19</v>
      </c>
      <c r="F946" s="229" t="s">
        <v>884</v>
      </c>
      <c r="G946" s="226"/>
      <c r="H946" s="230">
        <v>7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6" t="s">
        <v>182</v>
      </c>
      <c r="AU946" s="236" t="s">
        <v>81</v>
      </c>
      <c r="AV946" s="13" t="s">
        <v>81</v>
      </c>
      <c r="AW946" s="13" t="s">
        <v>33</v>
      </c>
      <c r="AX946" s="13" t="s">
        <v>71</v>
      </c>
      <c r="AY946" s="236" t="s">
        <v>171</v>
      </c>
    </row>
    <row r="947" s="13" customFormat="1">
      <c r="A947" s="13"/>
      <c r="B947" s="225"/>
      <c r="C947" s="226"/>
      <c r="D947" s="227" t="s">
        <v>182</v>
      </c>
      <c r="E947" s="228" t="s">
        <v>19</v>
      </c>
      <c r="F947" s="229" t="s">
        <v>885</v>
      </c>
      <c r="G947" s="226"/>
      <c r="H947" s="230">
        <v>-0.80000000000000004</v>
      </c>
      <c r="I947" s="231"/>
      <c r="J947" s="226"/>
      <c r="K947" s="226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182</v>
      </c>
      <c r="AU947" s="236" t="s">
        <v>81</v>
      </c>
      <c r="AV947" s="13" t="s">
        <v>81</v>
      </c>
      <c r="AW947" s="13" t="s">
        <v>33</v>
      </c>
      <c r="AX947" s="13" t="s">
        <v>71</v>
      </c>
      <c r="AY947" s="236" t="s">
        <v>171</v>
      </c>
    </row>
    <row r="948" s="13" customFormat="1">
      <c r="A948" s="13"/>
      <c r="B948" s="225"/>
      <c r="C948" s="226"/>
      <c r="D948" s="227" t="s">
        <v>182</v>
      </c>
      <c r="E948" s="228" t="s">
        <v>19</v>
      </c>
      <c r="F948" s="229" t="s">
        <v>886</v>
      </c>
      <c r="G948" s="226"/>
      <c r="H948" s="230">
        <v>18.32</v>
      </c>
      <c r="I948" s="231"/>
      <c r="J948" s="226"/>
      <c r="K948" s="226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182</v>
      </c>
      <c r="AU948" s="236" t="s">
        <v>81</v>
      </c>
      <c r="AV948" s="13" t="s">
        <v>81</v>
      </c>
      <c r="AW948" s="13" t="s">
        <v>33</v>
      </c>
      <c r="AX948" s="13" t="s">
        <v>71</v>
      </c>
      <c r="AY948" s="236" t="s">
        <v>171</v>
      </c>
    </row>
    <row r="949" s="13" customFormat="1">
      <c r="A949" s="13"/>
      <c r="B949" s="225"/>
      <c r="C949" s="226"/>
      <c r="D949" s="227" t="s">
        <v>182</v>
      </c>
      <c r="E949" s="228" t="s">
        <v>19</v>
      </c>
      <c r="F949" s="229" t="s">
        <v>887</v>
      </c>
      <c r="G949" s="226"/>
      <c r="H949" s="230">
        <v>-2.2000000000000002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182</v>
      </c>
      <c r="AU949" s="236" t="s">
        <v>81</v>
      </c>
      <c r="AV949" s="13" t="s">
        <v>81</v>
      </c>
      <c r="AW949" s="13" t="s">
        <v>33</v>
      </c>
      <c r="AX949" s="13" t="s">
        <v>71</v>
      </c>
      <c r="AY949" s="236" t="s">
        <v>171</v>
      </c>
    </row>
    <row r="950" s="13" customFormat="1">
      <c r="A950" s="13"/>
      <c r="B950" s="225"/>
      <c r="C950" s="226"/>
      <c r="D950" s="227" t="s">
        <v>182</v>
      </c>
      <c r="E950" s="228" t="s">
        <v>19</v>
      </c>
      <c r="F950" s="229" t="s">
        <v>888</v>
      </c>
      <c r="G950" s="226"/>
      <c r="H950" s="230">
        <v>20.260000000000002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182</v>
      </c>
      <c r="AU950" s="236" t="s">
        <v>81</v>
      </c>
      <c r="AV950" s="13" t="s">
        <v>81</v>
      </c>
      <c r="AW950" s="13" t="s">
        <v>33</v>
      </c>
      <c r="AX950" s="13" t="s">
        <v>71</v>
      </c>
      <c r="AY950" s="236" t="s">
        <v>171</v>
      </c>
    </row>
    <row r="951" s="13" customFormat="1">
      <c r="A951" s="13"/>
      <c r="B951" s="225"/>
      <c r="C951" s="226"/>
      <c r="D951" s="227" t="s">
        <v>182</v>
      </c>
      <c r="E951" s="228" t="s">
        <v>19</v>
      </c>
      <c r="F951" s="229" t="s">
        <v>889</v>
      </c>
      <c r="G951" s="226"/>
      <c r="H951" s="230">
        <v>-4.9000000000000004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182</v>
      </c>
      <c r="AU951" s="236" t="s">
        <v>81</v>
      </c>
      <c r="AV951" s="13" t="s">
        <v>81</v>
      </c>
      <c r="AW951" s="13" t="s">
        <v>33</v>
      </c>
      <c r="AX951" s="13" t="s">
        <v>71</v>
      </c>
      <c r="AY951" s="236" t="s">
        <v>171</v>
      </c>
    </row>
    <row r="952" s="13" customFormat="1">
      <c r="A952" s="13"/>
      <c r="B952" s="225"/>
      <c r="C952" s="226"/>
      <c r="D952" s="227" t="s">
        <v>182</v>
      </c>
      <c r="E952" s="228" t="s">
        <v>19</v>
      </c>
      <c r="F952" s="229" t="s">
        <v>890</v>
      </c>
      <c r="G952" s="226"/>
      <c r="H952" s="230">
        <v>16.260000000000002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182</v>
      </c>
      <c r="AU952" s="236" t="s">
        <v>81</v>
      </c>
      <c r="AV952" s="13" t="s">
        <v>81</v>
      </c>
      <c r="AW952" s="13" t="s">
        <v>33</v>
      </c>
      <c r="AX952" s="13" t="s">
        <v>71</v>
      </c>
      <c r="AY952" s="236" t="s">
        <v>171</v>
      </c>
    </row>
    <row r="953" s="13" customFormat="1">
      <c r="A953" s="13"/>
      <c r="B953" s="225"/>
      <c r="C953" s="226"/>
      <c r="D953" s="227" t="s">
        <v>182</v>
      </c>
      <c r="E953" s="228" t="s">
        <v>19</v>
      </c>
      <c r="F953" s="229" t="s">
        <v>891</v>
      </c>
      <c r="G953" s="226"/>
      <c r="H953" s="230">
        <v>-3</v>
      </c>
      <c r="I953" s="231"/>
      <c r="J953" s="226"/>
      <c r="K953" s="226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182</v>
      </c>
      <c r="AU953" s="236" t="s">
        <v>81</v>
      </c>
      <c r="AV953" s="13" t="s">
        <v>81</v>
      </c>
      <c r="AW953" s="13" t="s">
        <v>33</v>
      </c>
      <c r="AX953" s="13" t="s">
        <v>71</v>
      </c>
      <c r="AY953" s="236" t="s">
        <v>171</v>
      </c>
    </row>
    <row r="954" s="13" customFormat="1">
      <c r="A954" s="13"/>
      <c r="B954" s="225"/>
      <c r="C954" s="226"/>
      <c r="D954" s="227" t="s">
        <v>182</v>
      </c>
      <c r="E954" s="228" t="s">
        <v>19</v>
      </c>
      <c r="F954" s="229" t="s">
        <v>892</v>
      </c>
      <c r="G954" s="226"/>
      <c r="H954" s="230">
        <v>32.82</v>
      </c>
      <c r="I954" s="231"/>
      <c r="J954" s="226"/>
      <c r="K954" s="226"/>
      <c r="L954" s="232"/>
      <c r="M954" s="233"/>
      <c r="N954" s="234"/>
      <c r="O954" s="234"/>
      <c r="P954" s="234"/>
      <c r="Q954" s="234"/>
      <c r="R954" s="234"/>
      <c r="S954" s="234"/>
      <c r="T954" s="23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6" t="s">
        <v>182</v>
      </c>
      <c r="AU954" s="236" t="s">
        <v>81</v>
      </c>
      <c r="AV954" s="13" t="s">
        <v>81</v>
      </c>
      <c r="AW954" s="13" t="s">
        <v>33</v>
      </c>
      <c r="AX954" s="13" t="s">
        <v>71</v>
      </c>
      <c r="AY954" s="236" t="s">
        <v>171</v>
      </c>
    </row>
    <row r="955" s="13" customFormat="1">
      <c r="A955" s="13"/>
      <c r="B955" s="225"/>
      <c r="C955" s="226"/>
      <c r="D955" s="227" t="s">
        <v>182</v>
      </c>
      <c r="E955" s="228" t="s">
        <v>19</v>
      </c>
      <c r="F955" s="229" t="s">
        <v>893</v>
      </c>
      <c r="G955" s="226"/>
      <c r="H955" s="230">
        <v>-2.7999999999999998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6" t="s">
        <v>182</v>
      </c>
      <c r="AU955" s="236" t="s">
        <v>81</v>
      </c>
      <c r="AV955" s="13" t="s">
        <v>81</v>
      </c>
      <c r="AW955" s="13" t="s">
        <v>33</v>
      </c>
      <c r="AX955" s="13" t="s">
        <v>71</v>
      </c>
      <c r="AY955" s="236" t="s">
        <v>171</v>
      </c>
    </row>
    <row r="956" s="13" customFormat="1">
      <c r="A956" s="13"/>
      <c r="B956" s="225"/>
      <c r="C956" s="226"/>
      <c r="D956" s="227" t="s">
        <v>182</v>
      </c>
      <c r="E956" s="228" t="s">
        <v>19</v>
      </c>
      <c r="F956" s="229" t="s">
        <v>894</v>
      </c>
      <c r="G956" s="226"/>
      <c r="H956" s="230">
        <v>40</v>
      </c>
      <c r="I956" s="231"/>
      <c r="J956" s="226"/>
      <c r="K956" s="226"/>
      <c r="L956" s="232"/>
      <c r="M956" s="233"/>
      <c r="N956" s="234"/>
      <c r="O956" s="234"/>
      <c r="P956" s="234"/>
      <c r="Q956" s="234"/>
      <c r="R956" s="234"/>
      <c r="S956" s="234"/>
      <c r="T956" s="23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6" t="s">
        <v>182</v>
      </c>
      <c r="AU956" s="236" t="s">
        <v>81</v>
      </c>
      <c r="AV956" s="13" t="s">
        <v>81</v>
      </c>
      <c r="AW956" s="13" t="s">
        <v>33</v>
      </c>
      <c r="AX956" s="13" t="s">
        <v>71</v>
      </c>
      <c r="AY956" s="236" t="s">
        <v>171</v>
      </c>
    </row>
    <row r="957" s="13" customFormat="1">
      <c r="A957" s="13"/>
      <c r="B957" s="225"/>
      <c r="C957" s="226"/>
      <c r="D957" s="227" t="s">
        <v>182</v>
      </c>
      <c r="E957" s="228" t="s">
        <v>19</v>
      </c>
      <c r="F957" s="229" t="s">
        <v>895</v>
      </c>
      <c r="G957" s="226"/>
      <c r="H957" s="230">
        <v>-6.25</v>
      </c>
      <c r="I957" s="231"/>
      <c r="J957" s="226"/>
      <c r="K957" s="226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182</v>
      </c>
      <c r="AU957" s="236" t="s">
        <v>81</v>
      </c>
      <c r="AV957" s="13" t="s">
        <v>81</v>
      </c>
      <c r="AW957" s="13" t="s">
        <v>33</v>
      </c>
      <c r="AX957" s="13" t="s">
        <v>71</v>
      </c>
      <c r="AY957" s="236" t="s">
        <v>171</v>
      </c>
    </row>
    <row r="958" s="13" customFormat="1">
      <c r="A958" s="13"/>
      <c r="B958" s="225"/>
      <c r="C958" s="226"/>
      <c r="D958" s="227" t="s">
        <v>182</v>
      </c>
      <c r="E958" s="228" t="s">
        <v>19</v>
      </c>
      <c r="F958" s="229" t="s">
        <v>896</v>
      </c>
      <c r="G958" s="226"/>
      <c r="H958" s="230">
        <v>14.699999999999999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182</v>
      </c>
      <c r="AU958" s="236" t="s">
        <v>81</v>
      </c>
      <c r="AV958" s="13" t="s">
        <v>81</v>
      </c>
      <c r="AW958" s="13" t="s">
        <v>33</v>
      </c>
      <c r="AX958" s="13" t="s">
        <v>71</v>
      </c>
      <c r="AY958" s="236" t="s">
        <v>171</v>
      </c>
    </row>
    <row r="959" s="13" customFormat="1">
      <c r="A959" s="13"/>
      <c r="B959" s="225"/>
      <c r="C959" s="226"/>
      <c r="D959" s="227" t="s">
        <v>182</v>
      </c>
      <c r="E959" s="228" t="s">
        <v>19</v>
      </c>
      <c r="F959" s="229" t="s">
        <v>885</v>
      </c>
      <c r="G959" s="226"/>
      <c r="H959" s="230">
        <v>-0.80000000000000004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182</v>
      </c>
      <c r="AU959" s="236" t="s">
        <v>81</v>
      </c>
      <c r="AV959" s="13" t="s">
        <v>81</v>
      </c>
      <c r="AW959" s="13" t="s">
        <v>33</v>
      </c>
      <c r="AX959" s="13" t="s">
        <v>71</v>
      </c>
      <c r="AY959" s="236" t="s">
        <v>171</v>
      </c>
    </row>
    <row r="960" s="13" customFormat="1">
      <c r="A960" s="13"/>
      <c r="B960" s="225"/>
      <c r="C960" s="226"/>
      <c r="D960" s="227" t="s">
        <v>182</v>
      </c>
      <c r="E960" s="228" t="s">
        <v>19</v>
      </c>
      <c r="F960" s="229" t="s">
        <v>897</v>
      </c>
      <c r="G960" s="226"/>
      <c r="H960" s="230">
        <v>26.420000000000002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182</v>
      </c>
      <c r="AU960" s="236" t="s">
        <v>81</v>
      </c>
      <c r="AV960" s="13" t="s">
        <v>81</v>
      </c>
      <c r="AW960" s="13" t="s">
        <v>33</v>
      </c>
      <c r="AX960" s="13" t="s">
        <v>71</v>
      </c>
      <c r="AY960" s="236" t="s">
        <v>171</v>
      </c>
    </row>
    <row r="961" s="13" customFormat="1">
      <c r="A961" s="13"/>
      <c r="B961" s="225"/>
      <c r="C961" s="226"/>
      <c r="D961" s="227" t="s">
        <v>182</v>
      </c>
      <c r="E961" s="228" t="s">
        <v>19</v>
      </c>
      <c r="F961" s="229" t="s">
        <v>898</v>
      </c>
      <c r="G961" s="226"/>
      <c r="H961" s="230">
        <v>-3.7999999999999998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182</v>
      </c>
      <c r="AU961" s="236" t="s">
        <v>81</v>
      </c>
      <c r="AV961" s="13" t="s">
        <v>81</v>
      </c>
      <c r="AW961" s="13" t="s">
        <v>33</v>
      </c>
      <c r="AX961" s="13" t="s">
        <v>71</v>
      </c>
      <c r="AY961" s="236" t="s">
        <v>171</v>
      </c>
    </row>
    <row r="962" s="14" customFormat="1">
      <c r="A962" s="14"/>
      <c r="B962" s="237"/>
      <c r="C962" s="238"/>
      <c r="D962" s="227" t="s">
        <v>182</v>
      </c>
      <c r="E962" s="239" t="s">
        <v>19</v>
      </c>
      <c r="F962" s="240" t="s">
        <v>253</v>
      </c>
      <c r="G962" s="238"/>
      <c r="H962" s="241">
        <v>213.09999999999997</v>
      </c>
      <c r="I962" s="242"/>
      <c r="J962" s="238"/>
      <c r="K962" s="238"/>
      <c r="L962" s="243"/>
      <c r="M962" s="244"/>
      <c r="N962" s="245"/>
      <c r="O962" s="245"/>
      <c r="P962" s="245"/>
      <c r="Q962" s="245"/>
      <c r="R962" s="245"/>
      <c r="S962" s="245"/>
      <c r="T962" s="24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7" t="s">
        <v>182</v>
      </c>
      <c r="AU962" s="247" t="s">
        <v>81</v>
      </c>
      <c r="AV962" s="14" t="s">
        <v>185</v>
      </c>
      <c r="AW962" s="14" t="s">
        <v>33</v>
      </c>
      <c r="AX962" s="14" t="s">
        <v>71</v>
      </c>
      <c r="AY962" s="247" t="s">
        <v>171</v>
      </c>
    </row>
    <row r="963" s="13" customFormat="1">
      <c r="A963" s="13"/>
      <c r="B963" s="225"/>
      <c r="C963" s="226"/>
      <c r="D963" s="227" t="s">
        <v>182</v>
      </c>
      <c r="E963" s="228" t="s">
        <v>19</v>
      </c>
      <c r="F963" s="229" t="s">
        <v>899</v>
      </c>
      <c r="G963" s="226"/>
      <c r="H963" s="230">
        <v>13.699999999999999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182</v>
      </c>
      <c r="AU963" s="236" t="s">
        <v>81</v>
      </c>
      <c r="AV963" s="13" t="s">
        <v>81</v>
      </c>
      <c r="AW963" s="13" t="s">
        <v>33</v>
      </c>
      <c r="AX963" s="13" t="s">
        <v>71</v>
      </c>
      <c r="AY963" s="236" t="s">
        <v>171</v>
      </c>
    </row>
    <row r="964" s="13" customFormat="1">
      <c r="A964" s="13"/>
      <c r="B964" s="225"/>
      <c r="C964" s="226"/>
      <c r="D964" s="227" t="s">
        <v>182</v>
      </c>
      <c r="E964" s="228" t="s">
        <v>19</v>
      </c>
      <c r="F964" s="229" t="s">
        <v>900</v>
      </c>
      <c r="G964" s="226"/>
      <c r="H964" s="230">
        <v>-5.2999999999999998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6" t="s">
        <v>182</v>
      </c>
      <c r="AU964" s="236" t="s">
        <v>81</v>
      </c>
      <c r="AV964" s="13" t="s">
        <v>81</v>
      </c>
      <c r="AW964" s="13" t="s">
        <v>33</v>
      </c>
      <c r="AX964" s="13" t="s">
        <v>71</v>
      </c>
      <c r="AY964" s="236" t="s">
        <v>171</v>
      </c>
    </row>
    <row r="965" s="14" customFormat="1">
      <c r="A965" s="14"/>
      <c r="B965" s="237"/>
      <c r="C965" s="238"/>
      <c r="D965" s="227" t="s">
        <v>182</v>
      </c>
      <c r="E965" s="239" t="s">
        <v>19</v>
      </c>
      <c r="F965" s="240" t="s">
        <v>866</v>
      </c>
      <c r="G965" s="238"/>
      <c r="H965" s="241">
        <v>8.3999999999999986</v>
      </c>
      <c r="I965" s="242"/>
      <c r="J965" s="238"/>
      <c r="K965" s="238"/>
      <c r="L965" s="243"/>
      <c r="M965" s="244"/>
      <c r="N965" s="245"/>
      <c r="O965" s="245"/>
      <c r="P965" s="245"/>
      <c r="Q965" s="245"/>
      <c r="R965" s="245"/>
      <c r="S965" s="245"/>
      <c r="T965" s="24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7" t="s">
        <v>182</v>
      </c>
      <c r="AU965" s="247" t="s">
        <v>81</v>
      </c>
      <c r="AV965" s="14" t="s">
        <v>185</v>
      </c>
      <c r="AW965" s="14" t="s">
        <v>33</v>
      </c>
      <c r="AX965" s="14" t="s">
        <v>71</v>
      </c>
      <c r="AY965" s="247" t="s">
        <v>171</v>
      </c>
    </row>
    <row r="966" s="13" customFormat="1">
      <c r="A966" s="13"/>
      <c r="B966" s="225"/>
      <c r="C966" s="226"/>
      <c r="D966" s="227" t="s">
        <v>182</v>
      </c>
      <c r="E966" s="228" t="s">
        <v>19</v>
      </c>
      <c r="F966" s="229" t="s">
        <v>901</v>
      </c>
      <c r="G966" s="226"/>
      <c r="H966" s="230">
        <v>8.1999999999999993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182</v>
      </c>
      <c r="AU966" s="236" t="s">
        <v>81</v>
      </c>
      <c r="AV966" s="13" t="s">
        <v>81</v>
      </c>
      <c r="AW966" s="13" t="s">
        <v>33</v>
      </c>
      <c r="AX966" s="13" t="s">
        <v>71</v>
      </c>
      <c r="AY966" s="236" t="s">
        <v>171</v>
      </c>
    </row>
    <row r="967" s="13" customFormat="1">
      <c r="A967" s="13"/>
      <c r="B967" s="225"/>
      <c r="C967" s="226"/>
      <c r="D967" s="227" t="s">
        <v>182</v>
      </c>
      <c r="E967" s="228" t="s">
        <v>19</v>
      </c>
      <c r="F967" s="229" t="s">
        <v>902</v>
      </c>
      <c r="G967" s="226"/>
      <c r="H967" s="230">
        <v>-3.2799999999999998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182</v>
      </c>
      <c r="AU967" s="236" t="s">
        <v>81</v>
      </c>
      <c r="AV967" s="13" t="s">
        <v>81</v>
      </c>
      <c r="AW967" s="13" t="s">
        <v>33</v>
      </c>
      <c r="AX967" s="13" t="s">
        <v>71</v>
      </c>
      <c r="AY967" s="236" t="s">
        <v>171</v>
      </c>
    </row>
    <row r="968" s="13" customFormat="1">
      <c r="A968" s="13"/>
      <c r="B968" s="225"/>
      <c r="C968" s="226"/>
      <c r="D968" s="227" t="s">
        <v>182</v>
      </c>
      <c r="E968" s="228" t="s">
        <v>19</v>
      </c>
      <c r="F968" s="229" t="s">
        <v>903</v>
      </c>
      <c r="G968" s="226"/>
      <c r="H968" s="230">
        <v>18.16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182</v>
      </c>
      <c r="AU968" s="236" t="s">
        <v>81</v>
      </c>
      <c r="AV968" s="13" t="s">
        <v>81</v>
      </c>
      <c r="AW968" s="13" t="s">
        <v>33</v>
      </c>
      <c r="AX968" s="13" t="s">
        <v>71</v>
      </c>
      <c r="AY968" s="236" t="s">
        <v>171</v>
      </c>
    </row>
    <row r="969" s="13" customFormat="1">
      <c r="A969" s="13"/>
      <c r="B969" s="225"/>
      <c r="C969" s="226"/>
      <c r="D969" s="227" t="s">
        <v>182</v>
      </c>
      <c r="E969" s="228" t="s">
        <v>19</v>
      </c>
      <c r="F969" s="229" t="s">
        <v>885</v>
      </c>
      <c r="G969" s="226"/>
      <c r="H969" s="230">
        <v>-0.80000000000000004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182</v>
      </c>
      <c r="AU969" s="236" t="s">
        <v>81</v>
      </c>
      <c r="AV969" s="13" t="s">
        <v>81</v>
      </c>
      <c r="AW969" s="13" t="s">
        <v>33</v>
      </c>
      <c r="AX969" s="13" t="s">
        <v>71</v>
      </c>
      <c r="AY969" s="236" t="s">
        <v>171</v>
      </c>
    </row>
    <row r="970" s="14" customFormat="1">
      <c r="A970" s="14"/>
      <c r="B970" s="237"/>
      <c r="C970" s="238"/>
      <c r="D970" s="227" t="s">
        <v>182</v>
      </c>
      <c r="E970" s="239" t="s">
        <v>19</v>
      </c>
      <c r="F970" s="240" t="s">
        <v>904</v>
      </c>
      <c r="G970" s="238"/>
      <c r="H970" s="241">
        <v>22.279999999999998</v>
      </c>
      <c r="I970" s="242"/>
      <c r="J970" s="238"/>
      <c r="K970" s="238"/>
      <c r="L970" s="243"/>
      <c r="M970" s="244"/>
      <c r="N970" s="245"/>
      <c r="O970" s="245"/>
      <c r="P970" s="245"/>
      <c r="Q970" s="245"/>
      <c r="R970" s="245"/>
      <c r="S970" s="245"/>
      <c r="T970" s="24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7" t="s">
        <v>182</v>
      </c>
      <c r="AU970" s="247" t="s">
        <v>81</v>
      </c>
      <c r="AV970" s="14" t="s">
        <v>185</v>
      </c>
      <c r="AW970" s="14" t="s">
        <v>33</v>
      </c>
      <c r="AX970" s="14" t="s">
        <v>71</v>
      </c>
      <c r="AY970" s="247" t="s">
        <v>171</v>
      </c>
    </row>
    <row r="971" s="15" customFormat="1">
      <c r="A971" s="15"/>
      <c r="B971" s="248"/>
      <c r="C971" s="249"/>
      <c r="D971" s="227" t="s">
        <v>182</v>
      </c>
      <c r="E971" s="250" t="s">
        <v>19</v>
      </c>
      <c r="F971" s="251" t="s">
        <v>188</v>
      </c>
      <c r="G971" s="249"/>
      <c r="H971" s="252">
        <v>243.77999999999992</v>
      </c>
      <c r="I971" s="253"/>
      <c r="J971" s="249"/>
      <c r="K971" s="249"/>
      <c r="L971" s="254"/>
      <c r="M971" s="255"/>
      <c r="N971" s="256"/>
      <c r="O971" s="256"/>
      <c r="P971" s="256"/>
      <c r="Q971" s="256"/>
      <c r="R971" s="256"/>
      <c r="S971" s="256"/>
      <c r="T971" s="257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8" t="s">
        <v>182</v>
      </c>
      <c r="AU971" s="258" t="s">
        <v>81</v>
      </c>
      <c r="AV971" s="15" t="s">
        <v>179</v>
      </c>
      <c r="AW971" s="15" t="s">
        <v>33</v>
      </c>
      <c r="AX971" s="15" t="s">
        <v>79</v>
      </c>
      <c r="AY971" s="258" t="s">
        <v>171</v>
      </c>
    </row>
    <row r="972" s="2" customFormat="1" ht="16.5" customHeight="1">
      <c r="A972" s="41"/>
      <c r="B972" s="42"/>
      <c r="C972" s="207" t="s">
        <v>905</v>
      </c>
      <c r="D972" s="207" t="s">
        <v>174</v>
      </c>
      <c r="E972" s="208" t="s">
        <v>906</v>
      </c>
      <c r="F972" s="209" t="s">
        <v>907</v>
      </c>
      <c r="G972" s="210" t="s">
        <v>191</v>
      </c>
      <c r="H972" s="211">
        <v>211.755</v>
      </c>
      <c r="I972" s="212"/>
      <c r="J972" s="213">
        <f>ROUND(I972*H972,2)</f>
        <v>0</v>
      </c>
      <c r="K972" s="209" t="s">
        <v>178</v>
      </c>
      <c r="L972" s="47"/>
      <c r="M972" s="214" t="s">
        <v>19</v>
      </c>
      <c r="N972" s="215" t="s">
        <v>42</v>
      </c>
      <c r="O972" s="87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179</v>
      </c>
      <c r="AT972" s="218" t="s">
        <v>174</v>
      </c>
      <c r="AU972" s="218" t="s">
        <v>81</v>
      </c>
      <c r="AY972" s="20" t="s">
        <v>171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79</v>
      </c>
      <c r="BK972" s="219">
        <f>ROUND(I972*H972,2)</f>
        <v>0</v>
      </c>
      <c r="BL972" s="20" t="s">
        <v>179</v>
      </c>
      <c r="BM972" s="218" t="s">
        <v>908</v>
      </c>
    </row>
    <row r="973" s="2" customFormat="1">
      <c r="A973" s="41"/>
      <c r="B973" s="42"/>
      <c r="C973" s="43"/>
      <c r="D973" s="220" t="s">
        <v>180</v>
      </c>
      <c r="E973" s="43"/>
      <c r="F973" s="221" t="s">
        <v>909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180</v>
      </c>
      <c r="AU973" s="20" t="s">
        <v>81</v>
      </c>
    </row>
    <row r="974" s="13" customFormat="1">
      <c r="A974" s="13"/>
      <c r="B974" s="225"/>
      <c r="C974" s="226"/>
      <c r="D974" s="227" t="s">
        <v>182</v>
      </c>
      <c r="E974" s="228" t="s">
        <v>19</v>
      </c>
      <c r="F974" s="229" t="s">
        <v>858</v>
      </c>
      <c r="G974" s="226"/>
      <c r="H974" s="230">
        <v>72.849999999999994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182</v>
      </c>
      <c r="AU974" s="236" t="s">
        <v>81</v>
      </c>
      <c r="AV974" s="13" t="s">
        <v>81</v>
      </c>
      <c r="AW974" s="13" t="s">
        <v>33</v>
      </c>
      <c r="AX974" s="13" t="s">
        <v>71</v>
      </c>
      <c r="AY974" s="236" t="s">
        <v>171</v>
      </c>
    </row>
    <row r="975" s="13" customFormat="1">
      <c r="A975" s="13"/>
      <c r="B975" s="225"/>
      <c r="C975" s="226"/>
      <c r="D975" s="227" t="s">
        <v>182</v>
      </c>
      <c r="E975" s="228" t="s">
        <v>19</v>
      </c>
      <c r="F975" s="229" t="s">
        <v>859</v>
      </c>
      <c r="G975" s="226"/>
      <c r="H975" s="230">
        <v>76.650000000000006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182</v>
      </c>
      <c r="AU975" s="236" t="s">
        <v>81</v>
      </c>
      <c r="AV975" s="13" t="s">
        <v>81</v>
      </c>
      <c r="AW975" s="13" t="s">
        <v>33</v>
      </c>
      <c r="AX975" s="13" t="s">
        <v>71</v>
      </c>
      <c r="AY975" s="236" t="s">
        <v>171</v>
      </c>
    </row>
    <row r="976" s="13" customFormat="1">
      <c r="A976" s="13"/>
      <c r="B976" s="225"/>
      <c r="C976" s="226"/>
      <c r="D976" s="227" t="s">
        <v>182</v>
      </c>
      <c r="E976" s="228" t="s">
        <v>19</v>
      </c>
      <c r="F976" s="229" t="s">
        <v>860</v>
      </c>
      <c r="G976" s="226"/>
      <c r="H976" s="230">
        <v>41.899999999999999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182</v>
      </c>
      <c r="AU976" s="236" t="s">
        <v>81</v>
      </c>
      <c r="AV976" s="13" t="s">
        <v>81</v>
      </c>
      <c r="AW976" s="13" t="s">
        <v>33</v>
      </c>
      <c r="AX976" s="13" t="s">
        <v>71</v>
      </c>
      <c r="AY976" s="236" t="s">
        <v>171</v>
      </c>
    </row>
    <row r="977" s="13" customFormat="1">
      <c r="A977" s="13"/>
      <c r="B977" s="225"/>
      <c r="C977" s="226"/>
      <c r="D977" s="227" t="s">
        <v>182</v>
      </c>
      <c r="E977" s="228" t="s">
        <v>19</v>
      </c>
      <c r="F977" s="229" t="s">
        <v>861</v>
      </c>
      <c r="G977" s="226"/>
      <c r="H977" s="230">
        <v>10.949999999999999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182</v>
      </c>
      <c r="AU977" s="236" t="s">
        <v>81</v>
      </c>
      <c r="AV977" s="13" t="s">
        <v>81</v>
      </c>
      <c r="AW977" s="13" t="s">
        <v>33</v>
      </c>
      <c r="AX977" s="13" t="s">
        <v>71</v>
      </c>
      <c r="AY977" s="236" t="s">
        <v>171</v>
      </c>
    </row>
    <row r="978" s="14" customFormat="1">
      <c r="A978" s="14"/>
      <c r="B978" s="237"/>
      <c r="C978" s="238"/>
      <c r="D978" s="227" t="s">
        <v>182</v>
      </c>
      <c r="E978" s="239" t="s">
        <v>19</v>
      </c>
      <c r="F978" s="240" t="s">
        <v>862</v>
      </c>
      <c r="G978" s="238"/>
      <c r="H978" s="241">
        <v>202.34999999999999</v>
      </c>
      <c r="I978" s="242"/>
      <c r="J978" s="238"/>
      <c r="K978" s="238"/>
      <c r="L978" s="243"/>
      <c r="M978" s="244"/>
      <c r="N978" s="245"/>
      <c r="O978" s="245"/>
      <c r="P978" s="245"/>
      <c r="Q978" s="245"/>
      <c r="R978" s="245"/>
      <c r="S978" s="245"/>
      <c r="T978" s="246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7" t="s">
        <v>182</v>
      </c>
      <c r="AU978" s="247" t="s">
        <v>81</v>
      </c>
      <c r="AV978" s="14" t="s">
        <v>185</v>
      </c>
      <c r="AW978" s="14" t="s">
        <v>33</v>
      </c>
      <c r="AX978" s="14" t="s">
        <v>71</v>
      </c>
      <c r="AY978" s="247" t="s">
        <v>171</v>
      </c>
    </row>
    <row r="979" s="13" customFormat="1">
      <c r="A979" s="13"/>
      <c r="B979" s="225"/>
      <c r="C979" s="226"/>
      <c r="D979" s="227" t="s">
        <v>182</v>
      </c>
      <c r="E979" s="228" t="s">
        <v>19</v>
      </c>
      <c r="F979" s="229" t="s">
        <v>865</v>
      </c>
      <c r="G979" s="226"/>
      <c r="H979" s="230">
        <v>9.4049999999999994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182</v>
      </c>
      <c r="AU979" s="236" t="s">
        <v>81</v>
      </c>
      <c r="AV979" s="13" t="s">
        <v>81</v>
      </c>
      <c r="AW979" s="13" t="s">
        <v>33</v>
      </c>
      <c r="AX979" s="13" t="s">
        <v>71</v>
      </c>
      <c r="AY979" s="236" t="s">
        <v>171</v>
      </c>
    </row>
    <row r="980" s="14" customFormat="1">
      <c r="A980" s="14"/>
      <c r="B980" s="237"/>
      <c r="C980" s="238"/>
      <c r="D980" s="227" t="s">
        <v>182</v>
      </c>
      <c r="E980" s="239" t="s">
        <v>19</v>
      </c>
      <c r="F980" s="240" t="s">
        <v>866</v>
      </c>
      <c r="G980" s="238"/>
      <c r="H980" s="241">
        <v>9.4049999999999994</v>
      </c>
      <c r="I980" s="242"/>
      <c r="J980" s="238"/>
      <c r="K980" s="238"/>
      <c r="L980" s="243"/>
      <c r="M980" s="244"/>
      <c r="N980" s="245"/>
      <c r="O980" s="245"/>
      <c r="P980" s="245"/>
      <c r="Q980" s="245"/>
      <c r="R980" s="245"/>
      <c r="S980" s="245"/>
      <c r="T980" s="246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7" t="s">
        <v>182</v>
      </c>
      <c r="AU980" s="247" t="s">
        <v>81</v>
      </c>
      <c r="AV980" s="14" t="s">
        <v>185</v>
      </c>
      <c r="AW980" s="14" t="s">
        <v>33</v>
      </c>
      <c r="AX980" s="14" t="s">
        <v>71</v>
      </c>
      <c r="AY980" s="247" t="s">
        <v>171</v>
      </c>
    </row>
    <row r="981" s="15" customFormat="1">
      <c r="A981" s="15"/>
      <c r="B981" s="248"/>
      <c r="C981" s="249"/>
      <c r="D981" s="227" t="s">
        <v>182</v>
      </c>
      <c r="E981" s="250" t="s">
        <v>19</v>
      </c>
      <c r="F981" s="251" t="s">
        <v>188</v>
      </c>
      <c r="G981" s="249"/>
      <c r="H981" s="252">
        <v>211.755</v>
      </c>
      <c r="I981" s="253"/>
      <c r="J981" s="249"/>
      <c r="K981" s="249"/>
      <c r="L981" s="254"/>
      <c r="M981" s="255"/>
      <c r="N981" s="256"/>
      <c r="O981" s="256"/>
      <c r="P981" s="256"/>
      <c r="Q981" s="256"/>
      <c r="R981" s="256"/>
      <c r="S981" s="256"/>
      <c r="T981" s="257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58" t="s">
        <v>182</v>
      </c>
      <c r="AU981" s="258" t="s">
        <v>81</v>
      </c>
      <c r="AV981" s="15" t="s">
        <v>179</v>
      </c>
      <c r="AW981" s="15" t="s">
        <v>33</v>
      </c>
      <c r="AX981" s="15" t="s">
        <v>79</v>
      </c>
      <c r="AY981" s="258" t="s">
        <v>171</v>
      </c>
    </row>
    <row r="982" s="2" customFormat="1" ht="16.5" customHeight="1">
      <c r="A982" s="41"/>
      <c r="B982" s="42"/>
      <c r="C982" s="207" t="s">
        <v>577</v>
      </c>
      <c r="D982" s="207" t="s">
        <v>174</v>
      </c>
      <c r="E982" s="208" t="s">
        <v>910</v>
      </c>
      <c r="F982" s="209" t="s">
        <v>911</v>
      </c>
      <c r="G982" s="210" t="s">
        <v>191</v>
      </c>
      <c r="H982" s="211">
        <v>10.949999999999999</v>
      </c>
      <c r="I982" s="212"/>
      <c r="J982" s="213">
        <f>ROUND(I982*H982,2)</f>
        <v>0</v>
      </c>
      <c r="K982" s="209" t="s">
        <v>178</v>
      </c>
      <c r="L982" s="47"/>
      <c r="M982" s="214" t="s">
        <v>19</v>
      </c>
      <c r="N982" s="215" t="s">
        <v>42</v>
      </c>
      <c r="O982" s="87"/>
      <c r="P982" s="216">
        <f>O982*H982</f>
        <v>0</v>
      </c>
      <c r="Q982" s="216">
        <v>0</v>
      </c>
      <c r="R982" s="216">
        <f>Q982*H982</f>
        <v>0</v>
      </c>
      <c r="S982" s="216">
        <v>0.017999999999999999</v>
      </c>
      <c r="T982" s="217">
        <f>S982*H982</f>
        <v>0.19709999999999997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18" t="s">
        <v>179</v>
      </c>
      <c r="AT982" s="218" t="s">
        <v>174</v>
      </c>
      <c r="AU982" s="218" t="s">
        <v>81</v>
      </c>
      <c r="AY982" s="20" t="s">
        <v>171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20" t="s">
        <v>79</v>
      </c>
      <c r="BK982" s="219">
        <f>ROUND(I982*H982,2)</f>
        <v>0</v>
      </c>
      <c r="BL982" s="20" t="s">
        <v>179</v>
      </c>
      <c r="BM982" s="218" t="s">
        <v>912</v>
      </c>
    </row>
    <row r="983" s="2" customFormat="1">
      <c r="A983" s="41"/>
      <c r="B983" s="42"/>
      <c r="C983" s="43"/>
      <c r="D983" s="220" t="s">
        <v>180</v>
      </c>
      <c r="E983" s="43"/>
      <c r="F983" s="221" t="s">
        <v>913</v>
      </c>
      <c r="G983" s="43"/>
      <c r="H983" s="43"/>
      <c r="I983" s="222"/>
      <c r="J983" s="43"/>
      <c r="K983" s="43"/>
      <c r="L983" s="47"/>
      <c r="M983" s="223"/>
      <c r="N983" s="22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180</v>
      </c>
      <c r="AU983" s="20" t="s">
        <v>81</v>
      </c>
    </row>
    <row r="984" s="13" customFormat="1">
      <c r="A984" s="13"/>
      <c r="B984" s="225"/>
      <c r="C984" s="226"/>
      <c r="D984" s="227" t="s">
        <v>182</v>
      </c>
      <c r="E984" s="228" t="s">
        <v>19</v>
      </c>
      <c r="F984" s="229" t="s">
        <v>914</v>
      </c>
      <c r="G984" s="226"/>
      <c r="H984" s="230">
        <v>10.949999999999999</v>
      </c>
      <c r="I984" s="231"/>
      <c r="J984" s="226"/>
      <c r="K984" s="226"/>
      <c r="L984" s="232"/>
      <c r="M984" s="233"/>
      <c r="N984" s="234"/>
      <c r="O984" s="234"/>
      <c r="P984" s="234"/>
      <c r="Q984" s="234"/>
      <c r="R984" s="234"/>
      <c r="S984" s="234"/>
      <c r="T984" s="23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6" t="s">
        <v>182</v>
      </c>
      <c r="AU984" s="236" t="s">
        <v>81</v>
      </c>
      <c r="AV984" s="13" t="s">
        <v>81</v>
      </c>
      <c r="AW984" s="13" t="s">
        <v>33</v>
      </c>
      <c r="AX984" s="13" t="s">
        <v>71</v>
      </c>
      <c r="AY984" s="236" t="s">
        <v>171</v>
      </c>
    </row>
    <row r="985" s="14" customFormat="1">
      <c r="A985" s="14"/>
      <c r="B985" s="237"/>
      <c r="C985" s="238"/>
      <c r="D985" s="227" t="s">
        <v>182</v>
      </c>
      <c r="E985" s="239" t="s">
        <v>19</v>
      </c>
      <c r="F985" s="240" t="s">
        <v>915</v>
      </c>
      <c r="G985" s="238"/>
      <c r="H985" s="241">
        <v>10.949999999999999</v>
      </c>
      <c r="I985" s="242"/>
      <c r="J985" s="238"/>
      <c r="K985" s="238"/>
      <c r="L985" s="243"/>
      <c r="M985" s="244"/>
      <c r="N985" s="245"/>
      <c r="O985" s="245"/>
      <c r="P985" s="245"/>
      <c r="Q985" s="245"/>
      <c r="R985" s="245"/>
      <c r="S985" s="245"/>
      <c r="T985" s="24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7" t="s">
        <v>182</v>
      </c>
      <c r="AU985" s="247" t="s">
        <v>81</v>
      </c>
      <c r="AV985" s="14" t="s">
        <v>185</v>
      </c>
      <c r="AW985" s="14" t="s">
        <v>33</v>
      </c>
      <c r="AX985" s="14" t="s">
        <v>71</v>
      </c>
      <c r="AY985" s="247" t="s">
        <v>171</v>
      </c>
    </row>
    <row r="986" s="15" customFormat="1">
      <c r="A986" s="15"/>
      <c r="B986" s="248"/>
      <c r="C986" s="249"/>
      <c r="D986" s="227" t="s">
        <v>182</v>
      </c>
      <c r="E986" s="250" t="s">
        <v>19</v>
      </c>
      <c r="F986" s="251" t="s">
        <v>188</v>
      </c>
      <c r="G986" s="249"/>
      <c r="H986" s="252">
        <v>10.949999999999999</v>
      </c>
      <c r="I986" s="253"/>
      <c r="J986" s="249"/>
      <c r="K986" s="249"/>
      <c r="L986" s="254"/>
      <c r="M986" s="255"/>
      <c r="N986" s="256"/>
      <c r="O986" s="256"/>
      <c r="P986" s="256"/>
      <c r="Q986" s="256"/>
      <c r="R986" s="256"/>
      <c r="S986" s="256"/>
      <c r="T986" s="25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8" t="s">
        <v>182</v>
      </c>
      <c r="AU986" s="258" t="s">
        <v>81</v>
      </c>
      <c r="AV986" s="15" t="s">
        <v>179</v>
      </c>
      <c r="AW986" s="15" t="s">
        <v>33</v>
      </c>
      <c r="AX986" s="15" t="s">
        <v>79</v>
      </c>
      <c r="AY986" s="258" t="s">
        <v>171</v>
      </c>
    </row>
    <row r="987" s="2" customFormat="1" ht="16.5" customHeight="1">
      <c r="A987" s="41"/>
      <c r="B987" s="42"/>
      <c r="C987" s="207" t="s">
        <v>916</v>
      </c>
      <c r="D987" s="207" t="s">
        <v>174</v>
      </c>
      <c r="E987" s="208" t="s">
        <v>917</v>
      </c>
      <c r="F987" s="209" t="s">
        <v>918</v>
      </c>
      <c r="G987" s="210" t="s">
        <v>191</v>
      </c>
      <c r="H987" s="211">
        <v>18.699999999999999</v>
      </c>
      <c r="I987" s="212"/>
      <c r="J987" s="213">
        <f>ROUND(I987*H987,2)</f>
        <v>0</v>
      </c>
      <c r="K987" s="209" t="s">
        <v>178</v>
      </c>
      <c r="L987" s="47"/>
      <c r="M987" s="214" t="s">
        <v>19</v>
      </c>
      <c r="N987" s="215" t="s">
        <v>42</v>
      </c>
      <c r="O987" s="87"/>
      <c r="P987" s="216">
        <f>O987*H987</f>
        <v>0</v>
      </c>
      <c r="Q987" s="216">
        <v>0</v>
      </c>
      <c r="R987" s="216">
        <f>Q987*H987</f>
        <v>0</v>
      </c>
      <c r="S987" s="216">
        <v>0.029999999999999999</v>
      </c>
      <c r="T987" s="217">
        <f>S987*H987</f>
        <v>0.56099999999999994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18" t="s">
        <v>179</v>
      </c>
      <c r="AT987" s="218" t="s">
        <v>174</v>
      </c>
      <c r="AU987" s="218" t="s">
        <v>81</v>
      </c>
      <c r="AY987" s="20" t="s">
        <v>171</v>
      </c>
      <c r="BE987" s="219">
        <f>IF(N987="základní",J987,0)</f>
        <v>0</v>
      </c>
      <c r="BF987" s="219">
        <f>IF(N987="snížená",J987,0)</f>
        <v>0</v>
      </c>
      <c r="BG987" s="219">
        <f>IF(N987="zákl. přenesená",J987,0)</f>
        <v>0</v>
      </c>
      <c r="BH987" s="219">
        <f>IF(N987="sníž. přenesená",J987,0)</f>
        <v>0</v>
      </c>
      <c r="BI987" s="219">
        <f>IF(N987="nulová",J987,0)</f>
        <v>0</v>
      </c>
      <c r="BJ987" s="20" t="s">
        <v>79</v>
      </c>
      <c r="BK987" s="219">
        <f>ROUND(I987*H987,2)</f>
        <v>0</v>
      </c>
      <c r="BL987" s="20" t="s">
        <v>179</v>
      </c>
      <c r="BM987" s="218" t="s">
        <v>919</v>
      </c>
    </row>
    <row r="988" s="2" customFormat="1">
      <c r="A988" s="41"/>
      <c r="B988" s="42"/>
      <c r="C988" s="43"/>
      <c r="D988" s="220" t="s">
        <v>180</v>
      </c>
      <c r="E988" s="43"/>
      <c r="F988" s="221" t="s">
        <v>920</v>
      </c>
      <c r="G988" s="43"/>
      <c r="H988" s="43"/>
      <c r="I988" s="222"/>
      <c r="J988" s="43"/>
      <c r="K988" s="43"/>
      <c r="L988" s="47"/>
      <c r="M988" s="223"/>
      <c r="N988" s="22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180</v>
      </c>
      <c r="AU988" s="20" t="s">
        <v>81</v>
      </c>
    </row>
    <row r="989" s="13" customFormat="1">
      <c r="A989" s="13"/>
      <c r="B989" s="225"/>
      <c r="C989" s="226"/>
      <c r="D989" s="227" t="s">
        <v>182</v>
      </c>
      <c r="E989" s="228" t="s">
        <v>19</v>
      </c>
      <c r="F989" s="229" t="s">
        <v>921</v>
      </c>
      <c r="G989" s="226"/>
      <c r="H989" s="230">
        <v>18.699999999999999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182</v>
      </c>
      <c r="AU989" s="236" t="s">
        <v>81</v>
      </c>
      <c r="AV989" s="13" t="s">
        <v>81</v>
      </c>
      <c r="AW989" s="13" t="s">
        <v>33</v>
      </c>
      <c r="AX989" s="13" t="s">
        <v>71</v>
      </c>
      <c r="AY989" s="236" t="s">
        <v>171</v>
      </c>
    </row>
    <row r="990" s="14" customFormat="1">
      <c r="A990" s="14"/>
      <c r="B990" s="237"/>
      <c r="C990" s="238"/>
      <c r="D990" s="227" t="s">
        <v>182</v>
      </c>
      <c r="E990" s="239" t="s">
        <v>19</v>
      </c>
      <c r="F990" s="240" t="s">
        <v>922</v>
      </c>
      <c r="G990" s="238"/>
      <c r="H990" s="241">
        <v>18.699999999999999</v>
      </c>
      <c r="I990" s="242"/>
      <c r="J990" s="238"/>
      <c r="K990" s="238"/>
      <c r="L990" s="243"/>
      <c r="M990" s="244"/>
      <c r="N990" s="245"/>
      <c r="O990" s="245"/>
      <c r="P990" s="245"/>
      <c r="Q990" s="245"/>
      <c r="R990" s="245"/>
      <c r="S990" s="245"/>
      <c r="T990" s="24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7" t="s">
        <v>182</v>
      </c>
      <c r="AU990" s="247" t="s">
        <v>81</v>
      </c>
      <c r="AV990" s="14" t="s">
        <v>185</v>
      </c>
      <c r="AW990" s="14" t="s">
        <v>33</v>
      </c>
      <c r="AX990" s="14" t="s">
        <v>71</v>
      </c>
      <c r="AY990" s="247" t="s">
        <v>171</v>
      </c>
    </row>
    <row r="991" s="15" customFormat="1">
      <c r="A991" s="15"/>
      <c r="B991" s="248"/>
      <c r="C991" s="249"/>
      <c r="D991" s="227" t="s">
        <v>182</v>
      </c>
      <c r="E991" s="250" t="s">
        <v>19</v>
      </c>
      <c r="F991" s="251" t="s">
        <v>188</v>
      </c>
      <c r="G991" s="249"/>
      <c r="H991" s="252">
        <v>18.699999999999999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8" t="s">
        <v>182</v>
      </c>
      <c r="AU991" s="258" t="s">
        <v>81</v>
      </c>
      <c r="AV991" s="15" t="s">
        <v>179</v>
      </c>
      <c r="AW991" s="15" t="s">
        <v>33</v>
      </c>
      <c r="AX991" s="15" t="s">
        <v>79</v>
      </c>
      <c r="AY991" s="258" t="s">
        <v>171</v>
      </c>
    </row>
    <row r="992" s="2" customFormat="1" ht="24.15" customHeight="1">
      <c r="A992" s="41"/>
      <c r="B992" s="42"/>
      <c r="C992" s="207" t="s">
        <v>583</v>
      </c>
      <c r="D992" s="207" t="s">
        <v>174</v>
      </c>
      <c r="E992" s="208" t="s">
        <v>923</v>
      </c>
      <c r="F992" s="209" t="s">
        <v>924</v>
      </c>
      <c r="G992" s="210" t="s">
        <v>191</v>
      </c>
      <c r="H992" s="211">
        <v>22.800000000000001</v>
      </c>
      <c r="I992" s="212"/>
      <c r="J992" s="213">
        <f>ROUND(I992*H992,2)</f>
        <v>0</v>
      </c>
      <c r="K992" s="209" t="s">
        <v>178</v>
      </c>
      <c r="L992" s="47"/>
      <c r="M992" s="214" t="s">
        <v>19</v>
      </c>
      <c r="N992" s="215" t="s">
        <v>42</v>
      </c>
      <c r="O992" s="87"/>
      <c r="P992" s="216">
        <f>O992*H992</f>
        <v>0</v>
      </c>
      <c r="Q992" s="216">
        <v>0</v>
      </c>
      <c r="R992" s="216">
        <f>Q992*H992</f>
        <v>0</v>
      </c>
      <c r="S992" s="216">
        <v>0.035000000000000003</v>
      </c>
      <c r="T992" s="217">
        <f>S992*H992</f>
        <v>0.79800000000000015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18" t="s">
        <v>179</v>
      </c>
      <c r="AT992" s="218" t="s">
        <v>174</v>
      </c>
      <c r="AU992" s="218" t="s">
        <v>81</v>
      </c>
      <c r="AY992" s="20" t="s">
        <v>171</v>
      </c>
      <c r="BE992" s="219">
        <f>IF(N992="základní",J992,0)</f>
        <v>0</v>
      </c>
      <c r="BF992" s="219">
        <f>IF(N992="snížená",J992,0)</f>
        <v>0</v>
      </c>
      <c r="BG992" s="219">
        <f>IF(N992="zákl. přenesená",J992,0)</f>
        <v>0</v>
      </c>
      <c r="BH992" s="219">
        <f>IF(N992="sníž. přenesená",J992,0)</f>
        <v>0</v>
      </c>
      <c r="BI992" s="219">
        <f>IF(N992="nulová",J992,0)</f>
        <v>0</v>
      </c>
      <c r="BJ992" s="20" t="s">
        <v>79</v>
      </c>
      <c r="BK992" s="219">
        <f>ROUND(I992*H992,2)</f>
        <v>0</v>
      </c>
      <c r="BL992" s="20" t="s">
        <v>179</v>
      </c>
      <c r="BM992" s="218" t="s">
        <v>925</v>
      </c>
    </row>
    <row r="993" s="2" customFormat="1">
      <c r="A993" s="41"/>
      <c r="B993" s="42"/>
      <c r="C993" s="43"/>
      <c r="D993" s="220" t="s">
        <v>180</v>
      </c>
      <c r="E993" s="43"/>
      <c r="F993" s="221" t="s">
        <v>926</v>
      </c>
      <c r="G993" s="43"/>
      <c r="H993" s="43"/>
      <c r="I993" s="222"/>
      <c r="J993" s="43"/>
      <c r="K993" s="43"/>
      <c r="L993" s="47"/>
      <c r="M993" s="223"/>
      <c r="N993" s="224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180</v>
      </c>
      <c r="AU993" s="20" t="s">
        <v>81</v>
      </c>
    </row>
    <row r="994" s="13" customFormat="1">
      <c r="A994" s="13"/>
      <c r="B994" s="225"/>
      <c r="C994" s="226"/>
      <c r="D994" s="227" t="s">
        <v>182</v>
      </c>
      <c r="E994" s="228" t="s">
        <v>19</v>
      </c>
      <c r="F994" s="229" t="s">
        <v>927</v>
      </c>
      <c r="G994" s="226"/>
      <c r="H994" s="230">
        <v>17.300000000000001</v>
      </c>
      <c r="I994" s="231"/>
      <c r="J994" s="226"/>
      <c r="K994" s="226"/>
      <c r="L994" s="232"/>
      <c r="M994" s="233"/>
      <c r="N994" s="234"/>
      <c r="O994" s="234"/>
      <c r="P994" s="234"/>
      <c r="Q994" s="234"/>
      <c r="R994" s="234"/>
      <c r="S994" s="234"/>
      <c r="T994" s="235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6" t="s">
        <v>182</v>
      </c>
      <c r="AU994" s="236" t="s">
        <v>81</v>
      </c>
      <c r="AV994" s="13" t="s">
        <v>81</v>
      </c>
      <c r="AW994" s="13" t="s">
        <v>33</v>
      </c>
      <c r="AX994" s="13" t="s">
        <v>71</v>
      </c>
      <c r="AY994" s="236" t="s">
        <v>171</v>
      </c>
    </row>
    <row r="995" s="14" customFormat="1">
      <c r="A995" s="14"/>
      <c r="B995" s="237"/>
      <c r="C995" s="238"/>
      <c r="D995" s="227" t="s">
        <v>182</v>
      </c>
      <c r="E995" s="239" t="s">
        <v>19</v>
      </c>
      <c r="F995" s="240" t="s">
        <v>253</v>
      </c>
      <c r="G995" s="238"/>
      <c r="H995" s="241">
        <v>17.300000000000001</v>
      </c>
      <c r="I995" s="242"/>
      <c r="J995" s="238"/>
      <c r="K995" s="238"/>
      <c r="L995" s="243"/>
      <c r="M995" s="244"/>
      <c r="N995" s="245"/>
      <c r="O995" s="245"/>
      <c r="P995" s="245"/>
      <c r="Q995" s="245"/>
      <c r="R995" s="245"/>
      <c r="S995" s="245"/>
      <c r="T995" s="24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7" t="s">
        <v>182</v>
      </c>
      <c r="AU995" s="247" t="s">
        <v>81</v>
      </c>
      <c r="AV995" s="14" t="s">
        <v>185</v>
      </c>
      <c r="AW995" s="14" t="s">
        <v>33</v>
      </c>
      <c r="AX995" s="14" t="s">
        <v>71</v>
      </c>
      <c r="AY995" s="247" t="s">
        <v>171</v>
      </c>
    </row>
    <row r="996" s="13" customFormat="1">
      <c r="A996" s="13"/>
      <c r="B996" s="225"/>
      <c r="C996" s="226"/>
      <c r="D996" s="227" t="s">
        <v>182</v>
      </c>
      <c r="E996" s="228" t="s">
        <v>19</v>
      </c>
      <c r="F996" s="229" t="s">
        <v>928</v>
      </c>
      <c r="G996" s="226"/>
      <c r="H996" s="230">
        <v>5.5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182</v>
      </c>
      <c r="AU996" s="236" t="s">
        <v>81</v>
      </c>
      <c r="AV996" s="13" t="s">
        <v>81</v>
      </c>
      <c r="AW996" s="13" t="s">
        <v>33</v>
      </c>
      <c r="AX996" s="13" t="s">
        <v>71</v>
      </c>
      <c r="AY996" s="236" t="s">
        <v>171</v>
      </c>
    </row>
    <row r="997" s="14" customFormat="1">
      <c r="A997" s="14"/>
      <c r="B997" s="237"/>
      <c r="C997" s="238"/>
      <c r="D997" s="227" t="s">
        <v>182</v>
      </c>
      <c r="E997" s="239" t="s">
        <v>19</v>
      </c>
      <c r="F997" s="240" t="s">
        <v>231</v>
      </c>
      <c r="G997" s="238"/>
      <c r="H997" s="241">
        <v>5.5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7" t="s">
        <v>182</v>
      </c>
      <c r="AU997" s="247" t="s">
        <v>81</v>
      </c>
      <c r="AV997" s="14" t="s">
        <v>185</v>
      </c>
      <c r="AW997" s="14" t="s">
        <v>33</v>
      </c>
      <c r="AX997" s="14" t="s">
        <v>71</v>
      </c>
      <c r="AY997" s="247" t="s">
        <v>171</v>
      </c>
    </row>
    <row r="998" s="15" customFormat="1">
      <c r="A998" s="15"/>
      <c r="B998" s="248"/>
      <c r="C998" s="249"/>
      <c r="D998" s="227" t="s">
        <v>182</v>
      </c>
      <c r="E998" s="250" t="s">
        <v>19</v>
      </c>
      <c r="F998" s="251" t="s">
        <v>188</v>
      </c>
      <c r="G998" s="249"/>
      <c r="H998" s="252">
        <v>22.800000000000001</v>
      </c>
      <c r="I998" s="253"/>
      <c r="J998" s="249"/>
      <c r="K998" s="249"/>
      <c r="L998" s="254"/>
      <c r="M998" s="255"/>
      <c r="N998" s="256"/>
      <c r="O998" s="256"/>
      <c r="P998" s="256"/>
      <c r="Q998" s="256"/>
      <c r="R998" s="256"/>
      <c r="S998" s="256"/>
      <c r="T998" s="257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8" t="s">
        <v>182</v>
      </c>
      <c r="AU998" s="258" t="s">
        <v>81</v>
      </c>
      <c r="AV998" s="15" t="s">
        <v>179</v>
      </c>
      <c r="AW998" s="15" t="s">
        <v>33</v>
      </c>
      <c r="AX998" s="15" t="s">
        <v>79</v>
      </c>
      <c r="AY998" s="258" t="s">
        <v>171</v>
      </c>
    </row>
    <row r="999" s="2" customFormat="1" ht="24.15" customHeight="1">
      <c r="A999" s="41"/>
      <c r="B999" s="42"/>
      <c r="C999" s="207" t="s">
        <v>929</v>
      </c>
      <c r="D999" s="207" t="s">
        <v>174</v>
      </c>
      <c r="E999" s="208" t="s">
        <v>930</v>
      </c>
      <c r="F999" s="209" t="s">
        <v>931</v>
      </c>
      <c r="G999" s="210" t="s">
        <v>191</v>
      </c>
      <c r="H999" s="211">
        <v>10.786</v>
      </c>
      <c r="I999" s="212"/>
      <c r="J999" s="213">
        <f>ROUND(I999*H999,2)</f>
        <v>0</v>
      </c>
      <c r="K999" s="209" t="s">
        <v>178</v>
      </c>
      <c r="L999" s="47"/>
      <c r="M999" s="214" t="s">
        <v>19</v>
      </c>
      <c r="N999" s="215" t="s">
        <v>42</v>
      </c>
      <c r="O999" s="87"/>
      <c r="P999" s="216">
        <f>O999*H999</f>
        <v>0</v>
      </c>
      <c r="Q999" s="216">
        <v>0</v>
      </c>
      <c r="R999" s="216">
        <f>Q999*H999</f>
        <v>0</v>
      </c>
      <c r="S999" s="216">
        <v>0.044999999999999998</v>
      </c>
      <c r="T999" s="217">
        <f>S999*H999</f>
        <v>0.48536999999999997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18" t="s">
        <v>179</v>
      </c>
      <c r="AT999" s="218" t="s">
        <v>174</v>
      </c>
      <c r="AU999" s="218" t="s">
        <v>81</v>
      </c>
      <c r="AY999" s="20" t="s">
        <v>171</v>
      </c>
      <c r="BE999" s="219">
        <f>IF(N999="základní",J999,0)</f>
        <v>0</v>
      </c>
      <c r="BF999" s="219">
        <f>IF(N999="snížená",J999,0)</f>
        <v>0</v>
      </c>
      <c r="BG999" s="219">
        <f>IF(N999="zákl. přenesená",J999,0)</f>
        <v>0</v>
      </c>
      <c r="BH999" s="219">
        <f>IF(N999="sníž. přenesená",J999,0)</f>
        <v>0</v>
      </c>
      <c r="BI999" s="219">
        <f>IF(N999="nulová",J999,0)</f>
        <v>0</v>
      </c>
      <c r="BJ999" s="20" t="s">
        <v>79</v>
      </c>
      <c r="BK999" s="219">
        <f>ROUND(I999*H999,2)</f>
        <v>0</v>
      </c>
      <c r="BL999" s="20" t="s">
        <v>179</v>
      </c>
      <c r="BM999" s="218" t="s">
        <v>932</v>
      </c>
    </row>
    <row r="1000" s="2" customFormat="1">
      <c r="A1000" s="41"/>
      <c r="B1000" s="42"/>
      <c r="C1000" s="43"/>
      <c r="D1000" s="220" t="s">
        <v>180</v>
      </c>
      <c r="E1000" s="43"/>
      <c r="F1000" s="221" t="s">
        <v>933</v>
      </c>
      <c r="G1000" s="43"/>
      <c r="H1000" s="43"/>
      <c r="I1000" s="222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180</v>
      </c>
      <c r="AU1000" s="20" t="s">
        <v>81</v>
      </c>
    </row>
    <row r="1001" s="13" customFormat="1">
      <c r="A1001" s="13"/>
      <c r="B1001" s="225"/>
      <c r="C1001" s="226"/>
      <c r="D1001" s="227" t="s">
        <v>182</v>
      </c>
      <c r="E1001" s="228" t="s">
        <v>19</v>
      </c>
      <c r="F1001" s="229" t="s">
        <v>934</v>
      </c>
      <c r="G1001" s="226"/>
      <c r="H1001" s="230">
        <v>10.786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182</v>
      </c>
      <c r="AU1001" s="236" t="s">
        <v>81</v>
      </c>
      <c r="AV1001" s="13" t="s">
        <v>81</v>
      </c>
      <c r="AW1001" s="13" t="s">
        <v>33</v>
      </c>
      <c r="AX1001" s="13" t="s">
        <v>71</v>
      </c>
      <c r="AY1001" s="236" t="s">
        <v>171</v>
      </c>
    </row>
    <row r="1002" s="15" customFormat="1">
      <c r="A1002" s="15"/>
      <c r="B1002" s="248"/>
      <c r="C1002" s="249"/>
      <c r="D1002" s="227" t="s">
        <v>182</v>
      </c>
      <c r="E1002" s="250" t="s">
        <v>19</v>
      </c>
      <c r="F1002" s="251" t="s">
        <v>188</v>
      </c>
      <c r="G1002" s="249"/>
      <c r="H1002" s="252">
        <v>10.786</v>
      </c>
      <c r="I1002" s="253"/>
      <c r="J1002" s="249"/>
      <c r="K1002" s="249"/>
      <c r="L1002" s="254"/>
      <c r="M1002" s="255"/>
      <c r="N1002" s="256"/>
      <c r="O1002" s="256"/>
      <c r="P1002" s="256"/>
      <c r="Q1002" s="256"/>
      <c r="R1002" s="256"/>
      <c r="S1002" s="256"/>
      <c r="T1002" s="257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8" t="s">
        <v>182</v>
      </c>
      <c r="AU1002" s="258" t="s">
        <v>81</v>
      </c>
      <c r="AV1002" s="15" t="s">
        <v>179</v>
      </c>
      <c r="AW1002" s="15" t="s">
        <v>33</v>
      </c>
      <c r="AX1002" s="15" t="s">
        <v>79</v>
      </c>
      <c r="AY1002" s="258" t="s">
        <v>171</v>
      </c>
    </row>
    <row r="1003" s="2" customFormat="1" ht="16.5" customHeight="1">
      <c r="A1003" s="41"/>
      <c r="B1003" s="42"/>
      <c r="C1003" s="207" t="s">
        <v>586</v>
      </c>
      <c r="D1003" s="207" t="s">
        <v>174</v>
      </c>
      <c r="E1003" s="208" t="s">
        <v>935</v>
      </c>
      <c r="F1003" s="209" t="s">
        <v>936</v>
      </c>
      <c r="G1003" s="210" t="s">
        <v>534</v>
      </c>
      <c r="H1003" s="211">
        <v>2.157</v>
      </c>
      <c r="I1003" s="212"/>
      <c r="J1003" s="213">
        <f>ROUND(I1003*H1003,2)</f>
        <v>0</v>
      </c>
      <c r="K1003" s="209" t="s">
        <v>178</v>
      </c>
      <c r="L1003" s="47"/>
      <c r="M1003" s="214" t="s">
        <v>19</v>
      </c>
      <c r="N1003" s="215" t="s">
        <v>42</v>
      </c>
      <c r="O1003" s="87"/>
      <c r="P1003" s="216">
        <f>O1003*H1003</f>
        <v>0</v>
      </c>
      <c r="Q1003" s="216">
        <v>0</v>
      </c>
      <c r="R1003" s="216">
        <f>Q1003*H1003</f>
        <v>0</v>
      </c>
      <c r="S1003" s="216">
        <v>1.3999999999999999</v>
      </c>
      <c r="T1003" s="217">
        <f>S1003*H1003</f>
        <v>3.0198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18" t="s">
        <v>179</v>
      </c>
      <c r="AT1003" s="218" t="s">
        <v>174</v>
      </c>
      <c r="AU1003" s="218" t="s">
        <v>81</v>
      </c>
      <c r="AY1003" s="20" t="s">
        <v>171</v>
      </c>
      <c r="BE1003" s="219">
        <f>IF(N1003="základní",J1003,0)</f>
        <v>0</v>
      </c>
      <c r="BF1003" s="219">
        <f>IF(N1003="snížená",J1003,0)</f>
        <v>0</v>
      </c>
      <c r="BG1003" s="219">
        <f>IF(N1003="zákl. přenesená",J1003,0)</f>
        <v>0</v>
      </c>
      <c r="BH1003" s="219">
        <f>IF(N1003="sníž. přenesená",J1003,0)</f>
        <v>0</v>
      </c>
      <c r="BI1003" s="219">
        <f>IF(N1003="nulová",J1003,0)</f>
        <v>0</v>
      </c>
      <c r="BJ1003" s="20" t="s">
        <v>79</v>
      </c>
      <c r="BK1003" s="219">
        <f>ROUND(I1003*H1003,2)</f>
        <v>0</v>
      </c>
      <c r="BL1003" s="20" t="s">
        <v>179</v>
      </c>
      <c r="BM1003" s="218" t="s">
        <v>937</v>
      </c>
    </row>
    <row r="1004" s="2" customFormat="1">
      <c r="A1004" s="41"/>
      <c r="B1004" s="42"/>
      <c r="C1004" s="43"/>
      <c r="D1004" s="220" t="s">
        <v>180</v>
      </c>
      <c r="E1004" s="43"/>
      <c r="F1004" s="221" t="s">
        <v>938</v>
      </c>
      <c r="G1004" s="43"/>
      <c r="H1004" s="43"/>
      <c r="I1004" s="222"/>
      <c r="J1004" s="43"/>
      <c r="K1004" s="43"/>
      <c r="L1004" s="47"/>
      <c r="M1004" s="223"/>
      <c r="N1004" s="224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180</v>
      </c>
      <c r="AU1004" s="20" t="s">
        <v>81</v>
      </c>
    </row>
    <row r="1005" s="16" customFormat="1">
      <c r="A1005" s="16"/>
      <c r="B1005" s="259"/>
      <c r="C1005" s="260"/>
      <c r="D1005" s="227" t="s">
        <v>182</v>
      </c>
      <c r="E1005" s="261" t="s">
        <v>19</v>
      </c>
      <c r="F1005" s="262" t="s">
        <v>939</v>
      </c>
      <c r="G1005" s="260"/>
      <c r="H1005" s="261" t="s">
        <v>19</v>
      </c>
      <c r="I1005" s="263"/>
      <c r="J1005" s="260"/>
      <c r="K1005" s="260"/>
      <c r="L1005" s="264"/>
      <c r="M1005" s="265"/>
      <c r="N1005" s="266"/>
      <c r="O1005" s="266"/>
      <c r="P1005" s="266"/>
      <c r="Q1005" s="266"/>
      <c r="R1005" s="266"/>
      <c r="S1005" s="266"/>
      <c r="T1005" s="267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T1005" s="268" t="s">
        <v>182</v>
      </c>
      <c r="AU1005" s="268" t="s">
        <v>81</v>
      </c>
      <c r="AV1005" s="16" t="s">
        <v>79</v>
      </c>
      <c r="AW1005" s="16" t="s">
        <v>33</v>
      </c>
      <c r="AX1005" s="16" t="s">
        <v>71</v>
      </c>
      <c r="AY1005" s="268" t="s">
        <v>171</v>
      </c>
    </row>
    <row r="1006" s="13" customFormat="1">
      <c r="A1006" s="13"/>
      <c r="B1006" s="225"/>
      <c r="C1006" s="226"/>
      <c r="D1006" s="227" t="s">
        <v>182</v>
      </c>
      <c r="E1006" s="228" t="s">
        <v>19</v>
      </c>
      <c r="F1006" s="229" t="s">
        <v>940</v>
      </c>
      <c r="G1006" s="226"/>
      <c r="H1006" s="230">
        <v>2.157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182</v>
      </c>
      <c r="AU1006" s="236" t="s">
        <v>81</v>
      </c>
      <c r="AV1006" s="13" t="s">
        <v>81</v>
      </c>
      <c r="AW1006" s="13" t="s">
        <v>33</v>
      </c>
      <c r="AX1006" s="13" t="s">
        <v>71</v>
      </c>
      <c r="AY1006" s="236" t="s">
        <v>171</v>
      </c>
    </row>
    <row r="1007" s="15" customFormat="1">
      <c r="A1007" s="15"/>
      <c r="B1007" s="248"/>
      <c r="C1007" s="249"/>
      <c r="D1007" s="227" t="s">
        <v>182</v>
      </c>
      <c r="E1007" s="250" t="s">
        <v>19</v>
      </c>
      <c r="F1007" s="251" t="s">
        <v>188</v>
      </c>
      <c r="G1007" s="249"/>
      <c r="H1007" s="252">
        <v>2.157</v>
      </c>
      <c r="I1007" s="253"/>
      <c r="J1007" s="249"/>
      <c r="K1007" s="249"/>
      <c r="L1007" s="254"/>
      <c r="M1007" s="255"/>
      <c r="N1007" s="256"/>
      <c r="O1007" s="256"/>
      <c r="P1007" s="256"/>
      <c r="Q1007" s="256"/>
      <c r="R1007" s="256"/>
      <c r="S1007" s="256"/>
      <c r="T1007" s="257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8" t="s">
        <v>182</v>
      </c>
      <c r="AU1007" s="258" t="s">
        <v>81</v>
      </c>
      <c r="AV1007" s="15" t="s">
        <v>179</v>
      </c>
      <c r="AW1007" s="15" t="s">
        <v>33</v>
      </c>
      <c r="AX1007" s="15" t="s">
        <v>79</v>
      </c>
      <c r="AY1007" s="258" t="s">
        <v>171</v>
      </c>
    </row>
    <row r="1008" s="2" customFormat="1" ht="16.5" customHeight="1">
      <c r="A1008" s="41"/>
      <c r="B1008" s="42"/>
      <c r="C1008" s="207" t="s">
        <v>941</v>
      </c>
      <c r="D1008" s="207" t="s">
        <v>174</v>
      </c>
      <c r="E1008" s="208" t="s">
        <v>942</v>
      </c>
      <c r="F1008" s="209" t="s">
        <v>943</v>
      </c>
      <c r="G1008" s="210" t="s">
        <v>234</v>
      </c>
      <c r="H1008" s="211">
        <v>3.1099999999999999</v>
      </c>
      <c r="I1008" s="212"/>
      <c r="J1008" s="213">
        <f>ROUND(I1008*H1008,2)</f>
        <v>0</v>
      </c>
      <c r="K1008" s="209" t="s">
        <v>178</v>
      </c>
      <c r="L1008" s="47"/>
      <c r="M1008" s="214" t="s">
        <v>19</v>
      </c>
      <c r="N1008" s="215" t="s">
        <v>42</v>
      </c>
      <c r="O1008" s="87"/>
      <c r="P1008" s="216">
        <f>O1008*H1008</f>
        <v>0</v>
      </c>
      <c r="Q1008" s="216">
        <v>0</v>
      </c>
      <c r="R1008" s="216">
        <f>Q1008*H1008</f>
        <v>0</v>
      </c>
      <c r="S1008" s="216">
        <v>0.0089999999999999993</v>
      </c>
      <c r="T1008" s="217">
        <f>S1008*H1008</f>
        <v>0.027989999999999998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18" t="s">
        <v>179</v>
      </c>
      <c r="AT1008" s="218" t="s">
        <v>174</v>
      </c>
      <c r="AU1008" s="218" t="s">
        <v>81</v>
      </c>
      <c r="AY1008" s="20" t="s">
        <v>171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20" t="s">
        <v>79</v>
      </c>
      <c r="BK1008" s="219">
        <f>ROUND(I1008*H1008,2)</f>
        <v>0</v>
      </c>
      <c r="BL1008" s="20" t="s">
        <v>179</v>
      </c>
      <c r="BM1008" s="218" t="s">
        <v>944</v>
      </c>
    </row>
    <row r="1009" s="2" customFormat="1">
      <c r="A1009" s="41"/>
      <c r="B1009" s="42"/>
      <c r="C1009" s="43"/>
      <c r="D1009" s="220" t="s">
        <v>180</v>
      </c>
      <c r="E1009" s="43"/>
      <c r="F1009" s="221" t="s">
        <v>945</v>
      </c>
      <c r="G1009" s="43"/>
      <c r="H1009" s="43"/>
      <c r="I1009" s="222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180</v>
      </c>
      <c r="AU1009" s="20" t="s">
        <v>81</v>
      </c>
    </row>
    <row r="1010" s="13" customFormat="1">
      <c r="A1010" s="13"/>
      <c r="B1010" s="225"/>
      <c r="C1010" s="226"/>
      <c r="D1010" s="227" t="s">
        <v>182</v>
      </c>
      <c r="E1010" s="228" t="s">
        <v>19</v>
      </c>
      <c r="F1010" s="229" t="s">
        <v>946</v>
      </c>
      <c r="G1010" s="226"/>
      <c r="H1010" s="230">
        <v>3.1099999999999999</v>
      </c>
      <c r="I1010" s="231"/>
      <c r="J1010" s="226"/>
      <c r="K1010" s="226"/>
      <c r="L1010" s="232"/>
      <c r="M1010" s="233"/>
      <c r="N1010" s="234"/>
      <c r="O1010" s="234"/>
      <c r="P1010" s="234"/>
      <c r="Q1010" s="234"/>
      <c r="R1010" s="234"/>
      <c r="S1010" s="234"/>
      <c r="T1010" s="23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6" t="s">
        <v>182</v>
      </c>
      <c r="AU1010" s="236" t="s">
        <v>81</v>
      </c>
      <c r="AV1010" s="13" t="s">
        <v>81</v>
      </c>
      <c r="AW1010" s="13" t="s">
        <v>33</v>
      </c>
      <c r="AX1010" s="13" t="s">
        <v>71</v>
      </c>
      <c r="AY1010" s="236" t="s">
        <v>171</v>
      </c>
    </row>
    <row r="1011" s="15" customFormat="1">
      <c r="A1011" s="15"/>
      <c r="B1011" s="248"/>
      <c r="C1011" s="249"/>
      <c r="D1011" s="227" t="s">
        <v>182</v>
      </c>
      <c r="E1011" s="250" t="s">
        <v>19</v>
      </c>
      <c r="F1011" s="251" t="s">
        <v>188</v>
      </c>
      <c r="G1011" s="249"/>
      <c r="H1011" s="252">
        <v>3.1099999999999999</v>
      </c>
      <c r="I1011" s="253"/>
      <c r="J1011" s="249"/>
      <c r="K1011" s="249"/>
      <c r="L1011" s="254"/>
      <c r="M1011" s="255"/>
      <c r="N1011" s="256"/>
      <c r="O1011" s="256"/>
      <c r="P1011" s="256"/>
      <c r="Q1011" s="256"/>
      <c r="R1011" s="256"/>
      <c r="S1011" s="256"/>
      <c r="T1011" s="257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8" t="s">
        <v>182</v>
      </c>
      <c r="AU1011" s="258" t="s">
        <v>81</v>
      </c>
      <c r="AV1011" s="15" t="s">
        <v>179</v>
      </c>
      <c r="AW1011" s="15" t="s">
        <v>33</v>
      </c>
      <c r="AX1011" s="15" t="s">
        <v>79</v>
      </c>
      <c r="AY1011" s="258" t="s">
        <v>171</v>
      </c>
    </row>
    <row r="1012" s="2" customFormat="1" ht="16.5" customHeight="1">
      <c r="A1012" s="41"/>
      <c r="B1012" s="42"/>
      <c r="C1012" s="207" t="s">
        <v>590</v>
      </c>
      <c r="D1012" s="207" t="s">
        <v>174</v>
      </c>
      <c r="E1012" s="208" t="s">
        <v>947</v>
      </c>
      <c r="F1012" s="209" t="s">
        <v>948</v>
      </c>
      <c r="G1012" s="210" t="s">
        <v>534</v>
      </c>
      <c r="H1012" s="211">
        <v>0.17999999999999999</v>
      </c>
      <c r="I1012" s="212"/>
      <c r="J1012" s="213">
        <f>ROUND(I1012*H1012,2)</f>
        <v>0</v>
      </c>
      <c r="K1012" s="209" t="s">
        <v>178</v>
      </c>
      <c r="L1012" s="47"/>
      <c r="M1012" s="214" t="s">
        <v>19</v>
      </c>
      <c r="N1012" s="215" t="s">
        <v>42</v>
      </c>
      <c r="O1012" s="87"/>
      <c r="P1012" s="216">
        <f>O1012*H1012</f>
        <v>0</v>
      </c>
      <c r="Q1012" s="216">
        <v>0</v>
      </c>
      <c r="R1012" s="216">
        <f>Q1012*H1012</f>
        <v>0</v>
      </c>
      <c r="S1012" s="216">
        <v>2.2000000000000002</v>
      </c>
      <c r="T1012" s="217">
        <f>S1012*H1012</f>
        <v>0.39600000000000002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18" t="s">
        <v>179</v>
      </c>
      <c r="AT1012" s="218" t="s">
        <v>174</v>
      </c>
      <c r="AU1012" s="218" t="s">
        <v>81</v>
      </c>
      <c r="AY1012" s="20" t="s">
        <v>171</v>
      </c>
      <c r="BE1012" s="219">
        <f>IF(N1012="základní",J1012,0)</f>
        <v>0</v>
      </c>
      <c r="BF1012" s="219">
        <f>IF(N1012="snížená",J1012,0)</f>
        <v>0</v>
      </c>
      <c r="BG1012" s="219">
        <f>IF(N1012="zákl. přenesená",J1012,0)</f>
        <v>0</v>
      </c>
      <c r="BH1012" s="219">
        <f>IF(N1012="sníž. přenesená",J1012,0)</f>
        <v>0</v>
      </c>
      <c r="BI1012" s="219">
        <f>IF(N1012="nulová",J1012,0)</f>
        <v>0</v>
      </c>
      <c r="BJ1012" s="20" t="s">
        <v>79</v>
      </c>
      <c r="BK1012" s="219">
        <f>ROUND(I1012*H1012,2)</f>
        <v>0</v>
      </c>
      <c r="BL1012" s="20" t="s">
        <v>179</v>
      </c>
      <c r="BM1012" s="218" t="s">
        <v>949</v>
      </c>
    </row>
    <row r="1013" s="2" customFormat="1">
      <c r="A1013" s="41"/>
      <c r="B1013" s="42"/>
      <c r="C1013" s="43"/>
      <c r="D1013" s="220" t="s">
        <v>180</v>
      </c>
      <c r="E1013" s="43"/>
      <c r="F1013" s="221" t="s">
        <v>950</v>
      </c>
      <c r="G1013" s="43"/>
      <c r="H1013" s="43"/>
      <c r="I1013" s="222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20" t="s">
        <v>180</v>
      </c>
      <c r="AU1013" s="20" t="s">
        <v>81</v>
      </c>
    </row>
    <row r="1014" s="13" customFormat="1">
      <c r="A1014" s="13"/>
      <c r="B1014" s="225"/>
      <c r="C1014" s="226"/>
      <c r="D1014" s="227" t="s">
        <v>182</v>
      </c>
      <c r="E1014" s="228" t="s">
        <v>19</v>
      </c>
      <c r="F1014" s="229" t="s">
        <v>951</v>
      </c>
      <c r="G1014" s="226"/>
      <c r="H1014" s="230">
        <v>0.153</v>
      </c>
      <c r="I1014" s="231"/>
      <c r="J1014" s="226"/>
      <c r="K1014" s="226"/>
      <c r="L1014" s="232"/>
      <c r="M1014" s="233"/>
      <c r="N1014" s="234"/>
      <c r="O1014" s="234"/>
      <c r="P1014" s="234"/>
      <c r="Q1014" s="234"/>
      <c r="R1014" s="234"/>
      <c r="S1014" s="234"/>
      <c r="T1014" s="23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6" t="s">
        <v>182</v>
      </c>
      <c r="AU1014" s="236" t="s">
        <v>81</v>
      </c>
      <c r="AV1014" s="13" t="s">
        <v>81</v>
      </c>
      <c r="AW1014" s="13" t="s">
        <v>33</v>
      </c>
      <c r="AX1014" s="13" t="s">
        <v>71</v>
      </c>
      <c r="AY1014" s="236" t="s">
        <v>171</v>
      </c>
    </row>
    <row r="1015" s="13" customFormat="1">
      <c r="A1015" s="13"/>
      <c r="B1015" s="225"/>
      <c r="C1015" s="226"/>
      <c r="D1015" s="227" t="s">
        <v>182</v>
      </c>
      <c r="E1015" s="228" t="s">
        <v>19</v>
      </c>
      <c r="F1015" s="229" t="s">
        <v>952</v>
      </c>
      <c r="G1015" s="226"/>
      <c r="H1015" s="230">
        <v>0.027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182</v>
      </c>
      <c r="AU1015" s="236" t="s">
        <v>81</v>
      </c>
      <c r="AV1015" s="13" t="s">
        <v>81</v>
      </c>
      <c r="AW1015" s="13" t="s">
        <v>33</v>
      </c>
      <c r="AX1015" s="13" t="s">
        <v>71</v>
      </c>
      <c r="AY1015" s="236" t="s">
        <v>171</v>
      </c>
    </row>
    <row r="1016" s="14" customFormat="1">
      <c r="A1016" s="14"/>
      <c r="B1016" s="237"/>
      <c r="C1016" s="238"/>
      <c r="D1016" s="227" t="s">
        <v>182</v>
      </c>
      <c r="E1016" s="239" t="s">
        <v>19</v>
      </c>
      <c r="F1016" s="240" t="s">
        <v>953</v>
      </c>
      <c r="G1016" s="238"/>
      <c r="H1016" s="241">
        <v>0.17999999999999999</v>
      </c>
      <c r="I1016" s="242"/>
      <c r="J1016" s="238"/>
      <c r="K1016" s="238"/>
      <c r="L1016" s="243"/>
      <c r="M1016" s="244"/>
      <c r="N1016" s="245"/>
      <c r="O1016" s="245"/>
      <c r="P1016" s="245"/>
      <c r="Q1016" s="245"/>
      <c r="R1016" s="245"/>
      <c r="S1016" s="245"/>
      <c r="T1016" s="24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7" t="s">
        <v>182</v>
      </c>
      <c r="AU1016" s="247" t="s">
        <v>81</v>
      </c>
      <c r="AV1016" s="14" t="s">
        <v>185</v>
      </c>
      <c r="AW1016" s="14" t="s">
        <v>33</v>
      </c>
      <c r="AX1016" s="14" t="s">
        <v>71</v>
      </c>
      <c r="AY1016" s="247" t="s">
        <v>171</v>
      </c>
    </row>
    <row r="1017" s="15" customFormat="1">
      <c r="A1017" s="15"/>
      <c r="B1017" s="248"/>
      <c r="C1017" s="249"/>
      <c r="D1017" s="227" t="s">
        <v>182</v>
      </c>
      <c r="E1017" s="250" t="s">
        <v>19</v>
      </c>
      <c r="F1017" s="251" t="s">
        <v>188</v>
      </c>
      <c r="G1017" s="249"/>
      <c r="H1017" s="252">
        <v>0.17999999999999999</v>
      </c>
      <c r="I1017" s="253"/>
      <c r="J1017" s="249"/>
      <c r="K1017" s="249"/>
      <c r="L1017" s="254"/>
      <c r="M1017" s="255"/>
      <c r="N1017" s="256"/>
      <c r="O1017" s="256"/>
      <c r="P1017" s="256"/>
      <c r="Q1017" s="256"/>
      <c r="R1017" s="256"/>
      <c r="S1017" s="256"/>
      <c r="T1017" s="257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8" t="s">
        <v>182</v>
      </c>
      <c r="AU1017" s="258" t="s">
        <v>81</v>
      </c>
      <c r="AV1017" s="15" t="s">
        <v>179</v>
      </c>
      <c r="AW1017" s="15" t="s">
        <v>33</v>
      </c>
      <c r="AX1017" s="15" t="s">
        <v>79</v>
      </c>
      <c r="AY1017" s="258" t="s">
        <v>171</v>
      </c>
    </row>
    <row r="1018" s="2" customFormat="1" ht="16.5" customHeight="1">
      <c r="A1018" s="41"/>
      <c r="B1018" s="42"/>
      <c r="C1018" s="207" t="s">
        <v>954</v>
      </c>
      <c r="D1018" s="207" t="s">
        <v>174</v>
      </c>
      <c r="E1018" s="208" t="s">
        <v>955</v>
      </c>
      <c r="F1018" s="209" t="s">
        <v>956</v>
      </c>
      <c r="G1018" s="210" t="s">
        <v>534</v>
      </c>
      <c r="H1018" s="211">
        <v>1.1930000000000001</v>
      </c>
      <c r="I1018" s="212"/>
      <c r="J1018" s="213">
        <f>ROUND(I1018*H1018,2)</f>
        <v>0</v>
      </c>
      <c r="K1018" s="209" t="s">
        <v>178</v>
      </c>
      <c r="L1018" s="47"/>
      <c r="M1018" s="214" t="s">
        <v>19</v>
      </c>
      <c r="N1018" s="215" t="s">
        <v>42</v>
      </c>
      <c r="O1018" s="87"/>
      <c r="P1018" s="216">
        <f>O1018*H1018</f>
        <v>0</v>
      </c>
      <c r="Q1018" s="216">
        <v>0</v>
      </c>
      <c r="R1018" s="216">
        <f>Q1018*H1018</f>
        <v>0</v>
      </c>
      <c r="S1018" s="216">
        <v>2.2000000000000002</v>
      </c>
      <c r="T1018" s="217">
        <f>S1018*H1018</f>
        <v>2.6246000000000005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18" t="s">
        <v>179</v>
      </c>
      <c r="AT1018" s="218" t="s">
        <v>174</v>
      </c>
      <c r="AU1018" s="218" t="s">
        <v>81</v>
      </c>
      <c r="AY1018" s="20" t="s">
        <v>171</v>
      </c>
      <c r="BE1018" s="219">
        <f>IF(N1018="základní",J1018,0)</f>
        <v>0</v>
      </c>
      <c r="BF1018" s="219">
        <f>IF(N1018="snížená",J1018,0)</f>
        <v>0</v>
      </c>
      <c r="BG1018" s="219">
        <f>IF(N1018="zákl. přenesená",J1018,0)</f>
        <v>0</v>
      </c>
      <c r="BH1018" s="219">
        <f>IF(N1018="sníž. přenesená",J1018,0)</f>
        <v>0</v>
      </c>
      <c r="BI1018" s="219">
        <f>IF(N1018="nulová",J1018,0)</f>
        <v>0</v>
      </c>
      <c r="BJ1018" s="20" t="s">
        <v>79</v>
      </c>
      <c r="BK1018" s="219">
        <f>ROUND(I1018*H1018,2)</f>
        <v>0</v>
      </c>
      <c r="BL1018" s="20" t="s">
        <v>179</v>
      </c>
      <c r="BM1018" s="218" t="s">
        <v>957</v>
      </c>
    </row>
    <row r="1019" s="2" customFormat="1">
      <c r="A1019" s="41"/>
      <c r="B1019" s="42"/>
      <c r="C1019" s="43"/>
      <c r="D1019" s="220" t="s">
        <v>180</v>
      </c>
      <c r="E1019" s="43"/>
      <c r="F1019" s="221" t="s">
        <v>958</v>
      </c>
      <c r="G1019" s="43"/>
      <c r="H1019" s="43"/>
      <c r="I1019" s="222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180</v>
      </c>
      <c r="AU1019" s="20" t="s">
        <v>81</v>
      </c>
    </row>
    <row r="1020" s="16" customFormat="1">
      <c r="A1020" s="16"/>
      <c r="B1020" s="259"/>
      <c r="C1020" s="260"/>
      <c r="D1020" s="227" t="s">
        <v>182</v>
      </c>
      <c r="E1020" s="261" t="s">
        <v>19</v>
      </c>
      <c r="F1020" s="262" t="s">
        <v>939</v>
      </c>
      <c r="G1020" s="260"/>
      <c r="H1020" s="261" t="s">
        <v>19</v>
      </c>
      <c r="I1020" s="263"/>
      <c r="J1020" s="260"/>
      <c r="K1020" s="260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T1020" s="268" t="s">
        <v>182</v>
      </c>
      <c r="AU1020" s="268" t="s">
        <v>81</v>
      </c>
      <c r="AV1020" s="16" t="s">
        <v>79</v>
      </c>
      <c r="AW1020" s="16" t="s">
        <v>33</v>
      </c>
      <c r="AX1020" s="16" t="s">
        <v>71</v>
      </c>
      <c r="AY1020" s="268" t="s">
        <v>171</v>
      </c>
    </row>
    <row r="1021" s="13" customFormat="1">
      <c r="A1021" s="13"/>
      <c r="B1021" s="225"/>
      <c r="C1021" s="226"/>
      <c r="D1021" s="227" t="s">
        <v>182</v>
      </c>
      <c r="E1021" s="228" t="s">
        <v>19</v>
      </c>
      <c r="F1021" s="229" t="s">
        <v>959</v>
      </c>
      <c r="G1021" s="226"/>
      <c r="H1021" s="230">
        <v>1.0960000000000001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182</v>
      </c>
      <c r="AU1021" s="236" t="s">
        <v>81</v>
      </c>
      <c r="AV1021" s="13" t="s">
        <v>81</v>
      </c>
      <c r="AW1021" s="13" t="s">
        <v>33</v>
      </c>
      <c r="AX1021" s="13" t="s">
        <v>71</v>
      </c>
      <c r="AY1021" s="236" t="s">
        <v>171</v>
      </c>
    </row>
    <row r="1022" s="13" customFormat="1">
      <c r="A1022" s="13"/>
      <c r="B1022" s="225"/>
      <c r="C1022" s="226"/>
      <c r="D1022" s="227" t="s">
        <v>182</v>
      </c>
      <c r="E1022" s="228" t="s">
        <v>19</v>
      </c>
      <c r="F1022" s="229" t="s">
        <v>960</v>
      </c>
      <c r="G1022" s="226"/>
      <c r="H1022" s="230">
        <v>0.097000000000000003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182</v>
      </c>
      <c r="AU1022" s="236" t="s">
        <v>81</v>
      </c>
      <c r="AV1022" s="13" t="s">
        <v>81</v>
      </c>
      <c r="AW1022" s="13" t="s">
        <v>33</v>
      </c>
      <c r="AX1022" s="13" t="s">
        <v>71</v>
      </c>
      <c r="AY1022" s="236" t="s">
        <v>171</v>
      </c>
    </row>
    <row r="1023" s="14" customFormat="1">
      <c r="A1023" s="14"/>
      <c r="B1023" s="237"/>
      <c r="C1023" s="238"/>
      <c r="D1023" s="227" t="s">
        <v>182</v>
      </c>
      <c r="E1023" s="239" t="s">
        <v>19</v>
      </c>
      <c r="F1023" s="240" t="s">
        <v>961</v>
      </c>
      <c r="G1023" s="238"/>
      <c r="H1023" s="241">
        <v>1.1930000000000001</v>
      </c>
      <c r="I1023" s="242"/>
      <c r="J1023" s="238"/>
      <c r="K1023" s="238"/>
      <c r="L1023" s="243"/>
      <c r="M1023" s="244"/>
      <c r="N1023" s="245"/>
      <c r="O1023" s="245"/>
      <c r="P1023" s="245"/>
      <c r="Q1023" s="245"/>
      <c r="R1023" s="245"/>
      <c r="S1023" s="245"/>
      <c r="T1023" s="24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7" t="s">
        <v>182</v>
      </c>
      <c r="AU1023" s="247" t="s">
        <v>81</v>
      </c>
      <c r="AV1023" s="14" t="s">
        <v>185</v>
      </c>
      <c r="AW1023" s="14" t="s">
        <v>33</v>
      </c>
      <c r="AX1023" s="14" t="s">
        <v>71</v>
      </c>
      <c r="AY1023" s="247" t="s">
        <v>171</v>
      </c>
    </row>
    <row r="1024" s="15" customFormat="1">
      <c r="A1024" s="15"/>
      <c r="B1024" s="248"/>
      <c r="C1024" s="249"/>
      <c r="D1024" s="227" t="s">
        <v>182</v>
      </c>
      <c r="E1024" s="250" t="s">
        <v>19</v>
      </c>
      <c r="F1024" s="251" t="s">
        <v>188</v>
      </c>
      <c r="G1024" s="249"/>
      <c r="H1024" s="252">
        <v>1.1930000000000001</v>
      </c>
      <c r="I1024" s="253"/>
      <c r="J1024" s="249"/>
      <c r="K1024" s="249"/>
      <c r="L1024" s="254"/>
      <c r="M1024" s="255"/>
      <c r="N1024" s="256"/>
      <c r="O1024" s="256"/>
      <c r="P1024" s="256"/>
      <c r="Q1024" s="256"/>
      <c r="R1024" s="256"/>
      <c r="S1024" s="256"/>
      <c r="T1024" s="257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8" t="s">
        <v>182</v>
      </c>
      <c r="AU1024" s="258" t="s">
        <v>81</v>
      </c>
      <c r="AV1024" s="15" t="s">
        <v>179</v>
      </c>
      <c r="AW1024" s="15" t="s">
        <v>33</v>
      </c>
      <c r="AX1024" s="15" t="s">
        <v>79</v>
      </c>
      <c r="AY1024" s="258" t="s">
        <v>171</v>
      </c>
    </row>
    <row r="1025" s="2" customFormat="1" ht="16.5" customHeight="1">
      <c r="A1025" s="41"/>
      <c r="B1025" s="42"/>
      <c r="C1025" s="207" t="s">
        <v>594</v>
      </c>
      <c r="D1025" s="207" t="s">
        <v>174</v>
      </c>
      <c r="E1025" s="208" t="s">
        <v>486</v>
      </c>
      <c r="F1025" s="209" t="s">
        <v>487</v>
      </c>
      <c r="G1025" s="210" t="s">
        <v>191</v>
      </c>
      <c r="H1025" s="211">
        <v>231.90000000000001</v>
      </c>
      <c r="I1025" s="212"/>
      <c r="J1025" s="213">
        <f>ROUND(I1025*H1025,2)</f>
        <v>0</v>
      </c>
      <c r="K1025" s="209" t="s">
        <v>178</v>
      </c>
      <c r="L1025" s="47"/>
      <c r="M1025" s="214" t="s">
        <v>19</v>
      </c>
      <c r="N1025" s="215" t="s">
        <v>42</v>
      </c>
      <c r="O1025" s="87"/>
      <c r="P1025" s="216">
        <f>O1025*H1025</f>
        <v>0</v>
      </c>
      <c r="Q1025" s="216">
        <v>0</v>
      </c>
      <c r="R1025" s="216">
        <f>Q1025*H1025</f>
        <v>0</v>
      </c>
      <c r="S1025" s="216">
        <v>0</v>
      </c>
      <c r="T1025" s="217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18" t="s">
        <v>179</v>
      </c>
      <c r="AT1025" s="218" t="s">
        <v>174</v>
      </c>
      <c r="AU1025" s="218" t="s">
        <v>81</v>
      </c>
      <c r="AY1025" s="20" t="s">
        <v>171</v>
      </c>
      <c r="BE1025" s="219">
        <f>IF(N1025="základní",J1025,0)</f>
        <v>0</v>
      </c>
      <c r="BF1025" s="219">
        <f>IF(N1025="snížená",J1025,0)</f>
        <v>0</v>
      </c>
      <c r="BG1025" s="219">
        <f>IF(N1025="zákl. přenesená",J1025,0)</f>
        <v>0</v>
      </c>
      <c r="BH1025" s="219">
        <f>IF(N1025="sníž. přenesená",J1025,0)</f>
        <v>0</v>
      </c>
      <c r="BI1025" s="219">
        <f>IF(N1025="nulová",J1025,0)</f>
        <v>0</v>
      </c>
      <c r="BJ1025" s="20" t="s">
        <v>79</v>
      </c>
      <c r="BK1025" s="219">
        <f>ROUND(I1025*H1025,2)</f>
        <v>0</v>
      </c>
      <c r="BL1025" s="20" t="s">
        <v>179</v>
      </c>
      <c r="BM1025" s="218" t="s">
        <v>962</v>
      </c>
    </row>
    <row r="1026" s="2" customFormat="1">
      <c r="A1026" s="41"/>
      <c r="B1026" s="42"/>
      <c r="C1026" s="43"/>
      <c r="D1026" s="220" t="s">
        <v>180</v>
      </c>
      <c r="E1026" s="43"/>
      <c r="F1026" s="221" t="s">
        <v>489</v>
      </c>
      <c r="G1026" s="43"/>
      <c r="H1026" s="43"/>
      <c r="I1026" s="222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180</v>
      </c>
      <c r="AU1026" s="20" t="s">
        <v>81</v>
      </c>
    </row>
    <row r="1027" s="13" customFormat="1">
      <c r="A1027" s="13"/>
      <c r="B1027" s="225"/>
      <c r="C1027" s="226"/>
      <c r="D1027" s="227" t="s">
        <v>182</v>
      </c>
      <c r="E1027" s="228" t="s">
        <v>19</v>
      </c>
      <c r="F1027" s="229" t="s">
        <v>963</v>
      </c>
      <c r="G1027" s="226"/>
      <c r="H1027" s="230">
        <v>119.90000000000001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182</v>
      </c>
      <c r="AU1027" s="236" t="s">
        <v>81</v>
      </c>
      <c r="AV1027" s="13" t="s">
        <v>81</v>
      </c>
      <c r="AW1027" s="13" t="s">
        <v>33</v>
      </c>
      <c r="AX1027" s="13" t="s">
        <v>71</v>
      </c>
      <c r="AY1027" s="236" t="s">
        <v>171</v>
      </c>
    </row>
    <row r="1028" s="13" customFormat="1">
      <c r="A1028" s="13"/>
      <c r="B1028" s="225"/>
      <c r="C1028" s="226"/>
      <c r="D1028" s="227" t="s">
        <v>182</v>
      </c>
      <c r="E1028" s="228" t="s">
        <v>19</v>
      </c>
      <c r="F1028" s="229" t="s">
        <v>964</v>
      </c>
      <c r="G1028" s="226"/>
      <c r="H1028" s="230">
        <v>99.75</v>
      </c>
      <c r="I1028" s="231"/>
      <c r="J1028" s="226"/>
      <c r="K1028" s="226"/>
      <c r="L1028" s="232"/>
      <c r="M1028" s="233"/>
      <c r="N1028" s="234"/>
      <c r="O1028" s="234"/>
      <c r="P1028" s="234"/>
      <c r="Q1028" s="234"/>
      <c r="R1028" s="234"/>
      <c r="S1028" s="234"/>
      <c r="T1028" s="235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6" t="s">
        <v>182</v>
      </c>
      <c r="AU1028" s="236" t="s">
        <v>81</v>
      </c>
      <c r="AV1028" s="13" t="s">
        <v>81</v>
      </c>
      <c r="AW1028" s="13" t="s">
        <v>33</v>
      </c>
      <c r="AX1028" s="13" t="s">
        <v>71</v>
      </c>
      <c r="AY1028" s="236" t="s">
        <v>171</v>
      </c>
    </row>
    <row r="1029" s="14" customFormat="1">
      <c r="A1029" s="14"/>
      <c r="B1029" s="237"/>
      <c r="C1029" s="238"/>
      <c r="D1029" s="227" t="s">
        <v>182</v>
      </c>
      <c r="E1029" s="239" t="s">
        <v>19</v>
      </c>
      <c r="F1029" s="240" t="s">
        <v>965</v>
      </c>
      <c r="G1029" s="238"/>
      <c r="H1029" s="241">
        <v>219.65000000000001</v>
      </c>
      <c r="I1029" s="242"/>
      <c r="J1029" s="238"/>
      <c r="K1029" s="238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7" t="s">
        <v>182</v>
      </c>
      <c r="AU1029" s="247" t="s">
        <v>81</v>
      </c>
      <c r="AV1029" s="14" t="s">
        <v>185</v>
      </c>
      <c r="AW1029" s="14" t="s">
        <v>33</v>
      </c>
      <c r="AX1029" s="14" t="s">
        <v>71</v>
      </c>
      <c r="AY1029" s="247" t="s">
        <v>171</v>
      </c>
    </row>
    <row r="1030" s="13" customFormat="1">
      <c r="A1030" s="13"/>
      <c r="B1030" s="225"/>
      <c r="C1030" s="226"/>
      <c r="D1030" s="227" t="s">
        <v>182</v>
      </c>
      <c r="E1030" s="228" t="s">
        <v>19</v>
      </c>
      <c r="F1030" s="229" t="s">
        <v>966</v>
      </c>
      <c r="G1030" s="226"/>
      <c r="H1030" s="230">
        <v>12.25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182</v>
      </c>
      <c r="AU1030" s="236" t="s">
        <v>81</v>
      </c>
      <c r="AV1030" s="13" t="s">
        <v>81</v>
      </c>
      <c r="AW1030" s="13" t="s">
        <v>33</v>
      </c>
      <c r="AX1030" s="13" t="s">
        <v>71</v>
      </c>
      <c r="AY1030" s="236" t="s">
        <v>171</v>
      </c>
    </row>
    <row r="1031" s="14" customFormat="1">
      <c r="A1031" s="14"/>
      <c r="B1031" s="237"/>
      <c r="C1031" s="238"/>
      <c r="D1031" s="227" t="s">
        <v>182</v>
      </c>
      <c r="E1031" s="239" t="s">
        <v>19</v>
      </c>
      <c r="F1031" s="240" t="s">
        <v>967</v>
      </c>
      <c r="G1031" s="238"/>
      <c r="H1031" s="241">
        <v>12.25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7" t="s">
        <v>182</v>
      </c>
      <c r="AU1031" s="247" t="s">
        <v>81</v>
      </c>
      <c r="AV1031" s="14" t="s">
        <v>185</v>
      </c>
      <c r="AW1031" s="14" t="s">
        <v>33</v>
      </c>
      <c r="AX1031" s="14" t="s">
        <v>71</v>
      </c>
      <c r="AY1031" s="247" t="s">
        <v>171</v>
      </c>
    </row>
    <row r="1032" s="15" customFormat="1">
      <c r="A1032" s="15"/>
      <c r="B1032" s="248"/>
      <c r="C1032" s="249"/>
      <c r="D1032" s="227" t="s">
        <v>182</v>
      </c>
      <c r="E1032" s="250" t="s">
        <v>19</v>
      </c>
      <c r="F1032" s="251" t="s">
        <v>188</v>
      </c>
      <c r="G1032" s="249"/>
      <c r="H1032" s="252">
        <v>231.90000000000001</v>
      </c>
      <c r="I1032" s="253"/>
      <c r="J1032" s="249"/>
      <c r="K1032" s="249"/>
      <c r="L1032" s="254"/>
      <c r="M1032" s="255"/>
      <c r="N1032" s="256"/>
      <c r="O1032" s="256"/>
      <c r="P1032" s="256"/>
      <c r="Q1032" s="256"/>
      <c r="R1032" s="256"/>
      <c r="S1032" s="256"/>
      <c r="T1032" s="257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8" t="s">
        <v>182</v>
      </c>
      <c r="AU1032" s="258" t="s">
        <v>81</v>
      </c>
      <c r="AV1032" s="15" t="s">
        <v>179</v>
      </c>
      <c r="AW1032" s="15" t="s">
        <v>33</v>
      </c>
      <c r="AX1032" s="15" t="s">
        <v>79</v>
      </c>
      <c r="AY1032" s="258" t="s">
        <v>171</v>
      </c>
    </row>
    <row r="1033" s="2" customFormat="1" ht="16.5" customHeight="1">
      <c r="A1033" s="41"/>
      <c r="B1033" s="42"/>
      <c r="C1033" s="207" t="s">
        <v>968</v>
      </c>
      <c r="D1033" s="207" t="s">
        <v>174</v>
      </c>
      <c r="E1033" s="208" t="s">
        <v>969</v>
      </c>
      <c r="F1033" s="209" t="s">
        <v>970</v>
      </c>
      <c r="G1033" s="210" t="s">
        <v>191</v>
      </c>
      <c r="H1033" s="211">
        <v>463.80000000000001</v>
      </c>
      <c r="I1033" s="212"/>
      <c r="J1033" s="213">
        <f>ROUND(I1033*H1033,2)</f>
        <v>0</v>
      </c>
      <c r="K1033" s="209" t="s">
        <v>178</v>
      </c>
      <c r="L1033" s="47"/>
      <c r="M1033" s="214" t="s">
        <v>19</v>
      </c>
      <c r="N1033" s="215" t="s">
        <v>42</v>
      </c>
      <c r="O1033" s="87"/>
      <c r="P1033" s="216">
        <f>O1033*H1033</f>
        <v>0</v>
      </c>
      <c r="Q1033" s="216">
        <v>0</v>
      </c>
      <c r="R1033" s="216">
        <f>Q1033*H1033</f>
        <v>0</v>
      </c>
      <c r="S1033" s="216">
        <v>0</v>
      </c>
      <c r="T1033" s="217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18" t="s">
        <v>179</v>
      </c>
      <c r="AT1033" s="218" t="s">
        <v>174</v>
      </c>
      <c r="AU1033" s="218" t="s">
        <v>81</v>
      </c>
      <c r="AY1033" s="20" t="s">
        <v>171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20" t="s">
        <v>79</v>
      </c>
      <c r="BK1033" s="219">
        <f>ROUND(I1033*H1033,2)</f>
        <v>0</v>
      </c>
      <c r="BL1033" s="20" t="s">
        <v>179</v>
      </c>
      <c r="BM1033" s="218" t="s">
        <v>971</v>
      </c>
    </row>
    <row r="1034" s="2" customFormat="1">
      <c r="A1034" s="41"/>
      <c r="B1034" s="42"/>
      <c r="C1034" s="43"/>
      <c r="D1034" s="220" t="s">
        <v>180</v>
      </c>
      <c r="E1034" s="43"/>
      <c r="F1034" s="221" t="s">
        <v>972</v>
      </c>
      <c r="G1034" s="43"/>
      <c r="H1034" s="43"/>
      <c r="I1034" s="222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180</v>
      </c>
      <c r="AU1034" s="20" t="s">
        <v>81</v>
      </c>
    </row>
    <row r="1035" s="13" customFormat="1">
      <c r="A1035" s="13"/>
      <c r="B1035" s="225"/>
      <c r="C1035" s="226"/>
      <c r="D1035" s="227" t="s">
        <v>182</v>
      </c>
      <c r="E1035" s="228" t="s">
        <v>19</v>
      </c>
      <c r="F1035" s="229" t="s">
        <v>973</v>
      </c>
      <c r="G1035" s="226"/>
      <c r="H1035" s="230">
        <v>463.80000000000001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182</v>
      </c>
      <c r="AU1035" s="236" t="s">
        <v>81</v>
      </c>
      <c r="AV1035" s="13" t="s">
        <v>81</v>
      </c>
      <c r="AW1035" s="13" t="s">
        <v>33</v>
      </c>
      <c r="AX1035" s="13" t="s">
        <v>71</v>
      </c>
      <c r="AY1035" s="236" t="s">
        <v>171</v>
      </c>
    </row>
    <row r="1036" s="15" customFormat="1">
      <c r="A1036" s="15"/>
      <c r="B1036" s="248"/>
      <c r="C1036" s="249"/>
      <c r="D1036" s="227" t="s">
        <v>182</v>
      </c>
      <c r="E1036" s="250" t="s">
        <v>19</v>
      </c>
      <c r="F1036" s="251" t="s">
        <v>188</v>
      </c>
      <c r="G1036" s="249"/>
      <c r="H1036" s="252">
        <v>463.80000000000001</v>
      </c>
      <c r="I1036" s="253"/>
      <c r="J1036" s="249"/>
      <c r="K1036" s="249"/>
      <c r="L1036" s="254"/>
      <c r="M1036" s="255"/>
      <c r="N1036" s="256"/>
      <c r="O1036" s="256"/>
      <c r="P1036" s="256"/>
      <c r="Q1036" s="256"/>
      <c r="R1036" s="256"/>
      <c r="S1036" s="256"/>
      <c r="T1036" s="257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8" t="s">
        <v>182</v>
      </c>
      <c r="AU1036" s="258" t="s">
        <v>81</v>
      </c>
      <c r="AV1036" s="15" t="s">
        <v>179</v>
      </c>
      <c r="AW1036" s="15" t="s">
        <v>33</v>
      </c>
      <c r="AX1036" s="15" t="s">
        <v>79</v>
      </c>
      <c r="AY1036" s="258" t="s">
        <v>171</v>
      </c>
    </row>
    <row r="1037" s="2" customFormat="1" ht="16.5" customHeight="1">
      <c r="A1037" s="41"/>
      <c r="B1037" s="42"/>
      <c r="C1037" s="207" t="s">
        <v>599</v>
      </c>
      <c r="D1037" s="207" t="s">
        <v>174</v>
      </c>
      <c r="E1037" s="208" t="s">
        <v>974</v>
      </c>
      <c r="F1037" s="209" t="s">
        <v>975</v>
      </c>
      <c r="G1037" s="210" t="s">
        <v>191</v>
      </c>
      <c r="H1037" s="211">
        <v>82.891999999999996</v>
      </c>
      <c r="I1037" s="212"/>
      <c r="J1037" s="213">
        <f>ROUND(I1037*H1037,2)</f>
        <v>0</v>
      </c>
      <c r="K1037" s="209" t="s">
        <v>178</v>
      </c>
      <c r="L1037" s="47"/>
      <c r="M1037" s="214" t="s">
        <v>19</v>
      </c>
      <c r="N1037" s="215" t="s">
        <v>42</v>
      </c>
      <c r="O1037" s="87"/>
      <c r="P1037" s="216">
        <f>O1037*H1037</f>
        <v>0</v>
      </c>
      <c r="Q1037" s="216">
        <v>0</v>
      </c>
      <c r="R1037" s="216">
        <f>Q1037*H1037</f>
        <v>0</v>
      </c>
      <c r="S1037" s="216">
        <v>0.027199999999999998</v>
      </c>
      <c r="T1037" s="217">
        <f>S1037*H1037</f>
        <v>2.2546624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18" t="s">
        <v>179</v>
      </c>
      <c r="AT1037" s="218" t="s">
        <v>174</v>
      </c>
      <c r="AU1037" s="218" t="s">
        <v>81</v>
      </c>
      <c r="AY1037" s="20" t="s">
        <v>171</v>
      </c>
      <c r="BE1037" s="219">
        <f>IF(N1037="základní",J1037,0)</f>
        <v>0</v>
      </c>
      <c r="BF1037" s="219">
        <f>IF(N1037="snížená",J1037,0)</f>
        <v>0</v>
      </c>
      <c r="BG1037" s="219">
        <f>IF(N1037="zákl. přenesená",J1037,0)</f>
        <v>0</v>
      </c>
      <c r="BH1037" s="219">
        <f>IF(N1037="sníž. přenesená",J1037,0)</f>
        <v>0</v>
      </c>
      <c r="BI1037" s="219">
        <f>IF(N1037="nulová",J1037,0)</f>
        <v>0</v>
      </c>
      <c r="BJ1037" s="20" t="s">
        <v>79</v>
      </c>
      <c r="BK1037" s="219">
        <f>ROUND(I1037*H1037,2)</f>
        <v>0</v>
      </c>
      <c r="BL1037" s="20" t="s">
        <v>179</v>
      </c>
      <c r="BM1037" s="218" t="s">
        <v>976</v>
      </c>
    </row>
    <row r="1038" s="2" customFormat="1">
      <c r="A1038" s="41"/>
      <c r="B1038" s="42"/>
      <c r="C1038" s="43"/>
      <c r="D1038" s="220" t="s">
        <v>180</v>
      </c>
      <c r="E1038" s="43"/>
      <c r="F1038" s="221" t="s">
        <v>977</v>
      </c>
      <c r="G1038" s="43"/>
      <c r="H1038" s="43"/>
      <c r="I1038" s="222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180</v>
      </c>
      <c r="AU1038" s="20" t="s">
        <v>81</v>
      </c>
    </row>
    <row r="1039" s="16" customFormat="1">
      <c r="A1039" s="16"/>
      <c r="B1039" s="259"/>
      <c r="C1039" s="260"/>
      <c r="D1039" s="227" t="s">
        <v>182</v>
      </c>
      <c r="E1039" s="261" t="s">
        <v>19</v>
      </c>
      <c r="F1039" s="262" t="s">
        <v>978</v>
      </c>
      <c r="G1039" s="260"/>
      <c r="H1039" s="261" t="s">
        <v>19</v>
      </c>
      <c r="I1039" s="263"/>
      <c r="J1039" s="260"/>
      <c r="K1039" s="260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68" t="s">
        <v>182</v>
      </c>
      <c r="AU1039" s="268" t="s">
        <v>81</v>
      </c>
      <c r="AV1039" s="16" t="s">
        <v>79</v>
      </c>
      <c r="AW1039" s="16" t="s">
        <v>33</v>
      </c>
      <c r="AX1039" s="16" t="s">
        <v>71</v>
      </c>
      <c r="AY1039" s="268" t="s">
        <v>171</v>
      </c>
    </row>
    <row r="1040" s="13" customFormat="1">
      <c r="A1040" s="13"/>
      <c r="B1040" s="225"/>
      <c r="C1040" s="226"/>
      <c r="D1040" s="227" t="s">
        <v>182</v>
      </c>
      <c r="E1040" s="228" t="s">
        <v>19</v>
      </c>
      <c r="F1040" s="229" t="s">
        <v>979</v>
      </c>
      <c r="G1040" s="226"/>
      <c r="H1040" s="230">
        <v>12.726000000000001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182</v>
      </c>
      <c r="AU1040" s="236" t="s">
        <v>81</v>
      </c>
      <c r="AV1040" s="13" t="s">
        <v>81</v>
      </c>
      <c r="AW1040" s="13" t="s">
        <v>33</v>
      </c>
      <c r="AX1040" s="13" t="s">
        <v>71</v>
      </c>
      <c r="AY1040" s="236" t="s">
        <v>171</v>
      </c>
    </row>
    <row r="1041" s="13" customFormat="1">
      <c r="A1041" s="13"/>
      <c r="B1041" s="225"/>
      <c r="C1041" s="226"/>
      <c r="D1041" s="227" t="s">
        <v>182</v>
      </c>
      <c r="E1041" s="228" t="s">
        <v>19</v>
      </c>
      <c r="F1041" s="229" t="s">
        <v>980</v>
      </c>
      <c r="G1041" s="226"/>
      <c r="H1041" s="230">
        <v>-1.6160000000000001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182</v>
      </c>
      <c r="AU1041" s="236" t="s">
        <v>81</v>
      </c>
      <c r="AV1041" s="13" t="s">
        <v>81</v>
      </c>
      <c r="AW1041" s="13" t="s">
        <v>33</v>
      </c>
      <c r="AX1041" s="13" t="s">
        <v>71</v>
      </c>
      <c r="AY1041" s="236" t="s">
        <v>171</v>
      </c>
    </row>
    <row r="1042" s="13" customFormat="1">
      <c r="A1042" s="13"/>
      <c r="B1042" s="225"/>
      <c r="C1042" s="226"/>
      <c r="D1042" s="227" t="s">
        <v>182</v>
      </c>
      <c r="E1042" s="228" t="s">
        <v>19</v>
      </c>
      <c r="F1042" s="229" t="s">
        <v>981</v>
      </c>
      <c r="G1042" s="226"/>
      <c r="H1042" s="230">
        <v>9.1300000000000008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182</v>
      </c>
      <c r="AU1042" s="236" t="s">
        <v>81</v>
      </c>
      <c r="AV1042" s="13" t="s">
        <v>81</v>
      </c>
      <c r="AW1042" s="13" t="s">
        <v>33</v>
      </c>
      <c r="AX1042" s="13" t="s">
        <v>71</v>
      </c>
      <c r="AY1042" s="236" t="s">
        <v>171</v>
      </c>
    </row>
    <row r="1043" s="14" customFormat="1">
      <c r="A1043" s="14"/>
      <c r="B1043" s="237"/>
      <c r="C1043" s="238"/>
      <c r="D1043" s="227" t="s">
        <v>182</v>
      </c>
      <c r="E1043" s="239" t="s">
        <v>19</v>
      </c>
      <c r="F1043" s="240" t="s">
        <v>982</v>
      </c>
      <c r="G1043" s="238"/>
      <c r="H1043" s="241">
        <v>20.240000000000002</v>
      </c>
      <c r="I1043" s="242"/>
      <c r="J1043" s="238"/>
      <c r="K1043" s="238"/>
      <c r="L1043" s="243"/>
      <c r="M1043" s="244"/>
      <c r="N1043" s="245"/>
      <c r="O1043" s="245"/>
      <c r="P1043" s="245"/>
      <c r="Q1043" s="245"/>
      <c r="R1043" s="245"/>
      <c r="S1043" s="245"/>
      <c r="T1043" s="24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7" t="s">
        <v>182</v>
      </c>
      <c r="AU1043" s="247" t="s">
        <v>81</v>
      </c>
      <c r="AV1043" s="14" t="s">
        <v>185</v>
      </c>
      <c r="AW1043" s="14" t="s">
        <v>33</v>
      </c>
      <c r="AX1043" s="14" t="s">
        <v>71</v>
      </c>
      <c r="AY1043" s="247" t="s">
        <v>171</v>
      </c>
    </row>
    <row r="1044" s="16" customFormat="1">
      <c r="A1044" s="16"/>
      <c r="B1044" s="259"/>
      <c r="C1044" s="260"/>
      <c r="D1044" s="227" t="s">
        <v>182</v>
      </c>
      <c r="E1044" s="261" t="s">
        <v>19</v>
      </c>
      <c r="F1044" s="262" t="s">
        <v>978</v>
      </c>
      <c r="G1044" s="260"/>
      <c r="H1044" s="261" t="s">
        <v>19</v>
      </c>
      <c r="I1044" s="263"/>
      <c r="J1044" s="260"/>
      <c r="K1044" s="260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68" t="s">
        <v>182</v>
      </c>
      <c r="AU1044" s="268" t="s">
        <v>81</v>
      </c>
      <c r="AV1044" s="16" t="s">
        <v>79</v>
      </c>
      <c r="AW1044" s="16" t="s">
        <v>33</v>
      </c>
      <c r="AX1044" s="16" t="s">
        <v>71</v>
      </c>
      <c r="AY1044" s="268" t="s">
        <v>171</v>
      </c>
    </row>
    <row r="1045" s="13" customFormat="1">
      <c r="A1045" s="13"/>
      <c r="B1045" s="225"/>
      <c r="C1045" s="226"/>
      <c r="D1045" s="227" t="s">
        <v>182</v>
      </c>
      <c r="E1045" s="228" t="s">
        <v>19</v>
      </c>
      <c r="F1045" s="229" t="s">
        <v>983</v>
      </c>
      <c r="G1045" s="226"/>
      <c r="H1045" s="230">
        <v>26.800000000000001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6" t="s">
        <v>182</v>
      </c>
      <c r="AU1045" s="236" t="s">
        <v>81</v>
      </c>
      <c r="AV1045" s="13" t="s">
        <v>81</v>
      </c>
      <c r="AW1045" s="13" t="s">
        <v>33</v>
      </c>
      <c r="AX1045" s="13" t="s">
        <v>71</v>
      </c>
      <c r="AY1045" s="236" t="s">
        <v>171</v>
      </c>
    </row>
    <row r="1046" s="13" customFormat="1">
      <c r="A1046" s="13"/>
      <c r="B1046" s="225"/>
      <c r="C1046" s="226"/>
      <c r="D1046" s="227" t="s">
        <v>182</v>
      </c>
      <c r="E1046" s="228" t="s">
        <v>19</v>
      </c>
      <c r="F1046" s="229" t="s">
        <v>984</v>
      </c>
      <c r="G1046" s="226"/>
      <c r="H1046" s="230">
        <v>-2.4239999999999999</v>
      </c>
      <c r="I1046" s="231"/>
      <c r="J1046" s="226"/>
      <c r="K1046" s="226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182</v>
      </c>
      <c r="AU1046" s="236" t="s">
        <v>81</v>
      </c>
      <c r="AV1046" s="13" t="s">
        <v>81</v>
      </c>
      <c r="AW1046" s="13" t="s">
        <v>33</v>
      </c>
      <c r="AX1046" s="13" t="s">
        <v>71</v>
      </c>
      <c r="AY1046" s="236" t="s">
        <v>171</v>
      </c>
    </row>
    <row r="1047" s="13" customFormat="1">
      <c r="A1047" s="13"/>
      <c r="B1047" s="225"/>
      <c r="C1047" s="226"/>
      <c r="D1047" s="227" t="s">
        <v>182</v>
      </c>
      <c r="E1047" s="228" t="s">
        <v>19</v>
      </c>
      <c r="F1047" s="229" t="s">
        <v>985</v>
      </c>
      <c r="G1047" s="226"/>
      <c r="H1047" s="230">
        <v>28.038</v>
      </c>
      <c r="I1047" s="231"/>
      <c r="J1047" s="226"/>
      <c r="K1047" s="226"/>
      <c r="L1047" s="232"/>
      <c r="M1047" s="233"/>
      <c r="N1047" s="234"/>
      <c r="O1047" s="234"/>
      <c r="P1047" s="234"/>
      <c r="Q1047" s="234"/>
      <c r="R1047" s="234"/>
      <c r="S1047" s="234"/>
      <c r="T1047" s="23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6" t="s">
        <v>182</v>
      </c>
      <c r="AU1047" s="236" t="s">
        <v>81</v>
      </c>
      <c r="AV1047" s="13" t="s">
        <v>81</v>
      </c>
      <c r="AW1047" s="13" t="s">
        <v>33</v>
      </c>
      <c r="AX1047" s="13" t="s">
        <v>71</v>
      </c>
      <c r="AY1047" s="236" t="s">
        <v>171</v>
      </c>
    </row>
    <row r="1048" s="13" customFormat="1">
      <c r="A1048" s="13"/>
      <c r="B1048" s="225"/>
      <c r="C1048" s="226"/>
      <c r="D1048" s="227" t="s">
        <v>182</v>
      </c>
      <c r="E1048" s="228" t="s">
        <v>19</v>
      </c>
      <c r="F1048" s="229" t="s">
        <v>986</v>
      </c>
      <c r="G1048" s="226"/>
      <c r="H1048" s="230">
        <v>-2.46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182</v>
      </c>
      <c r="AU1048" s="236" t="s">
        <v>81</v>
      </c>
      <c r="AV1048" s="13" t="s">
        <v>81</v>
      </c>
      <c r="AW1048" s="13" t="s">
        <v>33</v>
      </c>
      <c r="AX1048" s="13" t="s">
        <v>71</v>
      </c>
      <c r="AY1048" s="236" t="s">
        <v>171</v>
      </c>
    </row>
    <row r="1049" s="14" customFormat="1">
      <c r="A1049" s="14"/>
      <c r="B1049" s="237"/>
      <c r="C1049" s="238"/>
      <c r="D1049" s="227" t="s">
        <v>182</v>
      </c>
      <c r="E1049" s="239" t="s">
        <v>19</v>
      </c>
      <c r="F1049" s="240" t="s">
        <v>987</v>
      </c>
      <c r="G1049" s="238"/>
      <c r="H1049" s="241">
        <v>49.954000000000001</v>
      </c>
      <c r="I1049" s="242"/>
      <c r="J1049" s="238"/>
      <c r="K1049" s="238"/>
      <c r="L1049" s="243"/>
      <c r="M1049" s="244"/>
      <c r="N1049" s="245"/>
      <c r="O1049" s="245"/>
      <c r="P1049" s="245"/>
      <c r="Q1049" s="245"/>
      <c r="R1049" s="245"/>
      <c r="S1049" s="245"/>
      <c r="T1049" s="24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7" t="s">
        <v>182</v>
      </c>
      <c r="AU1049" s="247" t="s">
        <v>81</v>
      </c>
      <c r="AV1049" s="14" t="s">
        <v>185</v>
      </c>
      <c r="AW1049" s="14" t="s">
        <v>33</v>
      </c>
      <c r="AX1049" s="14" t="s">
        <v>71</v>
      </c>
      <c r="AY1049" s="247" t="s">
        <v>171</v>
      </c>
    </row>
    <row r="1050" s="13" customFormat="1">
      <c r="A1050" s="13"/>
      <c r="B1050" s="225"/>
      <c r="C1050" s="226"/>
      <c r="D1050" s="227" t="s">
        <v>182</v>
      </c>
      <c r="E1050" s="228" t="s">
        <v>19</v>
      </c>
      <c r="F1050" s="229" t="s">
        <v>988</v>
      </c>
      <c r="G1050" s="226"/>
      <c r="H1050" s="230">
        <v>2.9750000000000001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182</v>
      </c>
      <c r="AU1050" s="236" t="s">
        <v>81</v>
      </c>
      <c r="AV1050" s="13" t="s">
        <v>81</v>
      </c>
      <c r="AW1050" s="13" t="s">
        <v>33</v>
      </c>
      <c r="AX1050" s="13" t="s">
        <v>71</v>
      </c>
      <c r="AY1050" s="236" t="s">
        <v>171</v>
      </c>
    </row>
    <row r="1051" s="13" customFormat="1">
      <c r="A1051" s="13"/>
      <c r="B1051" s="225"/>
      <c r="C1051" s="226"/>
      <c r="D1051" s="227" t="s">
        <v>182</v>
      </c>
      <c r="E1051" s="228" t="s">
        <v>19</v>
      </c>
      <c r="F1051" s="229" t="s">
        <v>989</v>
      </c>
      <c r="G1051" s="226"/>
      <c r="H1051" s="230">
        <v>3.2400000000000002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6" t="s">
        <v>182</v>
      </c>
      <c r="AU1051" s="236" t="s">
        <v>81</v>
      </c>
      <c r="AV1051" s="13" t="s">
        <v>81</v>
      </c>
      <c r="AW1051" s="13" t="s">
        <v>33</v>
      </c>
      <c r="AX1051" s="13" t="s">
        <v>71</v>
      </c>
      <c r="AY1051" s="236" t="s">
        <v>171</v>
      </c>
    </row>
    <row r="1052" s="14" customFormat="1">
      <c r="A1052" s="14"/>
      <c r="B1052" s="237"/>
      <c r="C1052" s="238"/>
      <c r="D1052" s="227" t="s">
        <v>182</v>
      </c>
      <c r="E1052" s="239" t="s">
        <v>19</v>
      </c>
      <c r="F1052" s="240" t="s">
        <v>990</v>
      </c>
      <c r="G1052" s="238"/>
      <c r="H1052" s="241">
        <v>6.2149999999999999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7" t="s">
        <v>182</v>
      </c>
      <c r="AU1052" s="247" t="s">
        <v>81</v>
      </c>
      <c r="AV1052" s="14" t="s">
        <v>185</v>
      </c>
      <c r="AW1052" s="14" t="s">
        <v>33</v>
      </c>
      <c r="AX1052" s="14" t="s">
        <v>71</v>
      </c>
      <c r="AY1052" s="247" t="s">
        <v>171</v>
      </c>
    </row>
    <row r="1053" s="13" customFormat="1">
      <c r="A1053" s="13"/>
      <c r="B1053" s="225"/>
      <c r="C1053" s="226"/>
      <c r="D1053" s="227" t="s">
        <v>182</v>
      </c>
      <c r="E1053" s="228" t="s">
        <v>19</v>
      </c>
      <c r="F1053" s="229" t="s">
        <v>991</v>
      </c>
      <c r="G1053" s="226"/>
      <c r="H1053" s="230">
        <v>2.2829999999999999</v>
      </c>
      <c r="I1053" s="231"/>
      <c r="J1053" s="226"/>
      <c r="K1053" s="226"/>
      <c r="L1053" s="232"/>
      <c r="M1053" s="233"/>
      <c r="N1053" s="234"/>
      <c r="O1053" s="234"/>
      <c r="P1053" s="234"/>
      <c r="Q1053" s="234"/>
      <c r="R1053" s="234"/>
      <c r="S1053" s="234"/>
      <c r="T1053" s="23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6" t="s">
        <v>182</v>
      </c>
      <c r="AU1053" s="236" t="s">
        <v>81</v>
      </c>
      <c r="AV1053" s="13" t="s">
        <v>81</v>
      </c>
      <c r="AW1053" s="13" t="s">
        <v>33</v>
      </c>
      <c r="AX1053" s="13" t="s">
        <v>71</v>
      </c>
      <c r="AY1053" s="236" t="s">
        <v>171</v>
      </c>
    </row>
    <row r="1054" s="13" customFormat="1">
      <c r="A1054" s="13"/>
      <c r="B1054" s="225"/>
      <c r="C1054" s="226"/>
      <c r="D1054" s="227" t="s">
        <v>182</v>
      </c>
      <c r="E1054" s="228" t="s">
        <v>19</v>
      </c>
      <c r="F1054" s="229" t="s">
        <v>992</v>
      </c>
      <c r="G1054" s="226"/>
      <c r="H1054" s="230">
        <v>1.8</v>
      </c>
      <c r="I1054" s="231"/>
      <c r="J1054" s="226"/>
      <c r="K1054" s="226"/>
      <c r="L1054" s="232"/>
      <c r="M1054" s="233"/>
      <c r="N1054" s="234"/>
      <c r="O1054" s="234"/>
      <c r="P1054" s="234"/>
      <c r="Q1054" s="234"/>
      <c r="R1054" s="234"/>
      <c r="S1054" s="234"/>
      <c r="T1054" s="23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6" t="s">
        <v>182</v>
      </c>
      <c r="AU1054" s="236" t="s">
        <v>81</v>
      </c>
      <c r="AV1054" s="13" t="s">
        <v>81</v>
      </c>
      <c r="AW1054" s="13" t="s">
        <v>33</v>
      </c>
      <c r="AX1054" s="13" t="s">
        <v>71</v>
      </c>
      <c r="AY1054" s="236" t="s">
        <v>171</v>
      </c>
    </row>
    <row r="1055" s="13" customFormat="1">
      <c r="A1055" s="13"/>
      <c r="B1055" s="225"/>
      <c r="C1055" s="226"/>
      <c r="D1055" s="227" t="s">
        <v>182</v>
      </c>
      <c r="E1055" s="228" t="s">
        <v>19</v>
      </c>
      <c r="F1055" s="229" t="s">
        <v>993</v>
      </c>
      <c r="G1055" s="226"/>
      <c r="H1055" s="230">
        <v>2.3999999999999999</v>
      </c>
      <c r="I1055" s="231"/>
      <c r="J1055" s="226"/>
      <c r="K1055" s="226"/>
      <c r="L1055" s="232"/>
      <c r="M1055" s="233"/>
      <c r="N1055" s="234"/>
      <c r="O1055" s="234"/>
      <c r="P1055" s="234"/>
      <c r="Q1055" s="234"/>
      <c r="R1055" s="234"/>
      <c r="S1055" s="234"/>
      <c r="T1055" s="23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6" t="s">
        <v>182</v>
      </c>
      <c r="AU1055" s="236" t="s">
        <v>81</v>
      </c>
      <c r="AV1055" s="13" t="s">
        <v>81</v>
      </c>
      <c r="AW1055" s="13" t="s">
        <v>33</v>
      </c>
      <c r="AX1055" s="13" t="s">
        <v>71</v>
      </c>
      <c r="AY1055" s="236" t="s">
        <v>171</v>
      </c>
    </row>
    <row r="1056" s="14" customFormat="1">
      <c r="A1056" s="14"/>
      <c r="B1056" s="237"/>
      <c r="C1056" s="238"/>
      <c r="D1056" s="227" t="s">
        <v>182</v>
      </c>
      <c r="E1056" s="239" t="s">
        <v>19</v>
      </c>
      <c r="F1056" s="240" t="s">
        <v>994</v>
      </c>
      <c r="G1056" s="238"/>
      <c r="H1056" s="241">
        <v>6.4830000000000005</v>
      </c>
      <c r="I1056" s="242"/>
      <c r="J1056" s="238"/>
      <c r="K1056" s="238"/>
      <c r="L1056" s="243"/>
      <c r="M1056" s="244"/>
      <c r="N1056" s="245"/>
      <c r="O1056" s="245"/>
      <c r="P1056" s="245"/>
      <c r="Q1056" s="245"/>
      <c r="R1056" s="245"/>
      <c r="S1056" s="245"/>
      <c r="T1056" s="24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7" t="s">
        <v>182</v>
      </c>
      <c r="AU1056" s="247" t="s">
        <v>81</v>
      </c>
      <c r="AV1056" s="14" t="s">
        <v>185</v>
      </c>
      <c r="AW1056" s="14" t="s">
        <v>33</v>
      </c>
      <c r="AX1056" s="14" t="s">
        <v>71</v>
      </c>
      <c r="AY1056" s="247" t="s">
        <v>171</v>
      </c>
    </row>
    <row r="1057" s="15" customFormat="1">
      <c r="A1057" s="15"/>
      <c r="B1057" s="248"/>
      <c r="C1057" s="249"/>
      <c r="D1057" s="227" t="s">
        <v>182</v>
      </c>
      <c r="E1057" s="250" t="s">
        <v>19</v>
      </c>
      <c r="F1057" s="251" t="s">
        <v>188</v>
      </c>
      <c r="G1057" s="249"/>
      <c r="H1057" s="252">
        <v>82.89200000000001</v>
      </c>
      <c r="I1057" s="253"/>
      <c r="J1057" s="249"/>
      <c r="K1057" s="249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8" t="s">
        <v>182</v>
      </c>
      <c r="AU1057" s="258" t="s">
        <v>81</v>
      </c>
      <c r="AV1057" s="15" t="s">
        <v>179</v>
      </c>
      <c r="AW1057" s="15" t="s">
        <v>33</v>
      </c>
      <c r="AX1057" s="15" t="s">
        <v>79</v>
      </c>
      <c r="AY1057" s="258" t="s">
        <v>171</v>
      </c>
    </row>
    <row r="1058" s="2" customFormat="1" ht="16.5" customHeight="1">
      <c r="A1058" s="41"/>
      <c r="B1058" s="42"/>
      <c r="C1058" s="207" t="s">
        <v>995</v>
      </c>
      <c r="D1058" s="207" t="s">
        <v>174</v>
      </c>
      <c r="E1058" s="208" t="s">
        <v>996</v>
      </c>
      <c r="F1058" s="209" t="s">
        <v>997</v>
      </c>
      <c r="G1058" s="210" t="s">
        <v>191</v>
      </c>
      <c r="H1058" s="211">
        <v>2.8799999999999999</v>
      </c>
      <c r="I1058" s="212"/>
      <c r="J1058" s="213">
        <f>ROUND(I1058*H1058,2)</f>
        <v>0</v>
      </c>
      <c r="K1058" s="209" t="s">
        <v>178</v>
      </c>
      <c r="L1058" s="47"/>
      <c r="M1058" s="214" t="s">
        <v>19</v>
      </c>
      <c r="N1058" s="215" t="s">
        <v>42</v>
      </c>
      <c r="O1058" s="87"/>
      <c r="P1058" s="216">
        <f>O1058*H1058</f>
        <v>0</v>
      </c>
      <c r="Q1058" s="216">
        <v>0</v>
      </c>
      <c r="R1058" s="216">
        <f>Q1058*H1058</f>
        <v>0</v>
      </c>
      <c r="S1058" s="216">
        <v>0.02</v>
      </c>
      <c r="T1058" s="217">
        <f>S1058*H1058</f>
        <v>0.057599999999999998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18" t="s">
        <v>179</v>
      </c>
      <c r="AT1058" s="218" t="s">
        <v>174</v>
      </c>
      <c r="AU1058" s="218" t="s">
        <v>81</v>
      </c>
      <c r="AY1058" s="20" t="s">
        <v>171</v>
      </c>
      <c r="BE1058" s="219">
        <f>IF(N1058="základní",J1058,0)</f>
        <v>0</v>
      </c>
      <c r="BF1058" s="219">
        <f>IF(N1058="snížená",J1058,0)</f>
        <v>0</v>
      </c>
      <c r="BG1058" s="219">
        <f>IF(N1058="zákl. přenesená",J1058,0)</f>
        <v>0</v>
      </c>
      <c r="BH1058" s="219">
        <f>IF(N1058="sníž. přenesená",J1058,0)</f>
        <v>0</v>
      </c>
      <c r="BI1058" s="219">
        <f>IF(N1058="nulová",J1058,0)</f>
        <v>0</v>
      </c>
      <c r="BJ1058" s="20" t="s">
        <v>79</v>
      </c>
      <c r="BK1058" s="219">
        <f>ROUND(I1058*H1058,2)</f>
        <v>0</v>
      </c>
      <c r="BL1058" s="20" t="s">
        <v>179</v>
      </c>
      <c r="BM1058" s="218" t="s">
        <v>998</v>
      </c>
    </row>
    <row r="1059" s="2" customFormat="1">
      <c r="A1059" s="41"/>
      <c r="B1059" s="42"/>
      <c r="C1059" s="43"/>
      <c r="D1059" s="220" t="s">
        <v>180</v>
      </c>
      <c r="E1059" s="43"/>
      <c r="F1059" s="221" t="s">
        <v>999</v>
      </c>
      <c r="G1059" s="43"/>
      <c r="H1059" s="43"/>
      <c r="I1059" s="222"/>
      <c r="J1059" s="43"/>
      <c r="K1059" s="43"/>
      <c r="L1059" s="47"/>
      <c r="M1059" s="223"/>
      <c r="N1059" s="224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180</v>
      </c>
      <c r="AU1059" s="20" t="s">
        <v>81</v>
      </c>
    </row>
    <row r="1060" s="13" customFormat="1">
      <c r="A1060" s="13"/>
      <c r="B1060" s="225"/>
      <c r="C1060" s="226"/>
      <c r="D1060" s="227" t="s">
        <v>182</v>
      </c>
      <c r="E1060" s="228" t="s">
        <v>19</v>
      </c>
      <c r="F1060" s="229" t="s">
        <v>1000</v>
      </c>
      <c r="G1060" s="226"/>
      <c r="H1060" s="230">
        <v>2.25</v>
      </c>
      <c r="I1060" s="231"/>
      <c r="J1060" s="226"/>
      <c r="K1060" s="226"/>
      <c r="L1060" s="232"/>
      <c r="M1060" s="233"/>
      <c r="N1060" s="234"/>
      <c r="O1060" s="234"/>
      <c r="P1060" s="234"/>
      <c r="Q1060" s="234"/>
      <c r="R1060" s="234"/>
      <c r="S1060" s="234"/>
      <c r="T1060" s="23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6" t="s">
        <v>182</v>
      </c>
      <c r="AU1060" s="236" t="s">
        <v>81</v>
      </c>
      <c r="AV1060" s="13" t="s">
        <v>81</v>
      </c>
      <c r="AW1060" s="13" t="s">
        <v>33</v>
      </c>
      <c r="AX1060" s="13" t="s">
        <v>71</v>
      </c>
      <c r="AY1060" s="236" t="s">
        <v>171</v>
      </c>
    </row>
    <row r="1061" s="13" customFormat="1">
      <c r="A1061" s="13"/>
      <c r="B1061" s="225"/>
      <c r="C1061" s="226"/>
      <c r="D1061" s="227" t="s">
        <v>182</v>
      </c>
      <c r="E1061" s="228" t="s">
        <v>19</v>
      </c>
      <c r="F1061" s="229" t="s">
        <v>1001</v>
      </c>
      <c r="G1061" s="226"/>
      <c r="H1061" s="230">
        <v>0.63</v>
      </c>
      <c r="I1061" s="231"/>
      <c r="J1061" s="226"/>
      <c r="K1061" s="226"/>
      <c r="L1061" s="232"/>
      <c r="M1061" s="233"/>
      <c r="N1061" s="234"/>
      <c r="O1061" s="234"/>
      <c r="P1061" s="234"/>
      <c r="Q1061" s="234"/>
      <c r="R1061" s="234"/>
      <c r="S1061" s="234"/>
      <c r="T1061" s="23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6" t="s">
        <v>182</v>
      </c>
      <c r="AU1061" s="236" t="s">
        <v>81</v>
      </c>
      <c r="AV1061" s="13" t="s">
        <v>81</v>
      </c>
      <c r="AW1061" s="13" t="s">
        <v>33</v>
      </c>
      <c r="AX1061" s="13" t="s">
        <v>71</v>
      </c>
      <c r="AY1061" s="236" t="s">
        <v>171</v>
      </c>
    </row>
    <row r="1062" s="14" customFormat="1">
      <c r="A1062" s="14"/>
      <c r="B1062" s="237"/>
      <c r="C1062" s="238"/>
      <c r="D1062" s="227" t="s">
        <v>182</v>
      </c>
      <c r="E1062" s="239" t="s">
        <v>19</v>
      </c>
      <c r="F1062" s="240" t="s">
        <v>1002</v>
      </c>
      <c r="G1062" s="238"/>
      <c r="H1062" s="241">
        <v>2.8799999999999999</v>
      </c>
      <c r="I1062" s="242"/>
      <c r="J1062" s="238"/>
      <c r="K1062" s="238"/>
      <c r="L1062" s="243"/>
      <c r="M1062" s="244"/>
      <c r="N1062" s="245"/>
      <c r="O1062" s="245"/>
      <c r="P1062" s="245"/>
      <c r="Q1062" s="245"/>
      <c r="R1062" s="245"/>
      <c r="S1062" s="245"/>
      <c r="T1062" s="24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7" t="s">
        <v>182</v>
      </c>
      <c r="AU1062" s="247" t="s">
        <v>81</v>
      </c>
      <c r="AV1062" s="14" t="s">
        <v>185</v>
      </c>
      <c r="AW1062" s="14" t="s">
        <v>33</v>
      </c>
      <c r="AX1062" s="14" t="s">
        <v>71</v>
      </c>
      <c r="AY1062" s="247" t="s">
        <v>171</v>
      </c>
    </row>
    <row r="1063" s="15" customFormat="1">
      <c r="A1063" s="15"/>
      <c r="B1063" s="248"/>
      <c r="C1063" s="249"/>
      <c r="D1063" s="227" t="s">
        <v>182</v>
      </c>
      <c r="E1063" s="250" t="s">
        <v>19</v>
      </c>
      <c r="F1063" s="251" t="s">
        <v>188</v>
      </c>
      <c r="G1063" s="249"/>
      <c r="H1063" s="252">
        <v>2.8799999999999999</v>
      </c>
      <c r="I1063" s="253"/>
      <c r="J1063" s="249"/>
      <c r="K1063" s="249"/>
      <c r="L1063" s="254"/>
      <c r="M1063" s="255"/>
      <c r="N1063" s="256"/>
      <c r="O1063" s="256"/>
      <c r="P1063" s="256"/>
      <c r="Q1063" s="256"/>
      <c r="R1063" s="256"/>
      <c r="S1063" s="256"/>
      <c r="T1063" s="257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58" t="s">
        <v>182</v>
      </c>
      <c r="AU1063" s="258" t="s">
        <v>81</v>
      </c>
      <c r="AV1063" s="15" t="s">
        <v>179</v>
      </c>
      <c r="AW1063" s="15" t="s">
        <v>33</v>
      </c>
      <c r="AX1063" s="15" t="s">
        <v>79</v>
      </c>
      <c r="AY1063" s="258" t="s">
        <v>171</v>
      </c>
    </row>
    <row r="1064" s="2" customFormat="1" ht="16.5" customHeight="1">
      <c r="A1064" s="41"/>
      <c r="B1064" s="42"/>
      <c r="C1064" s="207" t="s">
        <v>603</v>
      </c>
      <c r="D1064" s="207" t="s">
        <v>174</v>
      </c>
      <c r="E1064" s="208" t="s">
        <v>1003</v>
      </c>
      <c r="F1064" s="209" t="s">
        <v>1004</v>
      </c>
      <c r="G1064" s="210" t="s">
        <v>1005</v>
      </c>
      <c r="H1064" s="211">
        <v>4</v>
      </c>
      <c r="I1064" s="212"/>
      <c r="J1064" s="213">
        <f>ROUND(I1064*H1064,2)</f>
        <v>0</v>
      </c>
      <c r="K1064" s="209" t="s">
        <v>178</v>
      </c>
      <c r="L1064" s="47"/>
      <c r="M1064" s="214" t="s">
        <v>19</v>
      </c>
      <c r="N1064" s="215" t="s">
        <v>42</v>
      </c>
      <c r="O1064" s="87"/>
      <c r="P1064" s="216">
        <f>O1064*H1064</f>
        <v>0</v>
      </c>
      <c r="Q1064" s="216">
        <v>0</v>
      </c>
      <c r="R1064" s="216">
        <f>Q1064*H1064</f>
        <v>0</v>
      </c>
      <c r="S1064" s="216">
        <v>0.034200000000000001</v>
      </c>
      <c r="T1064" s="217">
        <f>S1064*H1064</f>
        <v>0.13680000000000001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8" t="s">
        <v>179</v>
      </c>
      <c r="AT1064" s="218" t="s">
        <v>174</v>
      </c>
      <c r="AU1064" s="218" t="s">
        <v>81</v>
      </c>
      <c r="AY1064" s="20" t="s">
        <v>171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20" t="s">
        <v>79</v>
      </c>
      <c r="BK1064" s="219">
        <f>ROUND(I1064*H1064,2)</f>
        <v>0</v>
      </c>
      <c r="BL1064" s="20" t="s">
        <v>179</v>
      </c>
      <c r="BM1064" s="218" t="s">
        <v>1006</v>
      </c>
    </row>
    <row r="1065" s="2" customFormat="1">
      <c r="A1065" s="41"/>
      <c r="B1065" s="42"/>
      <c r="C1065" s="43"/>
      <c r="D1065" s="220" t="s">
        <v>180</v>
      </c>
      <c r="E1065" s="43"/>
      <c r="F1065" s="221" t="s">
        <v>1007</v>
      </c>
      <c r="G1065" s="43"/>
      <c r="H1065" s="43"/>
      <c r="I1065" s="222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180</v>
      </c>
      <c r="AU1065" s="20" t="s">
        <v>81</v>
      </c>
    </row>
    <row r="1066" s="13" customFormat="1">
      <c r="A1066" s="13"/>
      <c r="B1066" s="225"/>
      <c r="C1066" s="226"/>
      <c r="D1066" s="227" t="s">
        <v>182</v>
      </c>
      <c r="E1066" s="228" t="s">
        <v>19</v>
      </c>
      <c r="F1066" s="229" t="s">
        <v>1008</v>
      </c>
      <c r="G1066" s="226"/>
      <c r="H1066" s="230">
        <v>3</v>
      </c>
      <c r="I1066" s="231"/>
      <c r="J1066" s="226"/>
      <c r="K1066" s="226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182</v>
      </c>
      <c r="AU1066" s="236" t="s">
        <v>81</v>
      </c>
      <c r="AV1066" s="13" t="s">
        <v>81</v>
      </c>
      <c r="AW1066" s="13" t="s">
        <v>33</v>
      </c>
      <c r="AX1066" s="13" t="s">
        <v>71</v>
      </c>
      <c r="AY1066" s="236" t="s">
        <v>171</v>
      </c>
    </row>
    <row r="1067" s="13" customFormat="1">
      <c r="A1067" s="13"/>
      <c r="B1067" s="225"/>
      <c r="C1067" s="226"/>
      <c r="D1067" s="227" t="s">
        <v>182</v>
      </c>
      <c r="E1067" s="228" t="s">
        <v>19</v>
      </c>
      <c r="F1067" s="229" t="s">
        <v>1009</v>
      </c>
      <c r="G1067" s="226"/>
      <c r="H1067" s="230">
        <v>1</v>
      </c>
      <c r="I1067" s="231"/>
      <c r="J1067" s="226"/>
      <c r="K1067" s="226"/>
      <c r="L1067" s="232"/>
      <c r="M1067" s="233"/>
      <c r="N1067" s="234"/>
      <c r="O1067" s="234"/>
      <c r="P1067" s="234"/>
      <c r="Q1067" s="234"/>
      <c r="R1067" s="234"/>
      <c r="S1067" s="234"/>
      <c r="T1067" s="23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6" t="s">
        <v>182</v>
      </c>
      <c r="AU1067" s="236" t="s">
        <v>81</v>
      </c>
      <c r="AV1067" s="13" t="s">
        <v>81</v>
      </c>
      <c r="AW1067" s="13" t="s">
        <v>33</v>
      </c>
      <c r="AX1067" s="13" t="s">
        <v>71</v>
      </c>
      <c r="AY1067" s="236" t="s">
        <v>171</v>
      </c>
    </row>
    <row r="1068" s="15" customFormat="1">
      <c r="A1068" s="15"/>
      <c r="B1068" s="248"/>
      <c r="C1068" s="249"/>
      <c r="D1068" s="227" t="s">
        <v>182</v>
      </c>
      <c r="E1068" s="250" t="s">
        <v>19</v>
      </c>
      <c r="F1068" s="251" t="s">
        <v>188</v>
      </c>
      <c r="G1068" s="249"/>
      <c r="H1068" s="252">
        <v>4</v>
      </c>
      <c r="I1068" s="253"/>
      <c r="J1068" s="249"/>
      <c r="K1068" s="249"/>
      <c r="L1068" s="254"/>
      <c r="M1068" s="255"/>
      <c r="N1068" s="256"/>
      <c r="O1068" s="256"/>
      <c r="P1068" s="256"/>
      <c r="Q1068" s="256"/>
      <c r="R1068" s="256"/>
      <c r="S1068" s="256"/>
      <c r="T1068" s="257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8" t="s">
        <v>182</v>
      </c>
      <c r="AU1068" s="258" t="s">
        <v>81</v>
      </c>
      <c r="AV1068" s="15" t="s">
        <v>179</v>
      </c>
      <c r="AW1068" s="15" t="s">
        <v>33</v>
      </c>
      <c r="AX1068" s="15" t="s">
        <v>79</v>
      </c>
      <c r="AY1068" s="258" t="s">
        <v>171</v>
      </c>
    </row>
    <row r="1069" s="2" customFormat="1" ht="16.5" customHeight="1">
      <c r="A1069" s="41"/>
      <c r="B1069" s="42"/>
      <c r="C1069" s="207" t="s">
        <v>1010</v>
      </c>
      <c r="D1069" s="207" t="s">
        <v>174</v>
      </c>
      <c r="E1069" s="208" t="s">
        <v>1011</v>
      </c>
      <c r="F1069" s="209" t="s">
        <v>1012</v>
      </c>
      <c r="G1069" s="210" t="s">
        <v>1005</v>
      </c>
      <c r="H1069" s="211">
        <v>5</v>
      </c>
      <c r="I1069" s="212"/>
      <c r="J1069" s="213">
        <f>ROUND(I1069*H1069,2)</f>
        <v>0</v>
      </c>
      <c r="K1069" s="209" t="s">
        <v>178</v>
      </c>
      <c r="L1069" s="47"/>
      <c r="M1069" s="214" t="s">
        <v>19</v>
      </c>
      <c r="N1069" s="215" t="s">
        <v>42</v>
      </c>
      <c r="O1069" s="87"/>
      <c r="P1069" s="216">
        <f>O1069*H1069</f>
        <v>0</v>
      </c>
      <c r="Q1069" s="216">
        <v>0</v>
      </c>
      <c r="R1069" s="216">
        <f>Q1069*H1069</f>
        <v>0</v>
      </c>
      <c r="S1069" s="216">
        <v>0.019460000000000002</v>
      </c>
      <c r="T1069" s="217">
        <f>S1069*H1069</f>
        <v>0.097300000000000011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18" t="s">
        <v>179</v>
      </c>
      <c r="AT1069" s="218" t="s">
        <v>174</v>
      </c>
      <c r="AU1069" s="218" t="s">
        <v>81</v>
      </c>
      <c r="AY1069" s="20" t="s">
        <v>171</v>
      </c>
      <c r="BE1069" s="219">
        <f>IF(N1069="základní",J1069,0)</f>
        <v>0</v>
      </c>
      <c r="BF1069" s="219">
        <f>IF(N1069="snížená",J1069,0)</f>
        <v>0</v>
      </c>
      <c r="BG1069" s="219">
        <f>IF(N1069="zákl. přenesená",J1069,0)</f>
        <v>0</v>
      </c>
      <c r="BH1069" s="219">
        <f>IF(N1069="sníž. přenesená",J1069,0)</f>
        <v>0</v>
      </c>
      <c r="BI1069" s="219">
        <f>IF(N1069="nulová",J1069,0)</f>
        <v>0</v>
      </c>
      <c r="BJ1069" s="20" t="s">
        <v>79</v>
      </c>
      <c r="BK1069" s="219">
        <f>ROUND(I1069*H1069,2)</f>
        <v>0</v>
      </c>
      <c r="BL1069" s="20" t="s">
        <v>179</v>
      </c>
      <c r="BM1069" s="218" t="s">
        <v>1013</v>
      </c>
    </row>
    <row r="1070" s="2" customFormat="1">
      <c r="A1070" s="41"/>
      <c r="B1070" s="42"/>
      <c r="C1070" s="43"/>
      <c r="D1070" s="220" t="s">
        <v>180</v>
      </c>
      <c r="E1070" s="43"/>
      <c r="F1070" s="221" t="s">
        <v>1014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180</v>
      </c>
      <c r="AU1070" s="20" t="s">
        <v>81</v>
      </c>
    </row>
    <row r="1071" s="13" customFormat="1">
      <c r="A1071" s="13"/>
      <c r="B1071" s="225"/>
      <c r="C1071" s="226"/>
      <c r="D1071" s="227" t="s">
        <v>182</v>
      </c>
      <c r="E1071" s="228" t="s">
        <v>19</v>
      </c>
      <c r="F1071" s="229" t="s">
        <v>1015</v>
      </c>
      <c r="G1071" s="226"/>
      <c r="H1071" s="230">
        <v>4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6" t="s">
        <v>182</v>
      </c>
      <c r="AU1071" s="236" t="s">
        <v>81</v>
      </c>
      <c r="AV1071" s="13" t="s">
        <v>81</v>
      </c>
      <c r="AW1071" s="13" t="s">
        <v>33</v>
      </c>
      <c r="AX1071" s="13" t="s">
        <v>71</v>
      </c>
      <c r="AY1071" s="236" t="s">
        <v>171</v>
      </c>
    </row>
    <row r="1072" s="13" customFormat="1">
      <c r="A1072" s="13"/>
      <c r="B1072" s="225"/>
      <c r="C1072" s="226"/>
      <c r="D1072" s="227" t="s">
        <v>182</v>
      </c>
      <c r="E1072" s="228" t="s">
        <v>19</v>
      </c>
      <c r="F1072" s="229" t="s">
        <v>1009</v>
      </c>
      <c r="G1072" s="226"/>
      <c r="H1072" s="230">
        <v>1</v>
      </c>
      <c r="I1072" s="231"/>
      <c r="J1072" s="226"/>
      <c r="K1072" s="226"/>
      <c r="L1072" s="232"/>
      <c r="M1072" s="233"/>
      <c r="N1072" s="234"/>
      <c r="O1072" s="234"/>
      <c r="P1072" s="234"/>
      <c r="Q1072" s="234"/>
      <c r="R1072" s="234"/>
      <c r="S1072" s="234"/>
      <c r="T1072" s="23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6" t="s">
        <v>182</v>
      </c>
      <c r="AU1072" s="236" t="s">
        <v>81</v>
      </c>
      <c r="AV1072" s="13" t="s">
        <v>81</v>
      </c>
      <c r="AW1072" s="13" t="s">
        <v>33</v>
      </c>
      <c r="AX1072" s="13" t="s">
        <v>71</v>
      </c>
      <c r="AY1072" s="236" t="s">
        <v>171</v>
      </c>
    </row>
    <row r="1073" s="15" customFormat="1">
      <c r="A1073" s="15"/>
      <c r="B1073" s="248"/>
      <c r="C1073" s="249"/>
      <c r="D1073" s="227" t="s">
        <v>182</v>
      </c>
      <c r="E1073" s="250" t="s">
        <v>19</v>
      </c>
      <c r="F1073" s="251" t="s">
        <v>188</v>
      </c>
      <c r="G1073" s="249"/>
      <c r="H1073" s="252">
        <v>5</v>
      </c>
      <c r="I1073" s="253"/>
      <c r="J1073" s="249"/>
      <c r="K1073" s="249"/>
      <c r="L1073" s="254"/>
      <c r="M1073" s="255"/>
      <c r="N1073" s="256"/>
      <c r="O1073" s="256"/>
      <c r="P1073" s="256"/>
      <c r="Q1073" s="256"/>
      <c r="R1073" s="256"/>
      <c r="S1073" s="256"/>
      <c r="T1073" s="257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58" t="s">
        <v>182</v>
      </c>
      <c r="AU1073" s="258" t="s">
        <v>81</v>
      </c>
      <c r="AV1073" s="15" t="s">
        <v>179</v>
      </c>
      <c r="AW1073" s="15" t="s">
        <v>33</v>
      </c>
      <c r="AX1073" s="15" t="s">
        <v>79</v>
      </c>
      <c r="AY1073" s="258" t="s">
        <v>171</v>
      </c>
    </row>
    <row r="1074" s="2" customFormat="1" ht="16.5" customHeight="1">
      <c r="A1074" s="41"/>
      <c r="B1074" s="42"/>
      <c r="C1074" s="207" t="s">
        <v>611</v>
      </c>
      <c r="D1074" s="207" t="s">
        <v>174</v>
      </c>
      <c r="E1074" s="208" t="s">
        <v>1016</v>
      </c>
      <c r="F1074" s="209" t="s">
        <v>1017</v>
      </c>
      <c r="G1074" s="210" t="s">
        <v>1005</v>
      </c>
      <c r="H1074" s="211">
        <v>1</v>
      </c>
      <c r="I1074" s="212"/>
      <c r="J1074" s="213">
        <f>ROUND(I1074*H1074,2)</f>
        <v>0</v>
      </c>
      <c r="K1074" s="209" t="s">
        <v>178</v>
      </c>
      <c r="L1074" s="47"/>
      <c r="M1074" s="214" t="s">
        <v>19</v>
      </c>
      <c r="N1074" s="215" t="s">
        <v>42</v>
      </c>
      <c r="O1074" s="87"/>
      <c r="P1074" s="216">
        <f>O1074*H1074</f>
        <v>0</v>
      </c>
      <c r="Q1074" s="216">
        <v>0</v>
      </c>
      <c r="R1074" s="216">
        <f>Q1074*H1074</f>
        <v>0</v>
      </c>
      <c r="S1074" s="216">
        <v>0.0091999999999999998</v>
      </c>
      <c r="T1074" s="217">
        <f>S1074*H1074</f>
        <v>0.0091999999999999998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18" t="s">
        <v>179</v>
      </c>
      <c r="AT1074" s="218" t="s">
        <v>174</v>
      </c>
      <c r="AU1074" s="218" t="s">
        <v>81</v>
      </c>
      <c r="AY1074" s="20" t="s">
        <v>171</v>
      </c>
      <c r="BE1074" s="219">
        <f>IF(N1074="základní",J1074,0)</f>
        <v>0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20" t="s">
        <v>79</v>
      </c>
      <c r="BK1074" s="219">
        <f>ROUND(I1074*H1074,2)</f>
        <v>0</v>
      </c>
      <c r="BL1074" s="20" t="s">
        <v>179</v>
      </c>
      <c r="BM1074" s="218" t="s">
        <v>1018</v>
      </c>
    </row>
    <row r="1075" s="2" customFormat="1">
      <c r="A1075" s="41"/>
      <c r="B1075" s="42"/>
      <c r="C1075" s="43"/>
      <c r="D1075" s="220" t="s">
        <v>180</v>
      </c>
      <c r="E1075" s="43"/>
      <c r="F1075" s="221" t="s">
        <v>1019</v>
      </c>
      <c r="G1075" s="43"/>
      <c r="H1075" s="43"/>
      <c r="I1075" s="222"/>
      <c r="J1075" s="43"/>
      <c r="K1075" s="43"/>
      <c r="L1075" s="47"/>
      <c r="M1075" s="223"/>
      <c r="N1075" s="224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180</v>
      </c>
      <c r="AU1075" s="20" t="s">
        <v>81</v>
      </c>
    </row>
    <row r="1076" s="13" customFormat="1">
      <c r="A1076" s="13"/>
      <c r="B1076" s="225"/>
      <c r="C1076" s="226"/>
      <c r="D1076" s="227" t="s">
        <v>182</v>
      </c>
      <c r="E1076" s="228" t="s">
        <v>19</v>
      </c>
      <c r="F1076" s="229" t="s">
        <v>1020</v>
      </c>
      <c r="G1076" s="226"/>
      <c r="H1076" s="230">
        <v>1</v>
      </c>
      <c r="I1076" s="231"/>
      <c r="J1076" s="226"/>
      <c r="K1076" s="226"/>
      <c r="L1076" s="232"/>
      <c r="M1076" s="233"/>
      <c r="N1076" s="234"/>
      <c r="O1076" s="234"/>
      <c r="P1076" s="234"/>
      <c r="Q1076" s="234"/>
      <c r="R1076" s="234"/>
      <c r="S1076" s="234"/>
      <c r="T1076" s="23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6" t="s">
        <v>182</v>
      </c>
      <c r="AU1076" s="236" t="s">
        <v>81</v>
      </c>
      <c r="AV1076" s="13" t="s">
        <v>81</v>
      </c>
      <c r="AW1076" s="13" t="s">
        <v>33</v>
      </c>
      <c r="AX1076" s="13" t="s">
        <v>71</v>
      </c>
      <c r="AY1076" s="236" t="s">
        <v>171</v>
      </c>
    </row>
    <row r="1077" s="15" customFormat="1">
      <c r="A1077" s="15"/>
      <c r="B1077" s="248"/>
      <c r="C1077" s="249"/>
      <c r="D1077" s="227" t="s">
        <v>182</v>
      </c>
      <c r="E1077" s="250" t="s">
        <v>19</v>
      </c>
      <c r="F1077" s="251" t="s">
        <v>188</v>
      </c>
      <c r="G1077" s="249"/>
      <c r="H1077" s="252">
        <v>1</v>
      </c>
      <c r="I1077" s="253"/>
      <c r="J1077" s="249"/>
      <c r="K1077" s="249"/>
      <c r="L1077" s="254"/>
      <c r="M1077" s="255"/>
      <c r="N1077" s="256"/>
      <c r="O1077" s="256"/>
      <c r="P1077" s="256"/>
      <c r="Q1077" s="256"/>
      <c r="R1077" s="256"/>
      <c r="S1077" s="256"/>
      <c r="T1077" s="257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8" t="s">
        <v>182</v>
      </c>
      <c r="AU1077" s="258" t="s">
        <v>81</v>
      </c>
      <c r="AV1077" s="15" t="s">
        <v>179</v>
      </c>
      <c r="AW1077" s="15" t="s">
        <v>33</v>
      </c>
      <c r="AX1077" s="15" t="s">
        <v>79</v>
      </c>
      <c r="AY1077" s="258" t="s">
        <v>171</v>
      </c>
    </row>
    <row r="1078" s="2" customFormat="1" ht="16.5" customHeight="1">
      <c r="A1078" s="41"/>
      <c r="B1078" s="42"/>
      <c r="C1078" s="207" t="s">
        <v>1021</v>
      </c>
      <c r="D1078" s="207" t="s">
        <v>174</v>
      </c>
      <c r="E1078" s="208" t="s">
        <v>1022</v>
      </c>
      <c r="F1078" s="209" t="s">
        <v>1023</v>
      </c>
      <c r="G1078" s="210" t="s">
        <v>1005</v>
      </c>
      <c r="H1078" s="211">
        <v>1</v>
      </c>
      <c r="I1078" s="212"/>
      <c r="J1078" s="213">
        <f>ROUND(I1078*H1078,2)</f>
        <v>0</v>
      </c>
      <c r="K1078" s="209" t="s">
        <v>178</v>
      </c>
      <c r="L1078" s="47"/>
      <c r="M1078" s="214" t="s">
        <v>19</v>
      </c>
      <c r="N1078" s="215" t="s">
        <v>42</v>
      </c>
      <c r="O1078" s="87"/>
      <c r="P1078" s="216">
        <f>O1078*H1078</f>
        <v>0</v>
      </c>
      <c r="Q1078" s="216">
        <v>0</v>
      </c>
      <c r="R1078" s="216">
        <f>Q1078*H1078</f>
        <v>0</v>
      </c>
      <c r="S1078" s="216">
        <v>0.022499999999999999</v>
      </c>
      <c r="T1078" s="217">
        <f>S1078*H1078</f>
        <v>0.022499999999999999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18" t="s">
        <v>179</v>
      </c>
      <c r="AT1078" s="218" t="s">
        <v>174</v>
      </c>
      <c r="AU1078" s="218" t="s">
        <v>81</v>
      </c>
      <c r="AY1078" s="20" t="s">
        <v>171</v>
      </c>
      <c r="BE1078" s="219">
        <f>IF(N1078="základní",J1078,0)</f>
        <v>0</v>
      </c>
      <c r="BF1078" s="219">
        <f>IF(N1078="snížená",J1078,0)</f>
        <v>0</v>
      </c>
      <c r="BG1078" s="219">
        <f>IF(N1078="zákl. přenesená",J1078,0)</f>
        <v>0</v>
      </c>
      <c r="BH1078" s="219">
        <f>IF(N1078="sníž. přenesená",J1078,0)</f>
        <v>0</v>
      </c>
      <c r="BI1078" s="219">
        <f>IF(N1078="nulová",J1078,0)</f>
        <v>0</v>
      </c>
      <c r="BJ1078" s="20" t="s">
        <v>79</v>
      </c>
      <c r="BK1078" s="219">
        <f>ROUND(I1078*H1078,2)</f>
        <v>0</v>
      </c>
      <c r="BL1078" s="20" t="s">
        <v>179</v>
      </c>
      <c r="BM1078" s="218" t="s">
        <v>1024</v>
      </c>
    </row>
    <row r="1079" s="2" customFormat="1">
      <c r="A1079" s="41"/>
      <c r="B1079" s="42"/>
      <c r="C1079" s="43"/>
      <c r="D1079" s="220" t="s">
        <v>180</v>
      </c>
      <c r="E1079" s="43"/>
      <c r="F1079" s="221" t="s">
        <v>1025</v>
      </c>
      <c r="G1079" s="43"/>
      <c r="H1079" s="43"/>
      <c r="I1079" s="222"/>
      <c r="J1079" s="43"/>
      <c r="K1079" s="43"/>
      <c r="L1079" s="47"/>
      <c r="M1079" s="223"/>
      <c r="N1079" s="224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180</v>
      </c>
      <c r="AU1079" s="20" t="s">
        <v>81</v>
      </c>
    </row>
    <row r="1080" s="13" customFormat="1">
      <c r="A1080" s="13"/>
      <c r="B1080" s="225"/>
      <c r="C1080" s="226"/>
      <c r="D1080" s="227" t="s">
        <v>182</v>
      </c>
      <c r="E1080" s="228" t="s">
        <v>19</v>
      </c>
      <c r="F1080" s="229" t="s">
        <v>1026</v>
      </c>
      <c r="G1080" s="226"/>
      <c r="H1080" s="230">
        <v>1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6" t="s">
        <v>182</v>
      </c>
      <c r="AU1080" s="236" t="s">
        <v>81</v>
      </c>
      <c r="AV1080" s="13" t="s">
        <v>81</v>
      </c>
      <c r="AW1080" s="13" t="s">
        <v>33</v>
      </c>
      <c r="AX1080" s="13" t="s">
        <v>71</v>
      </c>
      <c r="AY1080" s="236" t="s">
        <v>171</v>
      </c>
    </row>
    <row r="1081" s="15" customFormat="1">
      <c r="A1081" s="15"/>
      <c r="B1081" s="248"/>
      <c r="C1081" s="249"/>
      <c r="D1081" s="227" t="s">
        <v>182</v>
      </c>
      <c r="E1081" s="250" t="s">
        <v>19</v>
      </c>
      <c r="F1081" s="251" t="s">
        <v>188</v>
      </c>
      <c r="G1081" s="249"/>
      <c r="H1081" s="252">
        <v>1</v>
      </c>
      <c r="I1081" s="253"/>
      <c r="J1081" s="249"/>
      <c r="K1081" s="249"/>
      <c r="L1081" s="254"/>
      <c r="M1081" s="255"/>
      <c r="N1081" s="256"/>
      <c r="O1081" s="256"/>
      <c r="P1081" s="256"/>
      <c r="Q1081" s="256"/>
      <c r="R1081" s="256"/>
      <c r="S1081" s="256"/>
      <c r="T1081" s="257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8" t="s">
        <v>182</v>
      </c>
      <c r="AU1081" s="258" t="s">
        <v>81</v>
      </c>
      <c r="AV1081" s="15" t="s">
        <v>179</v>
      </c>
      <c r="AW1081" s="15" t="s">
        <v>33</v>
      </c>
      <c r="AX1081" s="15" t="s">
        <v>79</v>
      </c>
      <c r="AY1081" s="258" t="s">
        <v>171</v>
      </c>
    </row>
    <row r="1082" s="2" customFormat="1" ht="16.5" customHeight="1">
      <c r="A1082" s="41"/>
      <c r="B1082" s="42"/>
      <c r="C1082" s="207" t="s">
        <v>615</v>
      </c>
      <c r="D1082" s="207" t="s">
        <v>174</v>
      </c>
      <c r="E1082" s="208" t="s">
        <v>1027</v>
      </c>
      <c r="F1082" s="209" t="s">
        <v>1028</v>
      </c>
      <c r="G1082" s="210" t="s">
        <v>1005</v>
      </c>
      <c r="H1082" s="211">
        <v>3</v>
      </c>
      <c r="I1082" s="212"/>
      <c r="J1082" s="213">
        <f>ROUND(I1082*H1082,2)</f>
        <v>0</v>
      </c>
      <c r="K1082" s="209" t="s">
        <v>178</v>
      </c>
      <c r="L1082" s="47"/>
      <c r="M1082" s="214" t="s">
        <v>19</v>
      </c>
      <c r="N1082" s="215" t="s">
        <v>42</v>
      </c>
      <c r="O1082" s="87"/>
      <c r="P1082" s="216">
        <f>O1082*H1082</f>
        <v>0</v>
      </c>
      <c r="Q1082" s="216">
        <v>0</v>
      </c>
      <c r="R1082" s="216">
        <f>Q1082*H1082</f>
        <v>0</v>
      </c>
      <c r="S1082" s="216">
        <v>0.155</v>
      </c>
      <c r="T1082" s="217">
        <f>S1082*H1082</f>
        <v>0.46499999999999997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18" t="s">
        <v>179</v>
      </c>
      <c r="AT1082" s="218" t="s">
        <v>174</v>
      </c>
      <c r="AU1082" s="218" t="s">
        <v>81</v>
      </c>
      <c r="AY1082" s="20" t="s">
        <v>171</v>
      </c>
      <c r="BE1082" s="219">
        <f>IF(N1082="základní",J1082,0)</f>
        <v>0</v>
      </c>
      <c r="BF1082" s="219">
        <f>IF(N1082="snížená",J1082,0)</f>
        <v>0</v>
      </c>
      <c r="BG1082" s="219">
        <f>IF(N1082="zákl. přenesená",J1082,0)</f>
        <v>0</v>
      </c>
      <c r="BH1082" s="219">
        <f>IF(N1082="sníž. přenesená",J1082,0)</f>
        <v>0</v>
      </c>
      <c r="BI1082" s="219">
        <f>IF(N1082="nulová",J1082,0)</f>
        <v>0</v>
      </c>
      <c r="BJ1082" s="20" t="s">
        <v>79</v>
      </c>
      <c r="BK1082" s="219">
        <f>ROUND(I1082*H1082,2)</f>
        <v>0</v>
      </c>
      <c r="BL1082" s="20" t="s">
        <v>179</v>
      </c>
      <c r="BM1082" s="218" t="s">
        <v>1029</v>
      </c>
    </row>
    <row r="1083" s="2" customFormat="1">
      <c r="A1083" s="41"/>
      <c r="B1083" s="42"/>
      <c r="C1083" s="43"/>
      <c r="D1083" s="220" t="s">
        <v>180</v>
      </c>
      <c r="E1083" s="43"/>
      <c r="F1083" s="221" t="s">
        <v>1030</v>
      </c>
      <c r="G1083" s="43"/>
      <c r="H1083" s="43"/>
      <c r="I1083" s="222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180</v>
      </c>
      <c r="AU1083" s="20" t="s">
        <v>81</v>
      </c>
    </row>
    <row r="1084" s="13" customFormat="1">
      <c r="A1084" s="13"/>
      <c r="B1084" s="225"/>
      <c r="C1084" s="226"/>
      <c r="D1084" s="227" t="s">
        <v>182</v>
      </c>
      <c r="E1084" s="228" t="s">
        <v>19</v>
      </c>
      <c r="F1084" s="229" t="s">
        <v>1031</v>
      </c>
      <c r="G1084" s="226"/>
      <c r="H1084" s="230">
        <v>2</v>
      </c>
      <c r="I1084" s="231"/>
      <c r="J1084" s="226"/>
      <c r="K1084" s="226"/>
      <c r="L1084" s="232"/>
      <c r="M1084" s="233"/>
      <c r="N1084" s="234"/>
      <c r="O1084" s="234"/>
      <c r="P1084" s="234"/>
      <c r="Q1084" s="234"/>
      <c r="R1084" s="234"/>
      <c r="S1084" s="234"/>
      <c r="T1084" s="23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6" t="s">
        <v>182</v>
      </c>
      <c r="AU1084" s="236" t="s">
        <v>81</v>
      </c>
      <c r="AV1084" s="13" t="s">
        <v>81</v>
      </c>
      <c r="AW1084" s="13" t="s">
        <v>33</v>
      </c>
      <c r="AX1084" s="13" t="s">
        <v>71</v>
      </c>
      <c r="AY1084" s="236" t="s">
        <v>171</v>
      </c>
    </row>
    <row r="1085" s="13" customFormat="1">
      <c r="A1085" s="13"/>
      <c r="B1085" s="225"/>
      <c r="C1085" s="226"/>
      <c r="D1085" s="227" t="s">
        <v>182</v>
      </c>
      <c r="E1085" s="228" t="s">
        <v>19</v>
      </c>
      <c r="F1085" s="229" t="s">
        <v>1009</v>
      </c>
      <c r="G1085" s="226"/>
      <c r="H1085" s="230">
        <v>1</v>
      </c>
      <c r="I1085" s="231"/>
      <c r="J1085" s="226"/>
      <c r="K1085" s="226"/>
      <c r="L1085" s="232"/>
      <c r="M1085" s="233"/>
      <c r="N1085" s="234"/>
      <c r="O1085" s="234"/>
      <c r="P1085" s="234"/>
      <c r="Q1085" s="234"/>
      <c r="R1085" s="234"/>
      <c r="S1085" s="234"/>
      <c r="T1085" s="23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6" t="s">
        <v>182</v>
      </c>
      <c r="AU1085" s="236" t="s">
        <v>81</v>
      </c>
      <c r="AV1085" s="13" t="s">
        <v>81</v>
      </c>
      <c r="AW1085" s="13" t="s">
        <v>33</v>
      </c>
      <c r="AX1085" s="13" t="s">
        <v>71</v>
      </c>
      <c r="AY1085" s="236" t="s">
        <v>171</v>
      </c>
    </row>
    <row r="1086" s="15" customFormat="1">
      <c r="A1086" s="15"/>
      <c r="B1086" s="248"/>
      <c r="C1086" s="249"/>
      <c r="D1086" s="227" t="s">
        <v>182</v>
      </c>
      <c r="E1086" s="250" t="s">
        <v>19</v>
      </c>
      <c r="F1086" s="251" t="s">
        <v>188</v>
      </c>
      <c r="G1086" s="249"/>
      <c r="H1086" s="252">
        <v>3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8" t="s">
        <v>182</v>
      </c>
      <c r="AU1086" s="258" t="s">
        <v>81</v>
      </c>
      <c r="AV1086" s="15" t="s">
        <v>179</v>
      </c>
      <c r="AW1086" s="15" t="s">
        <v>33</v>
      </c>
      <c r="AX1086" s="15" t="s">
        <v>79</v>
      </c>
      <c r="AY1086" s="258" t="s">
        <v>171</v>
      </c>
    </row>
    <row r="1087" s="2" customFormat="1" ht="16.5" customHeight="1">
      <c r="A1087" s="41"/>
      <c r="B1087" s="42"/>
      <c r="C1087" s="207" t="s">
        <v>1032</v>
      </c>
      <c r="D1087" s="207" t="s">
        <v>174</v>
      </c>
      <c r="E1087" s="208" t="s">
        <v>1033</v>
      </c>
      <c r="F1087" s="209" t="s">
        <v>1034</v>
      </c>
      <c r="G1087" s="210" t="s">
        <v>1005</v>
      </c>
      <c r="H1087" s="211">
        <v>1</v>
      </c>
      <c r="I1087" s="212"/>
      <c r="J1087" s="213">
        <f>ROUND(I1087*H1087,2)</f>
        <v>0</v>
      </c>
      <c r="K1087" s="209" t="s">
        <v>178</v>
      </c>
      <c r="L1087" s="47"/>
      <c r="M1087" s="214" t="s">
        <v>19</v>
      </c>
      <c r="N1087" s="215" t="s">
        <v>42</v>
      </c>
      <c r="O1087" s="87"/>
      <c r="P1087" s="216">
        <f>O1087*H1087</f>
        <v>0</v>
      </c>
      <c r="Q1087" s="216">
        <v>0</v>
      </c>
      <c r="R1087" s="216">
        <f>Q1087*H1087</f>
        <v>0</v>
      </c>
      <c r="S1087" s="216">
        <v>0.014930000000000001</v>
      </c>
      <c r="T1087" s="217">
        <f>S1087*H1087</f>
        <v>0.014930000000000001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18" t="s">
        <v>179</v>
      </c>
      <c r="AT1087" s="218" t="s">
        <v>174</v>
      </c>
      <c r="AU1087" s="218" t="s">
        <v>81</v>
      </c>
      <c r="AY1087" s="20" t="s">
        <v>171</v>
      </c>
      <c r="BE1087" s="219">
        <f>IF(N1087="základní",J1087,0)</f>
        <v>0</v>
      </c>
      <c r="BF1087" s="219">
        <f>IF(N1087="snížená",J1087,0)</f>
        <v>0</v>
      </c>
      <c r="BG1087" s="219">
        <f>IF(N1087="zákl. přenesená",J1087,0)</f>
        <v>0</v>
      </c>
      <c r="BH1087" s="219">
        <f>IF(N1087="sníž. přenesená",J1087,0)</f>
        <v>0</v>
      </c>
      <c r="BI1087" s="219">
        <f>IF(N1087="nulová",J1087,0)</f>
        <v>0</v>
      </c>
      <c r="BJ1087" s="20" t="s">
        <v>79</v>
      </c>
      <c r="BK1087" s="219">
        <f>ROUND(I1087*H1087,2)</f>
        <v>0</v>
      </c>
      <c r="BL1087" s="20" t="s">
        <v>179</v>
      </c>
      <c r="BM1087" s="218" t="s">
        <v>1035</v>
      </c>
    </row>
    <row r="1088" s="2" customFormat="1">
      <c r="A1088" s="41"/>
      <c r="B1088" s="42"/>
      <c r="C1088" s="43"/>
      <c r="D1088" s="220" t="s">
        <v>180</v>
      </c>
      <c r="E1088" s="43"/>
      <c r="F1088" s="221" t="s">
        <v>1036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180</v>
      </c>
      <c r="AU1088" s="20" t="s">
        <v>81</v>
      </c>
    </row>
    <row r="1089" s="13" customFormat="1">
      <c r="A1089" s="13"/>
      <c r="B1089" s="225"/>
      <c r="C1089" s="226"/>
      <c r="D1089" s="227" t="s">
        <v>182</v>
      </c>
      <c r="E1089" s="228" t="s">
        <v>19</v>
      </c>
      <c r="F1089" s="229" t="s">
        <v>1037</v>
      </c>
      <c r="G1089" s="226"/>
      <c r="H1089" s="230">
        <v>1</v>
      </c>
      <c r="I1089" s="231"/>
      <c r="J1089" s="226"/>
      <c r="K1089" s="226"/>
      <c r="L1089" s="232"/>
      <c r="M1089" s="233"/>
      <c r="N1089" s="234"/>
      <c r="O1089" s="234"/>
      <c r="P1089" s="234"/>
      <c r="Q1089" s="234"/>
      <c r="R1089" s="234"/>
      <c r="S1089" s="234"/>
      <c r="T1089" s="23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6" t="s">
        <v>182</v>
      </c>
      <c r="AU1089" s="236" t="s">
        <v>81</v>
      </c>
      <c r="AV1089" s="13" t="s">
        <v>81</v>
      </c>
      <c r="AW1089" s="13" t="s">
        <v>33</v>
      </c>
      <c r="AX1089" s="13" t="s">
        <v>71</v>
      </c>
      <c r="AY1089" s="236" t="s">
        <v>171</v>
      </c>
    </row>
    <row r="1090" s="15" customFormat="1">
      <c r="A1090" s="15"/>
      <c r="B1090" s="248"/>
      <c r="C1090" s="249"/>
      <c r="D1090" s="227" t="s">
        <v>182</v>
      </c>
      <c r="E1090" s="250" t="s">
        <v>19</v>
      </c>
      <c r="F1090" s="251" t="s">
        <v>188</v>
      </c>
      <c r="G1090" s="249"/>
      <c r="H1090" s="252">
        <v>1</v>
      </c>
      <c r="I1090" s="253"/>
      <c r="J1090" s="249"/>
      <c r="K1090" s="249"/>
      <c r="L1090" s="254"/>
      <c r="M1090" s="255"/>
      <c r="N1090" s="256"/>
      <c r="O1090" s="256"/>
      <c r="P1090" s="256"/>
      <c r="Q1090" s="256"/>
      <c r="R1090" s="256"/>
      <c r="S1090" s="256"/>
      <c r="T1090" s="257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8" t="s">
        <v>182</v>
      </c>
      <c r="AU1090" s="258" t="s">
        <v>81</v>
      </c>
      <c r="AV1090" s="15" t="s">
        <v>179</v>
      </c>
      <c r="AW1090" s="15" t="s">
        <v>33</v>
      </c>
      <c r="AX1090" s="15" t="s">
        <v>79</v>
      </c>
      <c r="AY1090" s="258" t="s">
        <v>171</v>
      </c>
    </row>
    <row r="1091" s="2" customFormat="1" ht="16.5" customHeight="1">
      <c r="A1091" s="41"/>
      <c r="B1091" s="42"/>
      <c r="C1091" s="207" t="s">
        <v>620</v>
      </c>
      <c r="D1091" s="207" t="s">
        <v>174</v>
      </c>
      <c r="E1091" s="208" t="s">
        <v>1038</v>
      </c>
      <c r="F1091" s="209" t="s">
        <v>1039</v>
      </c>
      <c r="G1091" s="210" t="s">
        <v>1005</v>
      </c>
      <c r="H1091" s="211">
        <v>5</v>
      </c>
      <c r="I1091" s="212"/>
      <c r="J1091" s="213">
        <f>ROUND(I1091*H1091,2)</f>
        <v>0</v>
      </c>
      <c r="K1091" s="209" t="s">
        <v>178</v>
      </c>
      <c r="L1091" s="47"/>
      <c r="M1091" s="214" t="s">
        <v>19</v>
      </c>
      <c r="N1091" s="215" t="s">
        <v>42</v>
      </c>
      <c r="O1091" s="87"/>
      <c r="P1091" s="216">
        <f>O1091*H1091</f>
        <v>0</v>
      </c>
      <c r="Q1091" s="216">
        <v>0</v>
      </c>
      <c r="R1091" s="216">
        <f>Q1091*H1091</f>
        <v>0</v>
      </c>
      <c r="S1091" s="216">
        <v>0.00156</v>
      </c>
      <c r="T1091" s="217">
        <f>S1091*H1091</f>
        <v>0.0077999999999999996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179</v>
      </c>
      <c r="AT1091" s="218" t="s">
        <v>174</v>
      </c>
      <c r="AU1091" s="218" t="s">
        <v>81</v>
      </c>
      <c r="AY1091" s="20" t="s">
        <v>171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79</v>
      </c>
      <c r="BK1091" s="219">
        <f>ROUND(I1091*H1091,2)</f>
        <v>0</v>
      </c>
      <c r="BL1091" s="20" t="s">
        <v>179</v>
      </c>
      <c r="BM1091" s="218" t="s">
        <v>1040</v>
      </c>
    </row>
    <row r="1092" s="2" customFormat="1">
      <c r="A1092" s="41"/>
      <c r="B1092" s="42"/>
      <c r="C1092" s="43"/>
      <c r="D1092" s="220" t="s">
        <v>180</v>
      </c>
      <c r="E1092" s="43"/>
      <c r="F1092" s="221" t="s">
        <v>1041</v>
      </c>
      <c r="G1092" s="43"/>
      <c r="H1092" s="43"/>
      <c r="I1092" s="222"/>
      <c r="J1092" s="43"/>
      <c r="K1092" s="43"/>
      <c r="L1092" s="47"/>
      <c r="M1092" s="223"/>
      <c r="N1092" s="224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180</v>
      </c>
      <c r="AU1092" s="20" t="s">
        <v>81</v>
      </c>
    </row>
    <row r="1093" s="13" customFormat="1">
      <c r="A1093" s="13"/>
      <c r="B1093" s="225"/>
      <c r="C1093" s="226"/>
      <c r="D1093" s="227" t="s">
        <v>182</v>
      </c>
      <c r="E1093" s="228" t="s">
        <v>19</v>
      </c>
      <c r="F1093" s="229" t="s">
        <v>1042</v>
      </c>
      <c r="G1093" s="226"/>
      <c r="H1093" s="230">
        <v>5</v>
      </c>
      <c r="I1093" s="231"/>
      <c r="J1093" s="226"/>
      <c r="K1093" s="226"/>
      <c r="L1093" s="232"/>
      <c r="M1093" s="233"/>
      <c r="N1093" s="234"/>
      <c r="O1093" s="234"/>
      <c r="P1093" s="234"/>
      <c r="Q1093" s="234"/>
      <c r="R1093" s="234"/>
      <c r="S1093" s="234"/>
      <c r="T1093" s="23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6" t="s">
        <v>182</v>
      </c>
      <c r="AU1093" s="236" t="s">
        <v>81</v>
      </c>
      <c r="AV1093" s="13" t="s">
        <v>81</v>
      </c>
      <c r="AW1093" s="13" t="s">
        <v>33</v>
      </c>
      <c r="AX1093" s="13" t="s">
        <v>71</v>
      </c>
      <c r="AY1093" s="236" t="s">
        <v>171</v>
      </c>
    </row>
    <row r="1094" s="15" customFormat="1">
      <c r="A1094" s="15"/>
      <c r="B1094" s="248"/>
      <c r="C1094" s="249"/>
      <c r="D1094" s="227" t="s">
        <v>182</v>
      </c>
      <c r="E1094" s="250" t="s">
        <v>19</v>
      </c>
      <c r="F1094" s="251" t="s">
        <v>188</v>
      </c>
      <c r="G1094" s="249"/>
      <c r="H1094" s="252">
        <v>5</v>
      </c>
      <c r="I1094" s="253"/>
      <c r="J1094" s="249"/>
      <c r="K1094" s="249"/>
      <c r="L1094" s="254"/>
      <c r="M1094" s="255"/>
      <c r="N1094" s="256"/>
      <c r="O1094" s="256"/>
      <c r="P1094" s="256"/>
      <c r="Q1094" s="256"/>
      <c r="R1094" s="256"/>
      <c r="S1094" s="256"/>
      <c r="T1094" s="257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8" t="s">
        <v>182</v>
      </c>
      <c r="AU1094" s="258" t="s">
        <v>81</v>
      </c>
      <c r="AV1094" s="15" t="s">
        <v>179</v>
      </c>
      <c r="AW1094" s="15" t="s">
        <v>33</v>
      </c>
      <c r="AX1094" s="15" t="s">
        <v>79</v>
      </c>
      <c r="AY1094" s="258" t="s">
        <v>171</v>
      </c>
    </row>
    <row r="1095" s="2" customFormat="1" ht="16.5" customHeight="1">
      <c r="A1095" s="41"/>
      <c r="B1095" s="42"/>
      <c r="C1095" s="207" t="s">
        <v>1043</v>
      </c>
      <c r="D1095" s="207" t="s">
        <v>174</v>
      </c>
      <c r="E1095" s="208" t="s">
        <v>1044</v>
      </c>
      <c r="F1095" s="209" t="s">
        <v>1045</v>
      </c>
      <c r="G1095" s="210" t="s">
        <v>1005</v>
      </c>
      <c r="H1095" s="211">
        <v>1</v>
      </c>
      <c r="I1095" s="212"/>
      <c r="J1095" s="213">
        <f>ROUND(I1095*H1095,2)</f>
        <v>0</v>
      </c>
      <c r="K1095" s="209" t="s">
        <v>178</v>
      </c>
      <c r="L1095" s="47"/>
      <c r="M1095" s="214" t="s">
        <v>19</v>
      </c>
      <c r="N1095" s="215" t="s">
        <v>42</v>
      </c>
      <c r="O1095" s="87"/>
      <c r="P1095" s="216">
        <f>O1095*H1095</f>
        <v>0</v>
      </c>
      <c r="Q1095" s="216">
        <v>0</v>
      </c>
      <c r="R1095" s="216">
        <f>Q1095*H1095</f>
        <v>0</v>
      </c>
      <c r="S1095" s="216">
        <v>0.00085999999999999998</v>
      </c>
      <c r="T1095" s="217">
        <f>S1095*H1095</f>
        <v>0.00085999999999999998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18" t="s">
        <v>179</v>
      </c>
      <c r="AT1095" s="218" t="s">
        <v>174</v>
      </c>
      <c r="AU1095" s="218" t="s">
        <v>81</v>
      </c>
      <c r="AY1095" s="20" t="s">
        <v>171</v>
      </c>
      <c r="BE1095" s="219">
        <f>IF(N1095="základní",J1095,0)</f>
        <v>0</v>
      </c>
      <c r="BF1095" s="219">
        <f>IF(N1095="snížená",J1095,0)</f>
        <v>0</v>
      </c>
      <c r="BG1095" s="219">
        <f>IF(N1095="zákl. přenesená",J1095,0)</f>
        <v>0</v>
      </c>
      <c r="BH1095" s="219">
        <f>IF(N1095="sníž. přenesená",J1095,0)</f>
        <v>0</v>
      </c>
      <c r="BI1095" s="219">
        <f>IF(N1095="nulová",J1095,0)</f>
        <v>0</v>
      </c>
      <c r="BJ1095" s="20" t="s">
        <v>79</v>
      </c>
      <c r="BK1095" s="219">
        <f>ROUND(I1095*H1095,2)</f>
        <v>0</v>
      </c>
      <c r="BL1095" s="20" t="s">
        <v>179</v>
      </c>
      <c r="BM1095" s="218" t="s">
        <v>1046</v>
      </c>
    </row>
    <row r="1096" s="2" customFormat="1">
      <c r="A1096" s="41"/>
      <c r="B1096" s="42"/>
      <c r="C1096" s="43"/>
      <c r="D1096" s="220" t="s">
        <v>180</v>
      </c>
      <c r="E1096" s="43"/>
      <c r="F1096" s="221" t="s">
        <v>1047</v>
      </c>
      <c r="G1096" s="43"/>
      <c r="H1096" s="43"/>
      <c r="I1096" s="222"/>
      <c r="J1096" s="43"/>
      <c r="K1096" s="43"/>
      <c r="L1096" s="47"/>
      <c r="M1096" s="223"/>
      <c r="N1096" s="224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180</v>
      </c>
      <c r="AU1096" s="20" t="s">
        <v>81</v>
      </c>
    </row>
    <row r="1097" s="13" customFormat="1">
      <c r="A1097" s="13"/>
      <c r="B1097" s="225"/>
      <c r="C1097" s="226"/>
      <c r="D1097" s="227" t="s">
        <v>182</v>
      </c>
      <c r="E1097" s="228" t="s">
        <v>19</v>
      </c>
      <c r="F1097" s="229" t="s">
        <v>1009</v>
      </c>
      <c r="G1097" s="226"/>
      <c r="H1097" s="230">
        <v>1</v>
      </c>
      <c r="I1097" s="231"/>
      <c r="J1097" s="226"/>
      <c r="K1097" s="226"/>
      <c r="L1097" s="232"/>
      <c r="M1097" s="233"/>
      <c r="N1097" s="234"/>
      <c r="O1097" s="234"/>
      <c r="P1097" s="234"/>
      <c r="Q1097" s="234"/>
      <c r="R1097" s="234"/>
      <c r="S1097" s="234"/>
      <c r="T1097" s="23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6" t="s">
        <v>182</v>
      </c>
      <c r="AU1097" s="236" t="s">
        <v>81</v>
      </c>
      <c r="AV1097" s="13" t="s">
        <v>81</v>
      </c>
      <c r="AW1097" s="13" t="s">
        <v>33</v>
      </c>
      <c r="AX1097" s="13" t="s">
        <v>71</v>
      </c>
      <c r="AY1097" s="236" t="s">
        <v>171</v>
      </c>
    </row>
    <row r="1098" s="15" customFormat="1">
      <c r="A1098" s="15"/>
      <c r="B1098" s="248"/>
      <c r="C1098" s="249"/>
      <c r="D1098" s="227" t="s">
        <v>182</v>
      </c>
      <c r="E1098" s="250" t="s">
        <v>19</v>
      </c>
      <c r="F1098" s="251" t="s">
        <v>188</v>
      </c>
      <c r="G1098" s="249"/>
      <c r="H1098" s="252">
        <v>1</v>
      </c>
      <c r="I1098" s="253"/>
      <c r="J1098" s="249"/>
      <c r="K1098" s="249"/>
      <c r="L1098" s="254"/>
      <c r="M1098" s="255"/>
      <c r="N1098" s="256"/>
      <c r="O1098" s="256"/>
      <c r="P1098" s="256"/>
      <c r="Q1098" s="256"/>
      <c r="R1098" s="256"/>
      <c r="S1098" s="256"/>
      <c r="T1098" s="257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8" t="s">
        <v>182</v>
      </c>
      <c r="AU1098" s="258" t="s">
        <v>81</v>
      </c>
      <c r="AV1098" s="15" t="s">
        <v>179</v>
      </c>
      <c r="AW1098" s="15" t="s">
        <v>33</v>
      </c>
      <c r="AX1098" s="15" t="s">
        <v>79</v>
      </c>
      <c r="AY1098" s="258" t="s">
        <v>171</v>
      </c>
    </row>
    <row r="1099" s="2" customFormat="1" ht="16.5" customHeight="1">
      <c r="A1099" s="41"/>
      <c r="B1099" s="42"/>
      <c r="C1099" s="207" t="s">
        <v>625</v>
      </c>
      <c r="D1099" s="207" t="s">
        <v>174</v>
      </c>
      <c r="E1099" s="208" t="s">
        <v>1048</v>
      </c>
      <c r="F1099" s="209" t="s">
        <v>1049</v>
      </c>
      <c r="G1099" s="210" t="s">
        <v>395</v>
      </c>
      <c r="H1099" s="211">
        <v>4</v>
      </c>
      <c r="I1099" s="212"/>
      <c r="J1099" s="213">
        <f>ROUND(I1099*H1099,2)</f>
        <v>0</v>
      </c>
      <c r="K1099" s="209" t="s">
        <v>178</v>
      </c>
      <c r="L1099" s="47"/>
      <c r="M1099" s="214" t="s">
        <v>19</v>
      </c>
      <c r="N1099" s="215" t="s">
        <v>42</v>
      </c>
      <c r="O1099" s="87"/>
      <c r="P1099" s="216">
        <f>O1099*H1099</f>
        <v>0</v>
      </c>
      <c r="Q1099" s="216">
        <v>0</v>
      </c>
      <c r="R1099" s="216">
        <f>Q1099*H1099</f>
        <v>0</v>
      </c>
      <c r="S1099" s="216">
        <v>0.0022499999999999998</v>
      </c>
      <c r="T1099" s="217">
        <f>S1099*H1099</f>
        <v>0.0089999999999999993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18" t="s">
        <v>179</v>
      </c>
      <c r="AT1099" s="218" t="s">
        <v>174</v>
      </c>
      <c r="AU1099" s="218" t="s">
        <v>81</v>
      </c>
      <c r="AY1099" s="20" t="s">
        <v>171</v>
      </c>
      <c r="BE1099" s="219">
        <f>IF(N1099="základní",J1099,0)</f>
        <v>0</v>
      </c>
      <c r="BF1099" s="219">
        <f>IF(N1099="snížená",J1099,0)</f>
        <v>0</v>
      </c>
      <c r="BG1099" s="219">
        <f>IF(N1099="zákl. přenesená",J1099,0)</f>
        <v>0</v>
      </c>
      <c r="BH1099" s="219">
        <f>IF(N1099="sníž. přenesená",J1099,0)</f>
        <v>0</v>
      </c>
      <c r="BI1099" s="219">
        <f>IF(N1099="nulová",J1099,0)</f>
        <v>0</v>
      </c>
      <c r="BJ1099" s="20" t="s">
        <v>79</v>
      </c>
      <c r="BK1099" s="219">
        <f>ROUND(I1099*H1099,2)</f>
        <v>0</v>
      </c>
      <c r="BL1099" s="20" t="s">
        <v>179</v>
      </c>
      <c r="BM1099" s="218" t="s">
        <v>1050</v>
      </c>
    </row>
    <row r="1100" s="2" customFormat="1">
      <c r="A1100" s="41"/>
      <c r="B1100" s="42"/>
      <c r="C1100" s="43"/>
      <c r="D1100" s="220" t="s">
        <v>180</v>
      </c>
      <c r="E1100" s="43"/>
      <c r="F1100" s="221" t="s">
        <v>1051</v>
      </c>
      <c r="G1100" s="43"/>
      <c r="H1100" s="43"/>
      <c r="I1100" s="222"/>
      <c r="J1100" s="43"/>
      <c r="K1100" s="43"/>
      <c r="L1100" s="47"/>
      <c r="M1100" s="223"/>
      <c r="N1100" s="224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180</v>
      </c>
      <c r="AU1100" s="20" t="s">
        <v>81</v>
      </c>
    </row>
    <row r="1101" s="13" customFormat="1">
      <c r="A1101" s="13"/>
      <c r="B1101" s="225"/>
      <c r="C1101" s="226"/>
      <c r="D1101" s="227" t="s">
        <v>182</v>
      </c>
      <c r="E1101" s="228" t="s">
        <v>19</v>
      </c>
      <c r="F1101" s="229" t="s">
        <v>1008</v>
      </c>
      <c r="G1101" s="226"/>
      <c r="H1101" s="230">
        <v>3</v>
      </c>
      <c r="I1101" s="231"/>
      <c r="J1101" s="226"/>
      <c r="K1101" s="226"/>
      <c r="L1101" s="232"/>
      <c r="M1101" s="233"/>
      <c r="N1101" s="234"/>
      <c r="O1101" s="234"/>
      <c r="P1101" s="234"/>
      <c r="Q1101" s="234"/>
      <c r="R1101" s="234"/>
      <c r="S1101" s="234"/>
      <c r="T1101" s="23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6" t="s">
        <v>182</v>
      </c>
      <c r="AU1101" s="236" t="s">
        <v>81</v>
      </c>
      <c r="AV1101" s="13" t="s">
        <v>81</v>
      </c>
      <c r="AW1101" s="13" t="s">
        <v>33</v>
      </c>
      <c r="AX1101" s="13" t="s">
        <v>71</v>
      </c>
      <c r="AY1101" s="236" t="s">
        <v>171</v>
      </c>
    </row>
    <row r="1102" s="13" customFormat="1">
      <c r="A1102" s="13"/>
      <c r="B1102" s="225"/>
      <c r="C1102" s="226"/>
      <c r="D1102" s="227" t="s">
        <v>182</v>
      </c>
      <c r="E1102" s="228" t="s">
        <v>19</v>
      </c>
      <c r="F1102" s="229" t="s">
        <v>1009</v>
      </c>
      <c r="G1102" s="226"/>
      <c r="H1102" s="230">
        <v>1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6" t="s">
        <v>182</v>
      </c>
      <c r="AU1102" s="236" t="s">
        <v>81</v>
      </c>
      <c r="AV1102" s="13" t="s">
        <v>81</v>
      </c>
      <c r="AW1102" s="13" t="s">
        <v>33</v>
      </c>
      <c r="AX1102" s="13" t="s">
        <v>71</v>
      </c>
      <c r="AY1102" s="236" t="s">
        <v>171</v>
      </c>
    </row>
    <row r="1103" s="15" customFormat="1">
      <c r="A1103" s="15"/>
      <c r="B1103" s="248"/>
      <c r="C1103" s="249"/>
      <c r="D1103" s="227" t="s">
        <v>182</v>
      </c>
      <c r="E1103" s="250" t="s">
        <v>19</v>
      </c>
      <c r="F1103" s="251" t="s">
        <v>188</v>
      </c>
      <c r="G1103" s="249"/>
      <c r="H1103" s="252">
        <v>4</v>
      </c>
      <c r="I1103" s="253"/>
      <c r="J1103" s="249"/>
      <c r="K1103" s="249"/>
      <c r="L1103" s="254"/>
      <c r="M1103" s="255"/>
      <c r="N1103" s="256"/>
      <c r="O1103" s="256"/>
      <c r="P1103" s="256"/>
      <c r="Q1103" s="256"/>
      <c r="R1103" s="256"/>
      <c r="S1103" s="256"/>
      <c r="T1103" s="257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58" t="s">
        <v>182</v>
      </c>
      <c r="AU1103" s="258" t="s">
        <v>81</v>
      </c>
      <c r="AV1103" s="15" t="s">
        <v>179</v>
      </c>
      <c r="AW1103" s="15" t="s">
        <v>33</v>
      </c>
      <c r="AX1103" s="15" t="s">
        <v>79</v>
      </c>
      <c r="AY1103" s="258" t="s">
        <v>171</v>
      </c>
    </row>
    <row r="1104" s="2" customFormat="1" ht="16.5" customHeight="1">
      <c r="A1104" s="41"/>
      <c r="B1104" s="42"/>
      <c r="C1104" s="207" t="s">
        <v>1052</v>
      </c>
      <c r="D1104" s="207" t="s">
        <v>174</v>
      </c>
      <c r="E1104" s="208" t="s">
        <v>1053</v>
      </c>
      <c r="F1104" s="209" t="s">
        <v>1054</v>
      </c>
      <c r="G1104" s="210" t="s">
        <v>395</v>
      </c>
      <c r="H1104" s="211">
        <v>1</v>
      </c>
      <c r="I1104" s="212"/>
      <c r="J1104" s="213">
        <f>ROUND(I1104*H1104,2)</f>
        <v>0</v>
      </c>
      <c r="K1104" s="209" t="s">
        <v>178</v>
      </c>
      <c r="L1104" s="47"/>
      <c r="M1104" s="214" t="s">
        <v>19</v>
      </c>
      <c r="N1104" s="215" t="s">
        <v>42</v>
      </c>
      <c r="O1104" s="87"/>
      <c r="P1104" s="216">
        <f>O1104*H1104</f>
        <v>0</v>
      </c>
      <c r="Q1104" s="216">
        <v>0</v>
      </c>
      <c r="R1104" s="216">
        <f>Q1104*H1104</f>
        <v>0</v>
      </c>
      <c r="S1104" s="216">
        <v>0.00048999999999999998</v>
      </c>
      <c r="T1104" s="217">
        <f>S1104*H1104</f>
        <v>0.00048999999999999998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18" t="s">
        <v>179</v>
      </c>
      <c r="AT1104" s="218" t="s">
        <v>174</v>
      </c>
      <c r="AU1104" s="218" t="s">
        <v>81</v>
      </c>
      <c r="AY1104" s="20" t="s">
        <v>171</v>
      </c>
      <c r="BE1104" s="219">
        <f>IF(N1104="základní",J1104,0)</f>
        <v>0</v>
      </c>
      <c r="BF1104" s="219">
        <f>IF(N1104="snížená",J1104,0)</f>
        <v>0</v>
      </c>
      <c r="BG1104" s="219">
        <f>IF(N1104="zákl. přenesená",J1104,0)</f>
        <v>0</v>
      </c>
      <c r="BH1104" s="219">
        <f>IF(N1104="sníž. přenesená",J1104,0)</f>
        <v>0</v>
      </c>
      <c r="BI1104" s="219">
        <f>IF(N1104="nulová",J1104,0)</f>
        <v>0</v>
      </c>
      <c r="BJ1104" s="20" t="s">
        <v>79</v>
      </c>
      <c r="BK1104" s="219">
        <f>ROUND(I1104*H1104,2)</f>
        <v>0</v>
      </c>
      <c r="BL1104" s="20" t="s">
        <v>179</v>
      </c>
      <c r="BM1104" s="218" t="s">
        <v>1055</v>
      </c>
    </row>
    <row r="1105" s="2" customFormat="1">
      <c r="A1105" s="41"/>
      <c r="B1105" s="42"/>
      <c r="C1105" s="43"/>
      <c r="D1105" s="220" t="s">
        <v>180</v>
      </c>
      <c r="E1105" s="43"/>
      <c r="F1105" s="221" t="s">
        <v>1056</v>
      </c>
      <c r="G1105" s="43"/>
      <c r="H1105" s="43"/>
      <c r="I1105" s="222"/>
      <c r="J1105" s="43"/>
      <c r="K1105" s="43"/>
      <c r="L1105" s="47"/>
      <c r="M1105" s="223"/>
      <c r="N1105" s="224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180</v>
      </c>
      <c r="AU1105" s="20" t="s">
        <v>81</v>
      </c>
    </row>
    <row r="1106" s="13" customFormat="1">
      <c r="A1106" s="13"/>
      <c r="B1106" s="225"/>
      <c r="C1106" s="226"/>
      <c r="D1106" s="227" t="s">
        <v>182</v>
      </c>
      <c r="E1106" s="228" t="s">
        <v>19</v>
      </c>
      <c r="F1106" s="229" t="s">
        <v>1026</v>
      </c>
      <c r="G1106" s="226"/>
      <c r="H1106" s="230">
        <v>1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6" t="s">
        <v>182</v>
      </c>
      <c r="AU1106" s="236" t="s">
        <v>81</v>
      </c>
      <c r="AV1106" s="13" t="s">
        <v>81</v>
      </c>
      <c r="AW1106" s="13" t="s">
        <v>33</v>
      </c>
      <c r="AX1106" s="13" t="s">
        <v>71</v>
      </c>
      <c r="AY1106" s="236" t="s">
        <v>171</v>
      </c>
    </row>
    <row r="1107" s="15" customFormat="1">
      <c r="A1107" s="15"/>
      <c r="B1107" s="248"/>
      <c r="C1107" s="249"/>
      <c r="D1107" s="227" t="s">
        <v>182</v>
      </c>
      <c r="E1107" s="250" t="s">
        <v>19</v>
      </c>
      <c r="F1107" s="251" t="s">
        <v>188</v>
      </c>
      <c r="G1107" s="249"/>
      <c r="H1107" s="252">
        <v>1</v>
      </c>
      <c r="I1107" s="253"/>
      <c r="J1107" s="249"/>
      <c r="K1107" s="249"/>
      <c r="L1107" s="254"/>
      <c r="M1107" s="255"/>
      <c r="N1107" s="256"/>
      <c r="O1107" s="256"/>
      <c r="P1107" s="256"/>
      <c r="Q1107" s="256"/>
      <c r="R1107" s="256"/>
      <c r="S1107" s="256"/>
      <c r="T1107" s="257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8" t="s">
        <v>182</v>
      </c>
      <c r="AU1107" s="258" t="s">
        <v>81</v>
      </c>
      <c r="AV1107" s="15" t="s">
        <v>179</v>
      </c>
      <c r="AW1107" s="15" t="s">
        <v>33</v>
      </c>
      <c r="AX1107" s="15" t="s">
        <v>79</v>
      </c>
      <c r="AY1107" s="258" t="s">
        <v>171</v>
      </c>
    </row>
    <row r="1108" s="2" customFormat="1" ht="16.5" customHeight="1">
      <c r="A1108" s="41"/>
      <c r="B1108" s="42"/>
      <c r="C1108" s="207" t="s">
        <v>630</v>
      </c>
      <c r="D1108" s="207" t="s">
        <v>174</v>
      </c>
      <c r="E1108" s="208" t="s">
        <v>1057</v>
      </c>
      <c r="F1108" s="209" t="s">
        <v>1058</v>
      </c>
      <c r="G1108" s="210" t="s">
        <v>395</v>
      </c>
      <c r="H1108" s="211">
        <v>7</v>
      </c>
      <c r="I1108" s="212"/>
      <c r="J1108" s="213">
        <f>ROUND(I1108*H1108,2)</f>
        <v>0</v>
      </c>
      <c r="K1108" s="209" t="s">
        <v>178</v>
      </c>
      <c r="L1108" s="47"/>
      <c r="M1108" s="214" t="s">
        <v>19</v>
      </c>
      <c r="N1108" s="215" t="s">
        <v>42</v>
      </c>
      <c r="O1108" s="87"/>
      <c r="P1108" s="216">
        <f>O1108*H1108</f>
        <v>0</v>
      </c>
      <c r="Q1108" s="216">
        <v>0</v>
      </c>
      <c r="R1108" s="216">
        <f>Q1108*H1108</f>
        <v>0</v>
      </c>
      <c r="S1108" s="216">
        <v>0.00084999999999999995</v>
      </c>
      <c r="T1108" s="217">
        <f>S1108*H1108</f>
        <v>0.0059499999999999996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179</v>
      </c>
      <c r="AT1108" s="218" t="s">
        <v>174</v>
      </c>
      <c r="AU1108" s="218" t="s">
        <v>81</v>
      </c>
      <c r="AY1108" s="20" t="s">
        <v>171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79</v>
      </c>
      <c r="BK1108" s="219">
        <f>ROUND(I1108*H1108,2)</f>
        <v>0</v>
      </c>
      <c r="BL1108" s="20" t="s">
        <v>179</v>
      </c>
      <c r="BM1108" s="218" t="s">
        <v>1059</v>
      </c>
    </row>
    <row r="1109" s="2" customFormat="1">
      <c r="A1109" s="41"/>
      <c r="B1109" s="42"/>
      <c r="C1109" s="43"/>
      <c r="D1109" s="220" t="s">
        <v>180</v>
      </c>
      <c r="E1109" s="43"/>
      <c r="F1109" s="221" t="s">
        <v>1060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180</v>
      </c>
      <c r="AU1109" s="20" t="s">
        <v>81</v>
      </c>
    </row>
    <row r="1110" s="2" customFormat="1" ht="16.5" customHeight="1">
      <c r="A1110" s="41"/>
      <c r="B1110" s="42"/>
      <c r="C1110" s="207" t="s">
        <v>1061</v>
      </c>
      <c r="D1110" s="207" t="s">
        <v>174</v>
      </c>
      <c r="E1110" s="208" t="s">
        <v>1062</v>
      </c>
      <c r="F1110" s="209" t="s">
        <v>1063</v>
      </c>
      <c r="G1110" s="210" t="s">
        <v>191</v>
      </c>
      <c r="H1110" s="211">
        <v>11.550000000000001</v>
      </c>
      <c r="I1110" s="212"/>
      <c r="J1110" s="213">
        <f>ROUND(I1110*H1110,2)</f>
        <v>0</v>
      </c>
      <c r="K1110" s="209" t="s">
        <v>178</v>
      </c>
      <c r="L1110" s="47"/>
      <c r="M1110" s="214" t="s">
        <v>19</v>
      </c>
      <c r="N1110" s="215" t="s">
        <v>42</v>
      </c>
      <c r="O1110" s="87"/>
      <c r="P1110" s="216">
        <f>O1110*H1110</f>
        <v>0</v>
      </c>
      <c r="Q1110" s="216">
        <v>0</v>
      </c>
      <c r="R1110" s="216">
        <f>Q1110*H1110</f>
        <v>0</v>
      </c>
      <c r="S1110" s="216">
        <v>0.023800000000000002</v>
      </c>
      <c r="T1110" s="217">
        <f>S1110*H1110</f>
        <v>0.27489000000000002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18" t="s">
        <v>179</v>
      </c>
      <c r="AT1110" s="218" t="s">
        <v>174</v>
      </c>
      <c r="AU1110" s="218" t="s">
        <v>81</v>
      </c>
      <c r="AY1110" s="20" t="s">
        <v>171</v>
      </c>
      <c r="BE1110" s="219">
        <f>IF(N1110="základní",J1110,0)</f>
        <v>0</v>
      </c>
      <c r="BF1110" s="219">
        <f>IF(N1110="snížená",J1110,0)</f>
        <v>0</v>
      </c>
      <c r="BG1110" s="219">
        <f>IF(N1110="zákl. přenesená",J1110,0)</f>
        <v>0</v>
      </c>
      <c r="BH1110" s="219">
        <f>IF(N1110="sníž. přenesená",J1110,0)</f>
        <v>0</v>
      </c>
      <c r="BI1110" s="219">
        <f>IF(N1110="nulová",J1110,0)</f>
        <v>0</v>
      </c>
      <c r="BJ1110" s="20" t="s">
        <v>79</v>
      </c>
      <c r="BK1110" s="219">
        <f>ROUND(I1110*H1110,2)</f>
        <v>0</v>
      </c>
      <c r="BL1110" s="20" t="s">
        <v>179</v>
      </c>
      <c r="BM1110" s="218" t="s">
        <v>1064</v>
      </c>
    </row>
    <row r="1111" s="2" customFormat="1">
      <c r="A1111" s="41"/>
      <c r="B1111" s="42"/>
      <c r="C1111" s="43"/>
      <c r="D1111" s="220" t="s">
        <v>180</v>
      </c>
      <c r="E1111" s="43"/>
      <c r="F1111" s="221" t="s">
        <v>1065</v>
      </c>
      <c r="G1111" s="43"/>
      <c r="H1111" s="43"/>
      <c r="I1111" s="222"/>
      <c r="J1111" s="43"/>
      <c r="K1111" s="43"/>
      <c r="L1111" s="47"/>
      <c r="M1111" s="223"/>
      <c r="N1111" s="224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180</v>
      </c>
      <c r="AU1111" s="20" t="s">
        <v>81</v>
      </c>
    </row>
    <row r="1112" s="13" customFormat="1">
      <c r="A1112" s="13"/>
      <c r="B1112" s="225"/>
      <c r="C1112" s="226"/>
      <c r="D1112" s="227" t="s">
        <v>182</v>
      </c>
      <c r="E1112" s="228" t="s">
        <v>19</v>
      </c>
      <c r="F1112" s="229" t="s">
        <v>1066</v>
      </c>
      <c r="G1112" s="226"/>
      <c r="H1112" s="230">
        <v>11.550000000000001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6" t="s">
        <v>182</v>
      </c>
      <c r="AU1112" s="236" t="s">
        <v>81</v>
      </c>
      <c r="AV1112" s="13" t="s">
        <v>81</v>
      </c>
      <c r="AW1112" s="13" t="s">
        <v>33</v>
      </c>
      <c r="AX1112" s="13" t="s">
        <v>71</v>
      </c>
      <c r="AY1112" s="236" t="s">
        <v>171</v>
      </c>
    </row>
    <row r="1113" s="15" customFormat="1">
      <c r="A1113" s="15"/>
      <c r="B1113" s="248"/>
      <c r="C1113" s="249"/>
      <c r="D1113" s="227" t="s">
        <v>182</v>
      </c>
      <c r="E1113" s="250" t="s">
        <v>19</v>
      </c>
      <c r="F1113" s="251" t="s">
        <v>188</v>
      </c>
      <c r="G1113" s="249"/>
      <c r="H1113" s="252">
        <v>11.550000000000001</v>
      </c>
      <c r="I1113" s="253"/>
      <c r="J1113" s="249"/>
      <c r="K1113" s="249"/>
      <c r="L1113" s="254"/>
      <c r="M1113" s="255"/>
      <c r="N1113" s="256"/>
      <c r="O1113" s="256"/>
      <c r="P1113" s="256"/>
      <c r="Q1113" s="256"/>
      <c r="R1113" s="256"/>
      <c r="S1113" s="256"/>
      <c r="T1113" s="257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8" t="s">
        <v>182</v>
      </c>
      <c r="AU1113" s="258" t="s">
        <v>81</v>
      </c>
      <c r="AV1113" s="15" t="s">
        <v>179</v>
      </c>
      <c r="AW1113" s="15" t="s">
        <v>33</v>
      </c>
      <c r="AX1113" s="15" t="s">
        <v>79</v>
      </c>
      <c r="AY1113" s="258" t="s">
        <v>171</v>
      </c>
    </row>
    <row r="1114" s="2" customFormat="1" ht="24.15" customHeight="1">
      <c r="A1114" s="41"/>
      <c r="B1114" s="42"/>
      <c r="C1114" s="207" t="s">
        <v>635</v>
      </c>
      <c r="D1114" s="207" t="s">
        <v>174</v>
      </c>
      <c r="E1114" s="208" t="s">
        <v>1067</v>
      </c>
      <c r="F1114" s="209" t="s">
        <v>1068</v>
      </c>
      <c r="G1114" s="210" t="s">
        <v>395</v>
      </c>
      <c r="H1114" s="211">
        <v>1</v>
      </c>
      <c r="I1114" s="212"/>
      <c r="J1114" s="213">
        <f>ROUND(I1114*H1114,2)</f>
        <v>0</v>
      </c>
      <c r="K1114" s="209" t="s">
        <v>178</v>
      </c>
      <c r="L1114" s="47"/>
      <c r="M1114" s="214" t="s">
        <v>19</v>
      </c>
      <c r="N1114" s="215" t="s">
        <v>42</v>
      </c>
      <c r="O1114" s="87"/>
      <c r="P1114" s="216">
        <f>O1114*H1114</f>
        <v>0</v>
      </c>
      <c r="Q1114" s="216">
        <v>0</v>
      </c>
      <c r="R1114" s="216">
        <f>Q1114*H1114</f>
        <v>0</v>
      </c>
      <c r="S1114" s="216">
        <v>0.17399999999999999</v>
      </c>
      <c r="T1114" s="217">
        <f>S1114*H1114</f>
        <v>0.17399999999999999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18" t="s">
        <v>179</v>
      </c>
      <c r="AT1114" s="218" t="s">
        <v>174</v>
      </c>
      <c r="AU1114" s="218" t="s">
        <v>81</v>
      </c>
      <c r="AY1114" s="20" t="s">
        <v>171</v>
      </c>
      <c r="BE1114" s="219">
        <f>IF(N1114="základní",J1114,0)</f>
        <v>0</v>
      </c>
      <c r="BF1114" s="219">
        <f>IF(N1114="snížená",J1114,0)</f>
        <v>0</v>
      </c>
      <c r="BG1114" s="219">
        <f>IF(N1114="zákl. přenesená",J1114,0)</f>
        <v>0</v>
      </c>
      <c r="BH1114" s="219">
        <f>IF(N1114="sníž. přenesená",J1114,0)</f>
        <v>0</v>
      </c>
      <c r="BI1114" s="219">
        <f>IF(N1114="nulová",J1114,0)</f>
        <v>0</v>
      </c>
      <c r="BJ1114" s="20" t="s">
        <v>79</v>
      </c>
      <c r="BK1114" s="219">
        <f>ROUND(I1114*H1114,2)</f>
        <v>0</v>
      </c>
      <c r="BL1114" s="20" t="s">
        <v>179</v>
      </c>
      <c r="BM1114" s="218" t="s">
        <v>1069</v>
      </c>
    </row>
    <row r="1115" s="2" customFormat="1">
      <c r="A1115" s="41"/>
      <c r="B1115" s="42"/>
      <c r="C1115" s="43"/>
      <c r="D1115" s="220" t="s">
        <v>180</v>
      </c>
      <c r="E1115" s="43"/>
      <c r="F1115" s="221" t="s">
        <v>1070</v>
      </c>
      <c r="G1115" s="43"/>
      <c r="H1115" s="43"/>
      <c r="I1115" s="222"/>
      <c r="J1115" s="43"/>
      <c r="K1115" s="43"/>
      <c r="L1115" s="47"/>
      <c r="M1115" s="223"/>
      <c r="N1115" s="224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180</v>
      </c>
      <c r="AU1115" s="20" t="s">
        <v>81</v>
      </c>
    </row>
    <row r="1116" s="13" customFormat="1">
      <c r="A1116" s="13"/>
      <c r="B1116" s="225"/>
      <c r="C1116" s="226"/>
      <c r="D1116" s="227" t="s">
        <v>182</v>
      </c>
      <c r="E1116" s="228" t="s">
        <v>19</v>
      </c>
      <c r="F1116" s="229" t="s">
        <v>1020</v>
      </c>
      <c r="G1116" s="226"/>
      <c r="H1116" s="230">
        <v>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6" t="s">
        <v>182</v>
      </c>
      <c r="AU1116" s="236" t="s">
        <v>81</v>
      </c>
      <c r="AV1116" s="13" t="s">
        <v>81</v>
      </c>
      <c r="AW1116" s="13" t="s">
        <v>33</v>
      </c>
      <c r="AX1116" s="13" t="s">
        <v>71</v>
      </c>
      <c r="AY1116" s="236" t="s">
        <v>171</v>
      </c>
    </row>
    <row r="1117" s="15" customFormat="1">
      <c r="A1117" s="15"/>
      <c r="B1117" s="248"/>
      <c r="C1117" s="249"/>
      <c r="D1117" s="227" t="s">
        <v>182</v>
      </c>
      <c r="E1117" s="250" t="s">
        <v>19</v>
      </c>
      <c r="F1117" s="251" t="s">
        <v>188</v>
      </c>
      <c r="G1117" s="249"/>
      <c r="H1117" s="252">
        <v>1</v>
      </c>
      <c r="I1117" s="253"/>
      <c r="J1117" s="249"/>
      <c r="K1117" s="249"/>
      <c r="L1117" s="254"/>
      <c r="M1117" s="255"/>
      <c r="N1117" s="256"/>
      <c r="O1117" s="256"/>
      <c r="P1117" s="256"/>
      <c r="Q1117" s="256"/>
      <c r="R1117" s="256"/>
      <c r="S1117" s="256"/>
      <c r="T1117" s="25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8" t="s">
        <v>182</v>
      </c>
      <c r="AU1117" s="258" t="s">
        <v>81</v>
      </c>
      <c r="AV1117" s="15" t="s">
        <v>179</v>
      </c>
      <c r="AW1117" s="15" t="s">
        <v>33</v>
      </c>
      <c r="AX1117" s="15" t="s">
        <v>79</v>
      </c>
      <c r="AY1117" s="258" t="s">
        <v>171</v>
      </c>
    </row>
    <row r="1118" s="2" customFormat="1" ht="16.5" customHeight="1">
      <c r="A1118" s="41"/>
      <c r="B1118" s="42"/>
      <c r="C1118" s="207" t="s">
        <v>1071</v>
      </c>
      <c r="D1118" s="207" t="s">
        <v>174</v>
      </c>
      <c r="E1118" s="208" t="s">
        <v>1072</v>
      </c>
      <c r="F1118" s="209" t="s">
        <v>1073</v>
      </c>
      <c r="G1118" s="210" t="s">
        <v>395</v>
      </c>
      <c r="H1118" s="211">
        <v>22</v>
      </c>
      <c r="I1118" s="212"/>
      <c r="J1118" s="213">
        <f>ROUND(I1118*H1118,2)</f>
        <v>0</v>
      </c>
      <c r="K1118" s="209" t="s">
        <v>178</v>
      </c>
      <c r="L1118" s="47"/>
      <c r="M1118" s="214" t="s">
        <v>19</v>
      </c>
      <c r="N1118" s="215" t="s">
        <v>42</v>
      </c>
      <c r="O1118" s="87"/>
      <c r="P1118" s="216">
        <f>O1118*H1118</f>
        <v>0</v>
      </c>
      <c r="Q1118" s="216">
        <v>0</v>
      </c>
      <c r="R1118" s="216">
        <f>Q1118*H1118</f>
        <v>0</v>
      </c>
      <c r="S1118" s="216">
        <v>0.0018</v>
      </c>
      <c r="T1118" s="217">
        <f>S1118*H1118</f>
        <v>0.039599999999999996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18" t="s">
        <v>179</v>
      </c>
      <c r="AT1118" s="218" t="s">
        <v>174</v>
      </c>
      <c r="AU1118" s="218" t="s">
        <v>81</v>
      </c>
      <c r="AY1118" s="20" t="s">
        <v>171</v>
      </c>
      <c r="BE1118" s="219">
        <f>IF(N1118="základní",J1118,0)</f>
        <v>0</v>
      </c>
      <c r="BF1118" s="219">
        <f>IF(N1118="snížená",J1118,0)</f>
        <v>0</v>
      </c>
      <c r="BG1118" s="219">
        <f>IF(N1118="zákl. přenesená",J1118,0)</f>
        <v>0</v>
      </c>
      <c r="BH1118" s="219">
        <f>IF(N1118="sníž. přenesená",J1118,0)</f>
        <v>0</v>
      </c>
      <c r="BI1118" s="219">
        <f>IF(N1118="nulová",J1118,0)</f>
        <v>0</v>
      </c>
      <c r="BJ1118" s="20" t="s">
        <v>79</v>
      </c>
      <c r="BK1118" s="219">
        <f>ROUND(I1118*H1118,2)</f>
        <v>0</v>
      </c>
      <c r="BL1118" s="20" t="s">
        <v>179</v>
      </c>
      <c r="BM1118" s="218" t="s">
        <v>1074</v>
      </c>
    </row>
    <row r="1119" s="2" customFormat="1">
      <c r="A1119" s="41"/>
      <c r="B1119" s="42"/>
      <c r="C1119" s="43"/>
      <c r="D1119" s="220" t="s">
        <v>180</v>
      </c>
      <c r="E1119" s="43"/>
      <c r="F1119" s="221" t="s">
        <v>1075</v>
      </c>
      <c r="G1119" s="43"/>
      <c r="H1119" s="43"/>
      <c r="I1119" s="222"/>
      <c r="J1119" s="43"/>
      <c r="K1119" s="43"/>
      <c r="L1119" s="47"/>
      <c r="M1119" s="223"/>
      <c r="N1119" s="224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180</v>
      </c>
      <c r="AU1119" s="20" t="s">
        <v>81</v>
      </c>
    </row>
    <row r="1120" s="13" customFormat="1">
      <c r="A1120" s="13"/>
      <c r="B1120" s="225"/>
      <c r="C1120" s="226"/>
      <c r="D1120" s="227" t="s">
        <v>182</v>
      </c>
      <c r="E1120" s="228" t="s">
        <v>19</v>
      </c>
      <c r="F1120" s="229" t="s">
        <v>1076</v>
      </c>
      <c r="G1120" s="226"/>
      <c r="H1120" s="230">
        <v>22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6" t="s">
        <v>182</v>
      </c>
      <c r="AU1120" s="236" t="s">
        <v>81</v>
      </c>
      <c r="AV1120" s="13" t="s">
        <v>81</v>
      </c>
      <c r="AW1120" s="13" t="s">
        <v>33</v>
      </c>
      <c r="AX1120" s="13" t="s">
        <v>71</v>
      </c>
      <c r="AY1120" s="236" t="s">
        <v>171</v>
      </c>
    </row>
    <row r="1121" s="15" customFormat="1">
      <c r="A1121" s="15"/>
      <c r="B1121" s="248"/>
      <c r="C1121" s="249"/>
      <c r="D1121" s="227" t="s">
        <v>182</v>
      </c>
      <c r="E1121" s="250" t="s">
        <v>19</v>
      </c>
      <c r="F1121" s="251" t="s">
        <v>188</v>
      </c>
      <c r="G1121" s="249"/>
      <c r="H1121" s="252">
        <v>22</v>
      </c>
      <c r="I1121" s="253"/>
      <c r="J1121" s="249"/>
      <c r="K1121" s="249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58" t="s">
        <v>182</v>
      </c>
      <c r="AU1121" s="258" t="s">
        <v>81</v>
      </c>
      <c r="AV1121" s="15" t="s">
        <v>179</v>
      </c>
      <c r="AW1121" s="15" t="s">
        <v>33</v>
      </c>
      <c r="AX1121" s="15" t="s">
        <v>79</v>
      </c>
      <c r="AY1121" s="258" t="s">
        <v>171</v>
      </c>
    </row>
    <row r="1122" s="2" customFormat="1" ht="16.5" customHeight="1">
      <c r="A1122" s="41"/>
      <c r="B1122" s="42"/>
      <c r="C1122" s="207" t="s">
        <v>640</v>
      </c>
      <c r="D1122" s="207" t="s">
        <v>174</v>
      </c>
      <c r="E1122" s="208" t="s">
        <v>1077</v>
      </c>
      <c r="F1122" s="209" t="s">
        <v>1078</v>
      </c>
      <c r="G1122" s="210" t="s">
        <v>234</v>
      </c>
      <c r="H1122" s="211">
        <v>5.5</v>
      </c>
      <c r="I1122" s="212"/>
      <c r="J1122" s="213">
        <f>ROUND(I1122*H1122,2)</f>
        <v>0</v>
      </c>
      <c r="K1122" s="209" t="s">
        <v>178</v>
      </c>
      <c r="L1122" s="47"/>
      <c r="M1122" s="214" t="s">
        <v>19</v>
      </c>
      <c r="N1122" s="215" t="s">
        <v>42</v>
      </c>
      <c r="O1122" s="87"/>
      <c r="P1122" s="216">
        <f>O1122*H1122</f>
        <v>0</v>
      </c>
      <c r="Q1122" s="216">
        <v>0</v>
      </c>
      <c r="R1122" s="216">
        <f>Q1122*H1122</f>
        <v>0</v>
      </c>
      <c r="S1122" s="216">
        <v>0.012070000000000001</v>
      </c>
      <c r="T1122" s="217">
        <f>S1122*H1122</f>
        <v>0.066385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18" t="s">
        <v>179</v>
      </c>
      <c r="AT1122" s="218" t="s">
        <v>174</v>
      </c>
      <c r="AU1122" s="218" t="s">
        <v>81</v>
      </c>
      <c r="AY1122" s="20" t="s">
        <v>171</v>
      </c>
      <c r="BE1122" s="219">
        <f>IF(N1122="základní",J1122,0)</f>
        <v>0</v>
      </c>
      <c r="BF1122" s="219">
        <f>IF(N1122="snížená",J1122,0)</f>
        <v>0</v>
      </c>
      <c r="BG1122" s="219">
        <f>IF(N1122="zákl. přenesená",J1122,0)</f>
        <v>0</v>
      </c>
      <c r="BH1122" s="219">
        <f>IF(N1122="sníž. přenesená",J1122,0)</f>
        <v>0</v>
      </c>
      <c r="BI1122" s="219">
        <f>IF(N1122="nulová",J1122,0)</f>
        <v>0</v>
      </c>
      <c r="BJ1122" s="20" t="s">
        <v>79</v>
      </c>
      <c r="BK1122" s="219">
        <f>ROUND(I1122*H1122,2)</f>
        <v>0</v>
      </c>
      <c r="BL1122" s="20" t="s">
        <v>179</v>
      </c>
      <c r="BM1122" s="218" t="s">
        <v>1079</v>
      </c>
    </row>
    <row r="1123" s="2" customFormat="1">
      <c r="A1123" s="41"/>
      <c r="B1123" s="42"/>
      <c r="C1123" s="43"/>
      <c r="D1123" s="220" t="s">
        <v>180</v>
      </c>
      <c r="E1123" s="43"/>
      <c r="F1123" s="221" t="s">
        <v>1080</v>
      </c>
      <c r="G1123" s="43"/>
      <c r="H1123" s="43"/>
      <c r="I1123" s="222"/>
      <c r="J1123" s="43"/>
      <c r="K1123" s="43"/>
      <c r="L1123" s="47"/>
      <c r="M1123" s="223"/>
      <c r="N1123" s="224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180</v>
      </c>
      <c r="AU1123" s="20" t="s">
        <v>81</v>
      </c>
    </row>
    <row r="1124" s="13" customFormat="1">
      <c r="A1124" s="13"/>
      <c r="B1124" s="225"/>
      <c r="C1124" s="226"/>
      <c r="D1124" s="227" t="s">
        <v>182</v>
      </c>
      <c r="E1124" s="228" t="s">
        <v>19</v>
      </c>
      <c r="F1124" s="229" t="s">
        <v>928</v>
      </c>
      <c r="G1124" s="226"/>
      <c r="H1124" s="230">
        <v>5.5</v>
      </c>
      <c r="I1124" s="231"/>
      <c r="J1124" s="226"/>
      <c r="K1124" s="226"/>
      <c r="L1124" s="232"/>
      <c r="M1124" s="233"/>
      <c r="N1124" s="234"/>
      <c r="O1124" s="234"/>
      <c r="P1124" s="234"/>
      <c r="Q1124" s="234"/>
      <c r="R1124" s="234"/>
      <c r="S1124" s="234"/>
      <c r="T1124" s="23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6" t="s">
        <v>182</v>
      </c>
      <c r="AU1124" s="236" t="s">
        <v>81</v>
      </c>
      <c r="AV1124" s="13" t="s">
        <v>81</v>
      </c>
      <c r="AW1124" s="13" t="s">
        <v>33</v>
      </c>
      <c r="AX1124" s="13" t="s">
        <v>71</v>
      </c>
      <c r="AY1124" s="236" t="s">
        <v>171</v>
      </c>
    </row>
    <row r="1125" s="15" customFormat="1">
      <c r="A1125" s="15"/>
      <c r="B1125" s="248"/>
      <c r="C1125" s="249"/>
      <c r="D1125" s="227" t="s">
        <v>182</v>
      </c>
      <c r="E1125" s="250" t="s">
        <v>19</v>
      </c>
      <c r="F1125" s="251" t="s">
        <v>1081</v>
      </c>
      <c r="G1125" s="249"/>
      <c r="H1125" s="252">
        <v>5.5</v>
      </c>
      <c r="I1125" s="253"/>
      <c r="J1125" s="249"/>
      <c r="K1125" s="249"/>
      <c r="L1125" s="254"/>
      <c r="M1125" s="255"/>
      <c r="N1125" s="256"/>
      <c r="O1125" s="256"/>
      <c r="P1125" s="256"/>
      <c r="Q1125" s="256"/>
      <c r="R1125" s="256"/>
      <c r="S1125" s="256"/>
      <c r="T1125" s="257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8" t="s">
        <v>182</v>
      </c>
      <c r="AU1125" s="258" t="s">
        <v>81</v>
      </c>
      <c r="AV1125" s="15" t="s">
        <v>179</v>
      </c>
      <c r="AW1125" s="15" t="s">
        <v>33</v>
      </c>
      <c r="AX1125" s="15" t="s">
        <v>79</v>
      </c>
      <c r="AY1125" s="258" t="s">
        <v>171</v>
      </c>
    </row>
    <row r="1126" s="2" customFormat="1" ht="24.15" customHeight="1">
      <c r="A1126" s="41"/>
      <c r="B1126" s="42"/>
      <c r="C1126" s="207" t="s">
        <v>1082</v>
      </c>
      <c r="D1126" s="207" t="s">
        <v>174</v>
      </c>
      <c r="E1126" s="208" t="s">
        <v>1083</v>
      </c>
      <c r="F1126" s="209" t="s">
        <v>1084</v>
      </c>
      <c r="G1126" s="210" t="s">
        <v>191</v>
      </c>
      <c r="H1126" s="211">
        <v>75.549999999999997</v>
      </c>
      <c r="I1126" s="212"/>
      <c r="J1126" s="213">
        <f>ROUND(I1126*H1126,2)</f>
        <v>0</v>
      </c>
      <c r="K1126" s="209" t="s">
        <v>178</v>
      </c>
      <c r="L1126" s="47"/>
      <c r="M1126" s="214" t="s">
        <v>19</v>
      </c>
      <c r="N1126" s="215" t="s">
        <v>42</v>
      </c>
      <c r="O1126" s="87"/>
      <c r="P1126" s="216">
        <f>O1126*H1126</f>
        <v>0</v>
      </c>
      <c r="Q1126" s="216">
        <v>0</v>
      </c>
      <c r="R1126" s="216">
        <f>Q1126*H1126</f>
        <v>0</v>
      </c>
      <c r="S1126" s="216">
        <v>0.0040000000000000001</v>
      </c>
      <c r="T1126" s="217">
        <f>S1126*H1126</f>
        <v>0.30219999999999997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8" t="s">
        <v>179</v>
      </c>
      <c r="AT1126" s="218" t="s">
        <v>174</v>
      </c>
      <c r="AU1126" s="218" t="s">
        <v>81</v>
      </c>
      <c r="AY1126" s="20" t="s">
        <v>171</v>
      </c>
      <c r="BE1126" s="219">
        <f>IF(N1126="základní",J1126,0)</f>
        <v>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20" t="s">
        <v>79</v>
      </c>
      <c r="BK1126" s="219">
        <f>ROUND(I1126*H1126,2)</f>
        <v>0</v>
      </c>
      <c r="BL1126" s="20" t="s">
        <v>179</v>
      </c>
      <c r="BM1126" s="218" t="s">
        <v>1085</v>
      </c>
    </row>
    <row r="1127" s="2" customFormat="1">
      <c r="A1127" s="41"/>
      <c r="B1127" s="42"/>
      <c r="C1127" s="43"/>
      <c r="D1127" s="220" t="s">
        <v>180</v>
      </c>
      <c r="E1127" s="43"/>
      <c r="F1127" s="221" t="s">
        <v>1086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180</v>
      </c>
      <c r="AU1127" s="20" t="s">
        <v>81</v>
      </c>
    </row>
    <row r="1128" s="13" customFormat="1">
      <c r="A1128" s="13"/>
      <c r="B1128" s="225"/>
      <c r="C1128" s="226"/>
      <c r="D1128" s="227" t="s">
        <v>182</v>
      </c>
      <c r="E1128" s="228" t="s">
        <v>19</v>
      </c>
      <c r="F1128" s="229" t="s">
        <v>267</v>
      </c>
      <c r="G1128" s="226"/>
      <c r="H1128" s="230">
        <v>75.549999999999997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6" t="s">
        <v>182</v>
      </c>
      <c r="AU1128" s="236" t="s">
        <v>81</v>
      </c>
      <c r="AV1128" s="13" t="s">
        <v>81</v>
      </c>
      <c r="AW1128" s="13" t="s">
        <v>33</v>
      </c>
      <c r="AX1128" s="13" t="s">
        <v>71</v>
      </c>
      <c r="AY1128" s="236" t="s">
        <v>171</v>
      </c>
    </row>
    <row r="1129" s="14" customFormat="1">
      <c r="A1129" s="14"/>
      <c r="B1129" s="237"/>
      <c r="C1129" s="238"/>
      <c r="D1129" s="227" t="s">
        <v>182</v>
      </c>
      <c r="E1129" s="239" t="s">
        <v>19</v>
      </c>
      <c r="F1129" s="240" t="s">
        <v>268</v>
      </c>
      <c r="G1129" s="238"/>
      <c r="H1129" s="241">
        <v>75.549999999999997</v>
      </c>
      <c r="I1129" s="242"/>
      <c r="J1129" s="238"/>
      <c r="K1129" s="238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7" t="s">
        <v>182</v>
      </c>
      <c r="AU1129" s="247" t="s">
        <v>81</v>
      </c>
      <c r="AV1129" s="14" t="s">
        <v>185</v>
      </c>
      <c r="AW1129" s="14" t="s">
        <v>33</v>
      </c>
      <c r="AX1129" s="14" t="s">
        <v>71</v>
      </c>
      <c r="AY1129" s="247" t="s">
        <v>171</v>
      </c>
    </row>
    <row r="1130" s="15" customFormat="1">
      <c r="A1130" s="15"/>
      <c r="B1130" s="248"/>
      <c r="C1130" s="249"/>
      <c r="D1130" s="227" t="s">
        <v>182</v>
      </c>
      <c r="E1130" s="250" t="s">
        <v>19</v>
      </c>
      <c r="F1130" s="251" t="s">
        <v>188</v>
      </c>
      <c r="G1130" s="249"/>
      <c r="H1130" s="252">
        <v>75.549999999999997</v>
      </c>
      <c r="I1130" s="253"/>
      <c r="J1130" s="249"/>
      <c r="K1130" s="249"/>
      <c r="L1130" s="254"/>
      <c r="M1130" s="255"/>
      <c r="N1130" s="256"/>
      <c r="O1130" s="256"/>
      <c r="P1130" s="256"/>
      <c r="Q1130" s="256"/>
      <c r="R1130" s="256"/>
      <c r="S1130" s="256"/>
      <c r="T1130" s="257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8" t="s">
        <v>182</v>
      </c>
      <c r="AU1130" s="258" t="s">
        <v>81</v>
      </c>
      <c r="AV1130" s="15" t="s">
        <v>179</v>
      </c>
      <c r="AW1130" s="15" t="s">
        <v>33</v>
      </c>
      <c r="AX1130" s="15" t="s">
        <v>79</v>
      </c>
      <c r="AY1130" s="258" t="s">
        <v>171</v>
      </c>
    </row>
    <row r="1131" s="2" customFormat="1" ht="24.15" customHeight="1">
      <c r="A1131" s="41"/>
      <c r="B1131" s="42"/>
      <c r="C1131" s="207" t="s">
        <v>644</v>
      </c>
      <c r="D1131" s="207" t="s">
        <v>174</v>
      </c>
      <c r="E1131" s="208" t="s">
        <v>1087</v>
      </c>
      <c r="F1131" s="209" t="s">
        <v>1088</v>
      </c>
      <c r="G1131" s="210" t="s">
        <v>191</v>
      </c>
      <c r="H1131" s="211">
        <v>748.43299999999999</v>
      </c>
      <c r="I1131" s="212"/>
      <c r="J1131" s="213">
        <f>ROUND(I1131*H1131,2)</f>
        <v>0</v>
      </c>
      <c r="K1131" s="209" t="s">
        <v>178</v>
      </c>
      <c r="L1131" s="47"/>
      <c r="M1131" s="214" t="s">
        <v>19</v>
      </c>
      <c r="N1131" s="215" t="s">
        <v>42</v>
      </c>
      <c r="O1131" s="87"/>
      <c r="P1131" s="216">
        <f>O1131*H1131</f>
        <v>0</v>
      </c>
      <c r="Q1131" s="216">
        <v>0</v>
      </c>
      <c r="R1131" s="216">
        <f>Q1131*H1131</f>
        <v>0</v>
      </c>
      <c r="S1131" s="216">
        <v>0.01</v>
      </c>
      <c r="T1131" s="217">
        <f>S1131*H1131</f>
        <v>7.4843299999999999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8" t="s">
        <v>179</v>
      </c>
      <c r="AT1131" s="218" t="s">
        <v>174</v>
      </c>
      <c r="AU1131" s="218" t="s">
        <v>81</v>
      </c>
      <c r="AY1131" s="20" t="s">
        <v>171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20" t="s">
        <v>79</v>
      </c>
      <c r="BK1131" s="219">
        <f>ROUND(I1131*H1131,2)</f>
        <v>0</v>
      </c>
      <c r="BL1131" s="20" t="s">
        <v>179</v>
      </c>
      <c r="BM1131" s="218" t="s">
        <v>1089</v>
      </c>
    </row>
    <row r="1132" s="2" customFormat="1">
      <c r="A1132" s="41"/>
      <c r="B1132" s="42"/>
      <c r="C1132" s="43"/>
      <c r="D1132" s="220" t="s">
        <v>180</v>
      </c>
      <c r="E1132" s="43"/>
      <c r="F1132" s="221" t="s">
        <v>1090</v>
      </c>
      <c r="G1132" s="43"/>
      <c r="H1132" s="43"/>
      <c r="I1132" s="222"/>
      <c r="J1132" s="43"/>
      <c r="K1132" s="43"/>
      <c r="L1132" s="47"/>
      <c r="M1132" s="223"/>
      <c r="N1132" s="224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180</v>
      </c>
      <c r="AU1132" s="20" t="s">
        <v>81</v>
      </c>
    </row>
    <row r="1133" s="13" customFormat="1">
      <c r="A1133" s="13"/>
      <c r="B1133" s="225"/>
      <c r="C1133" s="226"/>
      <c r="D1133" s="227" t="s">
        <v>182</v>
      </c>
      <c r="E1133" s="228" t="s">
        <v>19</v>
      </c>
      <c r="F1133" s="229" t="s">
        <v>288</v>
      </c>
      <c r="G1133" s="226"/>
      <c r="H1133" s="230">
        <v>77.353999999999999</v>
      </c>
      <c r="I1133" s="231"/>
      <c r="J1133" s="226"/>
      <c r="K1133" s="226"/>
      <c r="L1133" s="232"/>
      <c r="M1133" s="233"/>
      <c r="N1133" s="234"/>
      <c r="O1133" s="234"/>
      <c r="P1133" s="234"/>
      <c r="Q1133" s="234"/>
      <c r="R1133" s="234"/>
      <c r="S1133" s="234"/>
      <c r="T1133" s="23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6" t="s">
        <v>182</v>
      </c>
      <c r="AU1133" s="236" t="s">
        <v>81</v>
      </c>
      <c r="AV1133" s="13" t="s">
        <v>81</v>
      </c>
      <c r="AW1133" s="13" t="s">
        <v>33</v>
      </c>
      <c r="AX1133" s="13" t="s">
        <v>71</v>
      </c>
      <c r="AY1133" s="236" t="s">
        <v>171</v>
      </c>
    </row>
    <row r="1134" s="13" customFormat="1">
      <c r="A1134" s="13"/>
      <c r="B1134" s="225"/>
      <c r="C1134" s="226"/>
      <c r="D1134" s="227" t="s">
        <v>182</v>
      </c>
      <c r="E1134" s="228" t="s">
        <v>19</v>
      </c>
      <c r="F1134" s="229" t="s">
        <v>289</v>
      </c>
      <c r="G1134" s="226"/>
      <c r="H1134" s="230">
        <v>-3.7959999999999998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6" t="s">
        <v>182</v>
      </c>
      <c r="AU1134" s="236" t="s">
        <v>81</v>
      </c>
      <c r="AV1134" s="13" t="s">
        <v>81</v>
      </c>
      <c r="AW1134" s="13" t="s">
        <v>33</v>
      </c>
      <c r="AX1134" s="13" t="s">
        <v>71</v>
      </c>
      <c r="AY1134" s="236" t="s">
        <v>171</v>
      </c>
    </row>
    <row r="1135" s="13" customFormat="1">
      <c r="A1135" s="13"/>
      <c r="B1135" s="225"/>
      <c r="C1135" s="226"/>
      <c r="D1135" s="227" t="s">
        <v>182</v>
      </c>
      <c r="E1135" s="228" t="s">
        <v>19</v>
      </c>
      <c r="F1135" s="229" t="s">
        <v>290</v>
      </c>
      <c r="G1135" s="226"/>
      <c r="H1135" s="230">
        <v>0.44</v>
      </c>
      <c r="I1135" s="231"/>
      <c r="J1135" s="226"/>
      <c r="K1135" s="226"/>
      <c r="L1135" s="232"/>
      <c r="M1135" s="233"/>
      <c r="N1135" s="234"/>
      <c r="O1135" s="234"/>
      <c r="P1135" s="234"/>
      <c r="Q1135" s="234"/>
      <c r="R1135" s="234"/>
      <c r="S1135" s="234"/>
      <c r="T1135" s="23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6" t="s">
        <v>182</v>
      </c>
      <c r="AU1135" s="236" t="s">
        <v>81</v>
      </c>
      <c r="AV1135" s="13" t="s">
        <v>81</v>
      </c>
      <c r="AW1135" s="13" t="s">
        <v>33</v>
      </c>
      <c r="AX1135" s="13" t="s">
        <v>71</v>
      </c>
      <c r="AY1135" s="236" t="s">
        <v>171</v>
      </c>
    </row>
    <row r="1136" s="13" customFormat="1">
      <c r="A1136" s="13"/>
      <c r="B1136" s="225"/>
      <c r="C1136" s="226"/>
      <c r="D1136" s="227" t="s">
        <v>182</v>
      </c>
      <c r="E1136" s="228" t="s">
        <v>19</v>
      </c>
      <c r="F1136" s="229" t="s">
        <v>291</v>
      </c>
      <c r="G1136" s="226"/>
      <c r="H1136" s="230">
        <v>0.88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182</v>
      </c>
      <c r="AU1136" s="236" t="s">
        <v>81</v>
      </c>
      <c r="AV1136" s="13" t="s">
        <v>81</v>
      </c>
      <c r="AW1136" s="13" t="s">
        <v>33</v>
      </c>
      <c r="AX1136" s="13" t="s">
        <v>71</v>
      </c>
      <c r="AY1136" s="236" t="s">
        <v>171</v>
      </c>
    </row>
    <row r="1137" s="13" customFormat="1">
      <c r="A1137" s="13"/>
      <c r="B1137" s="225"/>
      <c r="C1137" s="226"/>
      <c r="D1137" s="227" t="s">
        <v>182</v>
      </c>
      <c r="E1137" s="228" t="s">
        <v>19</v>
      </c>
      <c r="F1137" s="229" t="s">
        <v>292</v>
      </c>
      <c r="G1137" s="226"/>
      <c r="H1137" s="230">
        <v>0.68999999999999995</v>
      </c>
      <c r="I1137" s="231"/>
      <c r="J1137" s="226"/>
      <c r="K1137" s="226"/>
      <c r="L1137" s="232"/>
      <c r="M1137" s="233"/>
      <c r="N1137" s="234"/>
      <c r="O1137" s="234"/>
      <c r="P1137" s="234"/>
      <c r="Q1137" s="234"/>
      <c r="R1137" s="234"/>
      <c r="S1137" s="234"/>
      <c r="T1137" s="23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6" t="s">
        <v>182</v>
      </c>
      <c r="AU1137" s="236" t="s">
        <v>81</v>
      </c>
      <c r="AV1137" s="13" t="s">
        <v>81</v>
      </c>
      <c r="AW1137" s="13" t="s">
        <v>33</v>
      </c>
      <c r="AX1137" s="13" t="s">
        <v>71</v>
      </c>
      <c r="AY1137" s="236" t="s">
        <v>171</v>
      </c>
    </row>
    <row r="1138" s="13" customFormat="1">
      <c r="A1138" s="13"/>
      <c r="B1138" s="225"/>
      <c r="C1138" s="226"/>
      <c r="D1138" s="227" t="s">
        <v>182</v>
      </c>
      <c r="E1138" s="228" t="s">
        <v>19</v>
      </c>
      <c r="F1138" s="229" t="s">
        <v>293</v>
      </c>
      <c r="G1138" s="226"/>
      <c r="H1138" s="230">
        <v>1.25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6" t="s">
        <v>182</v>
      </c>
      <c r="AU1138" s="236" t="s">
        <v>81</v>
      </c>
      <c r="AV1138" s="13" t="s">
        <v>81</v>
      </c>
      <c r="AW1138" s="13" t="s">
        <v>33</v>
      </c>
      <c r="AX1138" s="13" t="s">
        <v>71</v>
      </c>
      <c r="AY1138" s="236" t="s">
        <v>171</v>
      </c>
    </row>
    <row r="1139" s="13" customFormat="1">
      <c r="A1139" s="13"/>
      <c r="B1139" s="225"/>
      <c r="C1139" s="226"/>
      <c r="D1139" s="227" t="s">
        <v>182</v>
      </c>
      <c r="E1139" s="228" t="s">
        <v>19</v>
      </c>
      <c r="F1139" s="229" t="s">
        <v>294</v>
      </c>
      <c r="G1139" s="226"/>
      <c r="H1139" s="230">
        <v>72.168000000000006</v>
      </c>
      <c r="I1139" s="231"/>
      <c r="J1139" s="226"/>
      <c r="K1139" s="226"/>
      <c r="L1139" s="232"/>
      <c r="M1139" s="233"/>
      <c r="N1139" s="234"/>
      <c r="O1139" s="234"/>
      <c r="P1139" s="234"/>
      <c r="Q1139" s="234"/>
      <c r="R1139" s="234"/>
      <c r="S1139" s="234"/>
      <c r="T1139" s="23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6" t="s">
        <v>182</v>
      </c>
      <c r="AU1139" s="236" t="s">
        <v>81</v>
      </c>
      <c r="AV1139" s="13" t="s">
        <v>81</v>
      </c>
      <c r="AW1139" s="13" t="s">
        <v>33</v>
      </c>
      <c r="AX1139" s="13" t="s">
        <v>71</v>
      </c>
      <c r="AY1139" s="236" t="s">
        <v>171</v>
      </c>
    </row>
    <row r="1140" s="13" customFormat="1">
      <c r="A1140" s="13"/>
      <c r="B1140" s="225"/>
      <c r="C1140" s="226"/>
      <c r="D1140" s="227" t="s">
        <v>182</v>
      </c>
      <c r="E1140" s="228" t="s">
        <v>19</v>
      </c>
      <c r="F1140" s="229" t="s">
        <v>295</v>
      </c>
      <c r="G1140" s="226"/>
      <c r="H1140" s="230">
        <v>-13.605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6" t="s">
        <v>182</v>
      </c>
      <c r="AU1140" s="236" t="s">
        <v>81</v>
      </c>
      <c r="AV1140" s="13" t="s">
        <v>81</v>
      </c>
      <c r="AW1140" s="13" t="s">
        <v>33</v>
      </c>
      <c r="AX1140" s="13" t="s">
        <v>71</v>
      </c>
      <c r="AY1140" s="236" t="s">
        <v>171</v>
      </c>
    </row>
    <row r="1141" s="13" customFormat="1">
      <c r="A1141" s="13"/>
      <c r="B1141" s="225"/>
      <c r="C1141" s="226"/>
      <c r="D1141" s="227" t="s">
        <v>182</v>
      </c>
      <c r="E1141" s="228" t="s">
        <v>19</v>
      </c>
      <c r="F1141" s="229" t="s">
        <v>296</v>
      </c>
      <c r="G1141" s="226"/>
      <c r="H1141" s="230">
        <v>1.24</v>
      </c>
      <c r="I1141" s="231"/>
      <c r="J1141" s="226"/>
      <c r="K1141" s="226"/>
      <c r="L1141" s="232"/>
      <c r="M1141" s="233"/>
      <c r="N1141" s="234"/>
      <c r="O1141" s="234"/>
      <c r="P1141" s="234"/>
      <c r="Q1141" s="234"/>
      <c r="R1141" s="234"/>
      <c r="S1141" s="234"/>
      <c r="T1141" s="23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6" t="s">
        <v>182</v>
      </c>
      <c r="AU1141" s="236" t="s">
        <v>81</v>
      </c>
      <c r="AV1141" s="13" t="s">
        <v>81</v>
      </c>
      <c r="AW1141" s="13" t="s">
        <v>33</v>
      </c>
      <c r="AX1141" s="13" t="s">
        <v>71</v>
      </c>
      <c r="AY1141" s="236" t="s">
        <v>171</v>
      </c>
    </row>
    <row r="1142" s="13" customFormat="1">
      <c r="A1142" s="13"/>
      <c r="B1142" s="225"/>
      <c r="C1142" s="226"/>
      <c r="D1142" s="227" t="s">
        <v>182</v>
      </c>
      <c r="E1142" s="228" t="s">
        <v>19</v>
      </c>
      <c r="F1142" s="229" t="s">
        <v>297</v>
      </c>
      <c r="G1142" s="226"/>
      <c r="H1142" s="230">
        <v>1.02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6" t="s">
        <v>182</v>
      </c>
      <c r="AU1142" s="236" t="s">
        <v>81</v>
      </c>
      <c r="AV1142" s="13" t="s">
        <v>81</v>
      </c>
      <c r="AW1142" s="13" t="s">
        <v>33</v>
      </c>
      <c r="AX1142" s="13" t="s">
        <v>71</v>
      </c>
      <c r="AY1142" s="236" t="s">
        <v>171</v>
      </c>
    </row>
    <row r="1143" s="13" customFormat="1">
      <c r="A1143" s="13"/>
      <c r="B1143" s="225"/>
      <c r="C1143" s="226"/>
      <c r="D1143" s="227" t="s">
        <v>182</v>
      </c>
      <c r="E1143" s="228" t="s">
        <v>19</v>
      </c>
      <c r="F1143" s="229" t="s">
        <v>298</v>
      </c>
      <c r="G1143" s="226"/>
      <c r="H1143" s="230">
        <v>1.615</v>
      </c>
      <c r="I1143" s="231"/>
      <c r="J1143" s="226"/>
      <c r="K1143" s="226"/>
      <c r="L1143" s="232"/>
      <c r="M1143" s="233"/>
      <c r="N1143" s="234"/>
      <c r="O1143" s="234"/>
      <c r="P1143" s="234"/>
      <c r="Q1143" s="234"/>
      <c r="R1143" s="234"/>
      <c r="S1143" s="234"/>
      <c r="T1143" s="23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6" t="s">
        <v>182</v>
      </c>
      <c r="AU1143" s="236" t="s">
        <v>81</v>
      </c>
      <c r="AV1143" s="13" t="s">
        <v>81</v>
      </c>
      <c r="AW1143" s="13" t="s">
        <v>33</v>
      </c>
      <c r="AX1143" s="13" t="s">
        <v>71</v>
      </c>
      <c r="AY1143" s="236" t="s">
        <v>171</v>
      </c>
    </row>
    <row r="1144" s="14" customFormat="1">
      <c r="A1144" s="14"/>
      <c r="B1144" s="237"/>
      <c r="C1144" s="238"/>
      <c r="D1144" s="227" t="s">
        <v>182</v>
      </c>
      <c r="E1144" s="239" t="s">
        <v>19</v>
      </c>
      <c r="F1144" s="240" t="s">
        <v>299</v>
      </c>
      <c r="G1144" s="238"/>
      <c r="H1144" s="241">
        <v>139.25600000000003</v>
      </c>
      <c r="I1144" s="242"/>
      <c r="J1144" s="238"/>
      <c r="K1144" s="238"/>
      <c r="L1144" s="243"/>
      <c r="M1144" s="244"/>
      <c r="N1144" s="245"/>
      <c r="O1144" s="245"/>
      <c r="P1144" s="245"/>
      <c r="Q1144" s="245"/>
      <c r="R1144" s="245"/>
      <c r="S1144" s="245"/>
      <c r="T1144" s="246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7" t="s">
        <v>182</v>
      </c>
      <c r="AU1144" s="247" t="s">
        <v>81</v>
      </c>
      <c r="AV1144" s="14" t="s">
        <v>185</v>
      </c>
      <c r="AW1144" s="14" t="s">
        <v>33</v>
      </c>
      <c r="AX1144" s="14" t="s">
        <v>71</v>
      </c>
      <c r="AY1144" s="247" t="s">
        <v>171</v>
      </c>
    </row>
    <row r="1145" s="16" customFormat="1">
      <c r="A1145" s="16"/>
      <c r="B1145" s="259"/>
      <c r="C1145" s="260"/>
      <c r="D1145" s="227" t="s">
        <v>182</v>
      </c>
      <c r="E1145" s="261" t="s">
        <v>19</v>
      </c>
      <c r="F1145" s="262" t="s">
        <v>300</v>
      </c>
      <c r="G1145" s="260"/>
      <c r="H1145" s="261" t="s">
        <v>19</v>
      </c>
      <c r="I1145" s="263"/>
      <c r="J1145" s="260"/>
      <c r="K1145" s="260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68" t="s">
        <v>182</v>
      </c>
      <c r="AU1145" s="268" t="s">
        <v>81</v>
      </c>
      <c r="AV1145" s="16" t="s">
        <v>79</v>
      </c>
      <c r="AW1145" s="16" t="s">
        <v>33</v>
      </c>
      <c r="AX1145" s="16" t="s">
        <v>71</v>
      </c>
      <c r="AY1145" s="268" t="s">
        <v>171</v>
      </c>
    </row>
    <row r="1146" s="13" customFormat="1">
      <c r="A1146" s="13"/>
      <c r="B1146" s="225"/>
      <c r="C1146" s="226"/>
      <c r="D1146" s="227" t="s">
        <v>182</v>
      </c>
      <c r="E1146" s="228" t="s">
        <v>19</v>
      </c>
      <c r="F1146" s="229" t="s">
        <v>301</v>
      </c>
      <c r="G1146" s="226"/>
      <c r="H1146" s="230">
        <v>16.379999999999999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6" t="s">
        <v>182</v>
      </c>
      <c r="AU1146" s="236" t="s">
        <v>81</v>
      </c>
      <c r="AV1146" s="13" t="s">
        <v>81</v>
      </c>
      <c r="AW1146" s="13" t="s">
        <v>33</v>
      </c>
      <c r="AX1146" s="13" t="s">
        <v>71</v>
      </c>
      <c r="AY1146" s="236" t="s">
        <v>171</v>
      </c>
    </row>
    <row r="1147" s="13" customFormat="1">
      <c r="A1147" s="13"/>
      <c r="B1147" s="225"/>
      <c r="C1147" s="226"/>
      <c r="D1147" s="227" t="s">
        <v>182</v>
      </c>
      <c r="E1147" s="228" t="s">
        <v>19</v>
      </c>
      <c r="F1147" s="229" t="s">
        <v>222</v>
      </c>
      <c r="G1147" s="226"/>
      <c r="H1147" s="230">
        <v>-1.5760000000000001</v>
      </c>
      <c r="I1147" s="231"/>
      <c r="J1147" s="226"/>
      <c r="K1147" s="226"/>
      <c r="L1147" s="232"/>
      <c r="M1147" s="233"/>
      <c r="N1147" s="234"/>
      <c r="O1147" s="234"/>
      <c r="P1147" s="234"/>
      <c r="Q1147" s="234"/>
      <c r="R1147" s="234"/>
      <c r="S1147" s="234"/>
      <c r="T1147" s="23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6" t="s">
        <v>182</v>
      </c>
      <c r="AU1147" s="236" t="s">
        <v>81</v>
      </c>
      <c r="AV1147" s="13" t="s">
        <v>81</v>
      </c>
      <c r="AW1147" s="13" t="s">
        <v>33</v>
      </c>
      <c r="AX1147" s="13" t="s">
        <v>71</v>
      </c>
      <c r="AY1147" s="236" t="s">
        <v>171</v>
      </c>
    </row>
    <row r="1148" s="13" customFormat="1">
      <c r="A1148" s="13"/>
      <c r="B1148" s="225"/>
      <c r="C1148" s="226"/>
      <c r="D1148" s="227" t="s">
        <v>182</v>
      </c>
      <c r="E1148" s="228" t="s">
        <v>19</v>
      </c>
      <c r="F1148" s="229" t="s">
        <v>302</v>
      </c>
      <c r="G1148" s="226"/>
      <c r="H1148" s="230">
        <v>110.976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6" t="s">
        <v>182</v>
      </c>
      <c r="AU1148" s="236" t="s">
        <v>81</v>
      </c>
      <c r="AV1148" s="13" t="s">
        <v>81</v>
      </c>
      <c r="AW1148" s="13" t="s">
        <v>33</v>
      </c>
      <c r="AX1148" s="13" t="s">
        <v>71</v>
      </c>
      <c r="AY1148" s="236" t="s">
        <v>171</v>
      </c>
    </row>
    <row r="1149" s="13" customFormat="1">
      <c r="A1149" s="13"/>
      <c r="B1149" s="225"/>
      <c r="C1149" s="226"/>
      <c r="D1149" s="227" t="s">
        <v>182</v>
      </c>
      <c r="E1149" s="228" t="s">
        <v>19</v>
      </c>
      <c r="F1149" s="229" t="s">
        <v>303</v>
      </c>
      <c r="G1149" s="226"/>
      <c r="H1149" s="230">
        <v>-16.027999999999999</v>
      </c>
      <c r="I1149" s="231"/>
      <c r="J1149" s="226"/>
      <c r="K1149" s="226"/>
      <c r="L1149" s="232"/>
      <c r="M1149" s="233"/>
      <c r="N1149" s="234"/>
      <c r="O1149" s="234"/>
      <c r="P1149" s="234"/>
      <c r="Q1149" s="234"/>
      <c r="R1149" s="234"/>
      <c r="S1149" s="234"/>
      <c r="T1149" s="23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6" t="s">
        <v>182</v>
      </c>
      <c r="AU1149" s="236" t="s">
        <v>81</v>
      </c>
      <c r="AV1149" s="13" t="s">
        <v>81</v>
      </c>
      <c r="AW1149" s="13" t="s">
        <v>33</v>
      </c>
      <c r="AX1149" s="13" t="s">
        <v>71</v>
      </c>
      <c r="AY1149" s="236" t="s">
        <v>171</v>
      </c>
    </row>
    <row r="1150" s="13" customFormat="1">
      <c r="A1150" s="13"/>
      <c r="B1150" s="225"/>
      <c r="C1150" s="226"/>
      <c r="D1150" s="227" t="s">
        <v>182</v>
      </c>
      <c r="E1150" s="228" t="s">
        <v>19</v>
      </c>
      <c r="F1150" s="229" t="s">
        <v>304</v>
      </c>
      <c r="G1150" s="226"/>
      <c r="H1150" s="230">
        <v>4.6399999999999997</v>
      </c>
      <c r="I1150" s="231"/>
      <c r="J1150" s="226"/>
      <c r="K1150" s="226"/>
      <c r="L1150" s="232"/>
      <c r="M1150" s="233"/>
      <c r="N1150" s="234"/>
      <c r="O1150" s="234"/>
      <c r="P1150" s="234"/>
      <c r="Q1150" s="234"/>
      <c r="R1150" s="234"/>
      <c r="S1150" s="234"/>
      <c r="T1150" s="23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6" t="s">
        <v>182</v>
      </c>
      <c r="AU1150" s="236" t="s">
        <v>81</v>
      </c>
      <c r="AV1150" s="13" t="s">
        <v>81</v>
      </c>
      <c r="AW1150" s="13" t="s">
        <v>33</v>
      </c>
      <c r="AX1150" s="13" t="s">
        <v>71</v>
      </c>
      <c r="AY1150" s="236" t="s">
        <v>171</v>
      </c>
    </row>
    <row r="1151" s="13" customFormat="1">
      <c r="A1151" s="13"/>
      <c r="B1151" s="225"/>
      <c r="C1151" s="226"/>
      <c r="D1151" s="227" t="s">
        <v>182</v>
      </c>
      <c r="E1151" s="228" t="s">
        <v>19</v>
      </c>
      <c r="F1151" s="229" t="s">
        <v>305</v>
      </c>
      <c r="G1151" s="226"/>
      <c r="H1151" s="230">
        <v>65.959999999999994</v>
      </c>
      <c r="I1151" s="231"/>
      <c r="J1151" s="226"/>
      <c r="K1151" s="226"/>
      <c r="L1151" s="232"/>
      <c r="M1151" s="233"/>
      <c r="N1151" s="234"/>
      <c r="O1151" s="234"/>
      <c r="P1151" s="234"/>
      <c r="Q1151" s="234"/>
      <c r="R1151" s="234"/>
      <c r="S1151" s="234"/>
      <c r="T1151" s="23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6" t="s">
        <v>182</v>
      </c>
      <c r="AU1151" s="236" t="s">
        <v>81</v>
      </c>
      <c r="AV1151" s="13" t="s">
        <v>81</v>
      </c>
      <c r="AW1151" s="13" t="s">
        <v>33</v>
      </c>
      <c r="AX1151" s="13" t="s">
        <v>71</v>
      </c>
      <c r="AY1151" s="236" t="s">
        <v>171</v>
      </c>
    </row>
    <row r="1152" s="13" customFormat="1">
      <c r="A1152" s="13"/>
      <c r="B1152" s="225"/>
      <c r="C1152" s="226"/>
      <c r="D1152" s="227" t="s">
        <v>182</v>
      </c>
      <c r="E1152" s="228" t="s">
        <v>19</v>
      </c>
      <c r="F1152" s="229" t="s">
        <v>306</v>
      </c>
      <c r="G1152" s="226"/>
      <c r="H1152" s="230">
        <v>-9.4529999999999994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6" t="s">
        <v>182</v>
      </c>
      <c r="AU1152" s="236" t="s">
        <v>81</v>
      </c>
      <c r="AV1152" s="13" t="s">
        <v>81</v>
      </c>
      <c r="AW1152" s="13" t="s">
        <v>33</v>
      </c>
      <c r="AX1152" s="13" t="s">
        <v>71</v>
      </c>
      <c r="AY1152" s="236" t="s">
        <v>171</v>
      </c>
    </row>
    <row r="1153" s="13" customFormat="1">
      <c r="A1153" s="13"/>
      <c r="B1153" s="225"/>
      <c r="C1153" s="226"/>
      <c r="D1153" s="227" t="s">
        <v>182</v>
      </c>
      <c r="E1153" s="228" t="s">
        <v>19</v>
      </c>
      <c r="F1153" s="229" t="s">
        <v>307</v>
      </c>
      <c r="G1153" s="226"/>
      <c r="H1153" s="230">
        <v>1.22</v>
      </c>
      <c r="I1153" s="231"/>
      <c r="J1153" s="226"/>
      <c r="K1153" s="226"/>
      <c r="L1153" s="232"/>
      <c r="M1153" s="233"/>
      <c r="N1153" s="234"/>
      <c r="O1153" s="234"/>
      <c r="P1153" s="234"/>
      <c r="Q1153" s="234"/>
      <c r="R1153" s="234"/>
      <c r="S1153" s="234"/>
      <c r="T1153" s="23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6" t="s">
        <v>182</v>
      </c>
      <c r="AU1153" s="236" t="s">
        <v>81</v>
      </c>
      <c r="AV1153" s="13" t="s">
        <v>81</v>
      </c>
      <c r="AW1153" s="13" t="s">
        <v>33</v>
      </c>
      <c r="AX1153" s="13" t="s">
        <v>71</v>
      </c>
      <c r="AY1153" s="236" t="s">
        <v>171</v>
      </c>
    </row>
    <row r="1154" s="13" customFormat="1">
      <c r="A1154" s="13"/>
      <c r="B1154" s="225"/>
      <c r="C1154" s="226"/>
      <c r="D1154" s="227" t="s">
        <v>182</v>
      </c>
      <c r="E1154" s="228" t="s">
        <v>19</v>
      </c>
      <c r="F1154" s="229" t="s">
        <v>308</v>
      </c>
      <c r="G1154" s="226"/>
      <c r="H1154" s="230">
        <v>1.02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6" t="s">
        <v>182</v>
      </c>
      <c r="AU1154" s="236" t="s">
        <v>81</v>
      </c>
      <c r="AV1154" s="13" t="s">
        <v>81</v>
      </c>
      <c r="AW1154" s="13" t="s">
        <v>33</v>
      </c>
      <c r="AX1154" s="13" t="s">
        <v>71</v>
      </c>
      <c r="AY1154" s="236" t="s">
        <v>171</v>
      </c>
    </row>
    <row r="1155" s="13" customFormat="1">
      <c r="A1155" s="13"/>
      <c r="B1155" s="225"/>
      <c r="C1155" s="226"/>
      <c r="D1155" s="227" t="s">
        <v>182</v>
      </c>
      <c r="E1155" s="228" t="s">
        <v>19</v>
      </c>
      <c r="F1155" s="229" t="s">
        <v>309</v>
      </c>
      <c r="G1155" s="226"/>
      <c r="H1155" s="230">
        <v>1.194</v>
      </c>
      <c r="I1155" s="231"/>
      <c r="J1155" s="226"/>
      <c r="K1155" s="226"/>
      <c r="L1155" s="232"/>
      <c r="M1155" s="233"/>
      <c r="N1155" s="234"/>
      <c r="O1155" s="234"/>
      <c r="P1155" s="234"/>
      <c r="Q1155" s="234"/>
      <c r="R1155" s="234"/>
      <c r="S1155" s="234"/>
      <c r="T1155" s="23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6" t="s">
        <v>182</v>
      </c>
      <c r="AU1155" s="236" t="s">
        <v>81</v>
      </c>
      <c r="AV1155" s="13" t="s">
        <v>81</v>
      </c>
      <c r="AW1155" s="13" t="s">
        <v>33</v>
      </c>
      <c r="AX1155" s="13" t="s">
        <v>71</v>
      </c>
      <c r="AY1155" s="236" t="s">
        <v>171</v>
      </c>
    </row>
    <row r="1156" s="14" customFormat="1">
      <c r="A1156" s="14"/>
      <c r="B1156" s="237"/>
      <c r="C1156" s="238"/>
      <c r="D1156" s="227" t="s">
        <v>182</v>
      </c>
      <c r="E1156" s="239" t="s">
        <v>19</v>
      </c>
      <c r="F1156" s="240" t="s">
        <v>310</v>
      </c>
      <c r="G1156" s="238"/>
      <c r="H1156" s="241">
        <v>174.333</v>
      </c>
      <c r="I1156" s="242"/>
      <c r="J1156" s="238"/>
      <c r="K1156" s="238"/>
      <c r="L1156" s="243"/>
      <c r="M1156" s="244"/>
      <c r="N1156" s="245"/>
      <c r="O1156" s="245"/>
      <c r="P1156" s="245"/>
      <c r="Q1156" s="245"/>
      <c r="R1156" s="245"/>
      <c r="S1156" s="245"/>
      <c r="T1156" s="24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7" t="s">
        <v>182</v>
      </c>
      <c r="AU1156" s="247" t="s">
        <v>81</v>
      </c>
      <c r="AV1156" s="14" t="s">
        <v>185</v>
      </c>
      <c r="AW1156" s="14" t="s">
        <v>33</v>
      </c>
      <c r="AX1156" s="14" t="s">
        <v>71</v>
      </c>
      <c r="AY1156" s="247" t="s">
        <v>171</v>
      </c>
    </row>
    <row r="1157" s="16" customFormat="1">
      <c r="A1157" s="16"/>
      <c r="B1157" s="259"/>
      <c r="C1157" s="260"/>
      <c r="D1157" s="227" t="s">
        <v>182</v>
      </c>
      <c r="E1157" s="261" t="s">
        <v>19</v>
      </c>
      <c r="F1157" s="262" t="s">
        <v>300</v>
      </c>
      <c r="G1157" s="260"/>
      <c r="H1157" s="261" t="s">
        <v>19</v>
      </c>
      <c r="I1157" s="263"/>
      <c r="J1157" s="260"/>
      <c r="K1157" s="260"/>
      <c r="L1157" s="264"/>
      <c r="M1157" s="265"/>
      <c r="N1157" s="266"/>
      <c r="O1157" s="266"/>
      <c r="P1157" s="266"/>
      <c r="Q1157" s="266"/>
      <c r="R1157" s="266"/>
      <c r="S1157" s="266"/>
      <c r="T1157" s="267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T1157" s="268" t="s">
        <v>182</v>
      </c>
      <c r="AU1157" s="268" t="s">
        <v>81</v>
      </c>
      <c r="AV1157" s="16" t="s">
        <v>79</v>
      </c>
      <c r="AW1157" s="16" t="s">
        <v>33</v>
      </c>
      <c r="AX1157" s="16" t="s">
        <v>71</v>
      </c>
      <c r="AY1157" s="268" t="s">
        <v>171</v>
      </c>
    </row>
    <row r="1158" s="13" customFormat="1">
      <c r="A1158" s="13"/>
      <c r="B1158" s="225"/>
      <c r="C1158" s="226"/>
      <c r="D1158" s="227" t="s">
        <v>182</v>
      </c>
      <c r="E1158" s="228" t="s">
        <v>19</v>
      </c>
      <c r="F1158" s="229" t="s">
        <v>311</v>
      </c>
      <c r="G1158" s="226"/>
      <c r="H1158" s="230">
        <v>16.431999999999999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6" t="s">
        <v>182</v>
      </c>
      <c r="AU1158" s="236" t="s">
        <v>81</v>
      </c>
      <c r="AV1158" s="13" t="s">
        <v>81</v>
      </c>
      <c r="AW1158" s="13" t="s">
        <v>33</v>
      </c>
      <c r="AX1158" s="13" t="s">
        <v>71</v>
      </c>
      <c r="AY1158" s="236" t="s">
        <v>171</v>
      </c>
    </row>
    <row r="1159" s="13" customFormat="1">
      <c r="A1159" s="13"/>
      <c r="B1159" s="225"/>
      <c r="C1159" s="226"/>
      <c r="D1159" s="227" t="s">
        <v>182</v>
      </c>
      <c r="E1159" s="228" t="s">
        <v>19</v>
      </c>
      <c r="F1159" s="229" t="s">
        <v>312</v>
      </c>
      <c r="G1159" s="226"/>
      <c r="H1159" s="230">
        <v>-3.1520000000000001</v>
      </c>
      <c r="I1159" s="231"/>
      <c r="J1159" s="226"/>
      <c r="K1159" s="226"/>
      <c r="L1159" s="232"/>
      <c r="M1159" s="233"/>
      <c r="N1159" s="234"/>
      <c r="O1159" s="234"/>
      <c r="P1159" s="234"/>
      <c r="Q1159" s="234"/>
      <c r="R1159" s="234"/>
      <c r="S1159" s="234"/>
      <c r="T1159" s="23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6" t="s">
        <v>182</v>
      </c>
      <c r="AU1159" s="236" t="s">
        <v>81</v>
      </c>
      <c r="AV1159" s="13" t="s">
        <v>81</v>
      </c>
      <c r="AW1159" s="13" t="s">
        <v>33</v>
      </c>
      <c r="AX1159" s="13" t="s">
        <v>71</v>
      </c>
      <c r="AY1159" s="236" t="s">
        <v>171</v>
      </c>
    </row>
    <row r="1160" s="13" customFormat="1">
      <c r="A1160" s="13"/>
      <c r="B1160" s="225"/>
      <c r="C1160" s="226"/>
      <c r="D1160" s="227" t="s">
        <v>182</v>
      </c>
      <c r="E1160" s="228" t="s">
        <v>19</v>
      </c>
      <c r="F1160" s="229" t="s">
        <v>313</v>
      </c>
      <c r="G1160" s="226"/>
      <c r="H1160" s="230">
        <v>-1.6399999999999999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6" t="s">
        <v>182</v>
      </c>
      <c r="AU1160" s="236" t="s">
        <v>81</v>
      </c>
      <c r="AV1160" s="13" t="s">
        <v>81</v>
      </c>
      <c r="AW1160" s="13" t="s">
        <v>33</v>
      </c>
      <c r="AX1160" s="13" t="s">
        <v>71</v>
      </c>
      <c r="AY1160" s="236" t="s">
        <v>171</v>
      </c>
    </row>
    <row r="1161" s="13" customFormat="1">
      <c r="A1161" s="13"/>
      <c r="B1161" s="225"/>
      <c r="C1161" s="226"/>
      <c r="D1161" s="227" t="s">
        <v>182</v>
      </c>
      <c r="E1161" s="228" t="s">
        <v>19</v>
      </c>
      <c r="F1161" s="229" t="s">
        <v>314</v>
      </c>
      <c r="G1161" s="226"/>
      <c r="H1161" s="230">
        <v>0.25</v>
      </c>
      <c r="I1161" s="231"/>
      <c r="J1161" s="226"/>
      <c r="K1161" s="226"/>
      <c r="L1161" s="232"/>
      <c r="M1161" s="233"/>
      <c r="N1161" s="234"/>
      <c r="O1161" s="234"/>
      <c r="P1161" s="234"/>
      <c r="Q1161" s="234"/>
      <c r="R1161" s="234"/>
      <c r="S1161" s="234"/>
      <c r="T1161" s="23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6" t="s">
        <v>182</v>
      </c>
      <c r="AU1161" s="236" t="s">
        <v>81</v>
      </c>
      <c r="AV1161" s="13" t="s">
        <v>81</v>
      </c>
      <c r="AW1161" s="13" t="s">
        <v>33</v>
      </c>
      <c r="AX1161" s="13" t="s">
        <v>71</v>
      </c>
      <c r="AY1161" s="236" t="s">
        <v>171</v>
      </c>
    </row>
    <row r="1162" s="13" customFormat="1">
      <c r="A1162" s="13"/>
      <c r="B1162" s="225"/>
      <c r="C1162" s="226"/>
      <c r="D1162" s="227" t="s">
        <v>182</v>
      </c>
      <c r="E1162" s="228" t="s">
        <v>19</v>
      </c>
      <c r="F1162" s="229" t="s">
        <v>315</v>
      </c>
      <c r="G1162" s="226"/>
      <c r="H1162" s="230">
        <v>51.68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6" t="s">
        <v>182</v>
      </c>
      <c r="AU1162" s="236" t="s">
        <v>81</v>
      </c>
      <c r="AV1162" s="13" t="s">
        <v>81</v>
      </c>
      <c r="AW1162" s="13" t="s">
        <v>33</v>
      </c>
      <c r="AX1162" s="13" t="s">
        <v>71</v>
      </c>
      <c r="AY1162" s="236" t="s">
        <v>171</v>
      </c>
    </row>
    <row r="1163" s="13" customFormat="1">
      <c r="A1163" s="13"/>
      <c r="B1163" s="225"/>
      <c r="C1163" s="226"/>
      <c r="D1163" s="227" t="s">
        <v>182</v>
      </c>
      <c r="E1163" s="228" t="s">
        <v>19</v>
      </c>
      <c r="F1163" s="229" t="s">
        <v>316</v>
      </c>
      <c r="G1163" s="226"/>
      <c r="H1163" s="230">
        <v>74.323999999999998</v>
      </c>
      <c r="I1163" s="231"/>
      <c r="J1163" s="226"/>
      <c r="K1163" s="226"/>
      <c r="L1163" s="232"/>
      <c r="M1163" s="233"/>
      <c r="N1163" s="234"/>
      <c r="O1163" s="234"/>
      <c r="P1163" s="234"/>
      <c r="Q1163" s="234"/>
      <c r="R1163" s="234"/>
      <c r="S1163" s="234"/>
      <c r="T1163" s="23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6" t="s">
        <v>182</v>
      </c>
      <c r="AU1163" s="236" t="s">
        <v>81</v>
      </c>
      <c r="AV1163" s="13" t="s">
        <v>81</v>
      </c>
      <c r="AW1163" s="13" t="s">
        <v>33</v>
      </c>
      <c r="AX1163" s="13" t="s">
        <v>71</v>
      </c>
      <c r="AY1163" s="236" t="s">
        <v>171</v>
      </c>
    </row>
    <row r="1164" s="13" customFormat="1">
      <c r="A1164" s="13"/>
      <c r="B1164" s="225"/>
      <c r="C1164" s="226"/>
      <c r="D1164" s="227" t="s">
        <v>182</v>
      </c>
      <c r="E1164" s="228" t="s">
        <v>19</v>
      </c>
      <c r="F1164" s="229" t="s">
        <v>317</v>
      </c>
      <c r="G1164" s="226"/>
      <c r="H1164" s="230">
        <v>-18.172999999999998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6" t="s">
        <v>182</v>
      </c>
      <c r="AU1164" s="236" t="s">
        <v>81</v>
      </c>
      <c r="AV1164" s="13" t="s">
        <v>81</v>
      </c>
      <c r="AW1164" s="13" t="s">
        <v>33</v>
      </c>
      <c r="AX1164" s="13" t="s">
        <v>71</v>
      </c>
      <c r="AY1164" s="236" t="s">
        <v>171</v>
      </c>
    </row>
    <row r="1165" s="13" customFormat="1">
      <c r="A1165" s="13"/>
      <c r="B1165" s="225"/>
      <c r="C1165" s="226"/>
      <c r="D1165" s="227" t="s">
        <v>182</v>
      </c>
      <c r="E1165" s="228" t="s">
        <v>19</v>
      </c>
      <c r="F1165" s="229" t="s">
        <v>313</v>
      </c>
      <c r="G1165" s="226"/>
      <c r="H1165" s="230">
        <v>-1.6399999999999999</v>
      </c>
      <c r="I1165" s="231"/>
      <c r="J1165" s="226"/>
      <c r="K1165" s="226"/>
      <c r="L1165" s="232"/>
      <c r="M1165" s="233"/>
      <c r="N1165" s="234"/>
      <c r="O1165" s="234"/>
      <c r="P1165" s="234"/>
      <c r="Q1165" s="234"/>
      <c r="R1165" s="234"/>
      <c r="S1165" s="234"/>
      <c r="T1165" s="23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6" t="s">
        <v>182</v>
      </c>
      <c r="AU1165" s="236" t="s">
        <v>81</v>
      </c>
      <c r="AV1165" s="13" t="s">
        <v>81</v>
      </c>
      <c r="AW1165" s="13" t="s">
        <v>33</v>
      </c>
      <c r="AX1165" s="13" t="s">
        <v>71</v>
      </c>
      <c r="AY1165" s="236" t="s">
        <v>171</v>
      </c>
    </row>
    <row r="1166" s="13" customFormat="1">
      <c r="A1166" s="13"/>
      <c r="B1166" s="225"/>
      <c r="C1166" s="226"/>
      <c r="D1166" s="227" t="s">
        <v>182</v>
      </c>
      <c r="E1166" s="228" t="s">
        <v>19</v>
      </c>
      <c r="F1166" s="229" t="s">
        <v>318</v>
      </c>
      <c r="G1166" s="226"/>
      <c r="H1166" s="230">
        <v>2.3199999999999998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6" t="s">
        <v>182</v>
      </c>
      <c r="AU1166" s="236" t="s">
        <v>81</v>
      </c>
      <c r="AV1166" s="13" t="s">
        <v>81</v>
      </c>
      <c r="AW1166" s="13" t="s">
        <v>33</v>
      </c>
      <c r="AX1166" s="13" t="s">
        <v>71</v>
      </c>
      <c r="AY1166" s="236" t="s">
        <v>171</v>
      </c>
    </row>
    <row r="1167" s="13" customFormat="1">
      <c r="A1167" s="13"/>
      <c r="B1167" s="225"/>
      <c r="C1167" s="226"/>
      <c r="D1167" s="227" t="s">
        <v>182</v>
      </c>
      <c r="E1167" s="228" t="s">
        <v>19</v>
      </c>
      <c r="F1167" s="229" t="s">
        <v>319</v>
      </c>
      <c r="G1167" s="226"/>
      <c r="H1167" s="230">
        <v>2.2799999999999998</v>
      </c>
      <c r="I1167" s="231"/>
      <c r="J1167" s="226"/>
      <c r="K1167" s="226"/>
      <c r="L1167" s="232"/>
      <c r="M1167" s="233"/>
      <c r="N1167" s="234"/>
      <c r="O1167" s="234"/>
      <c r="P1167" s="234"/>
      <c r="Q1167" s="234"/>
      <c r="R1167" s="234"/>
      <c r="S1167" s="234"/>
      <c r="T1167" s="23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6" t="s">
        <v>182</v>
      </c>
      <c r="AU1167" s="236" t="s">
        <v>81</v>
      </c>
      <c r="AV1167" s="13" t="s">
        <v>81</v>
      </c>
      <c r="AW1167" s="13" t="s">
        <v>33</v>
      </c>
      <c r="AX1167" s="13" t="s">
        <v>71</v>
      </c>
      <c r="AY1167" s="236" t="s">
        <v>171</v>
      </c>
    </row>
    <row r="1168" s="13" customFormat="1">
      <c r="A1168" s="13"/>
      <c r="B1168" s="225"/>
      <c r="C1168" s="226"/>
      <c r="D1168" s="227" t="s">
        <v>182</v>
      </c>
      <c r="E1168" s="228" t="s">
        <v>19</v>
      </c>
      <c r="F1168" s="229" t="s">
        <v>320</v>
      </c>
      <c r="G1168" s="226"/>
      <c r="H1168" s="230">
        <v>1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6" t="s">
        <v>182</v>
      </c>
      <c r="AU1168" s="236" t="s">
        <v>81</v>
      </c>
      <c r="AV1168" s="13" t="s">
        <v>81</v>
      </c>
      <c r="AW1168" s="13" t="s">
        <v>33</v>
      </c>
      <c r="AX1168" s="13" t="s">
        <v>71</v>
      </c>
      <c r="AY1168" s="236" t="s">
        <v>171</v>
      </c>
    </row>
    <row r="1169" s="13" customFormat="1">
      <c r="A1169" s="13"/>
      <c r="B1169" s="225"/>
      <c r="C1169" s="226"/>
      <c r="D1169" s="227" t="s">
        <v>182</v>
      </c>
      <c r="E1169" s="228" t="s">
        <v>19</v>
      </c>
      <c r="F1169" s="229" t="s">
        <v>321</v>
      </c>
      <c r="G1169" s="226"/>
      <c r="H1169" s="230">
        <v>1.3999999999999999</v>
      </c>
      <c r="I1169" s="231"/>
      <c r="J1169" s="226"/>
      <c r="K1169" s="226"/>
      <c r="L1169" s="232"/>
      <c r="M1169" s="233"/>
      <c r="N1169" s="234"/>
      <c r="O1169" s="234"/>
      <c r="P1169" s="234"/>
      <c r="Q1169" s="234"/>
      <c r="R1169" s="234"/>
      <c r="S1169" s="234"/>
      <c r="T1169" s="23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6" t="s">
        <v>182</v>
      </c>
      <c r="AU1169" s="236" t="s">
        <v>81</v>
      </c>
      <c r="AV1169" s="13" t="s">
        <v>81</v>
      </c>
      <c r="AW1169" s="13" t="s">
        <v>33</v>
      </c>
      <c r="AX1169" s="13" t="s">
        <v>71</v>
      </c>
      <c r="AY1169" s="236" t="s">
        <v>171</v>
      </c>
    </row>
    <row r="1170" s="13" customFormat="1">
      <c r="A1170" s="13"/>
      <c r="B1170" s="225"/>
      <c r="C1170" s="226"/>
      <c r="D1170" s="227" t="s">
        <v>182</v>
      </c>
      <c r="E1170" s="228" t="s">
        <v>19</v>
      </c>
      <c r="F1170" s="229" t="s">
        <v>322</v>
      </c>
      <c r="G1170" s="226"/>
      <c r="H1170" s="230">
        <v>36.039999999999999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6" t="s">
        <v>182</v>
      </c>
      <c r="AU1170" s="236" t="s">
        <v>81</v>
      </c>
      <c r="AV1170" s="13" t="s">
        <v>81</v>
      </c>
      <c r="AW1170" s="13" t="s">
        <v>33</v>
      </c>
      <c r="AX1170" s="13" t="s">
        <v>71</v>
      </c>
      <c r="AY1170" s="236" t="s">
        <v>171</v>
      </c>
    </row>
    <row r="1171" s="13" customFormat="1">
      <c r="A1171" s="13"/>
      <c r="B1171" s="225"/>
      <c r="C1171" s="226"/>
      <c r="D1171" s="227" t="s">
        <v>182</v>
      </c>
      <c r="E1171" s="228" t="s">
        <v>19</v>
      </c>
      <c r="F1171" s="229" t="s">
        <v>323</v>
      </c>
      <c r="G1171" s="226"/>
      <c r="H1171" s="230">
        <v>-12.288</v>
      </c>
      <c r="I1171" s="231"/>
      <c r="J1171" s="226"/>
      <c r="K1171" s="226"/>
      <c r="L1171" s="232"/>
      <c r="M1171" s="233"/>
      <c r="N1171" s="234"/>
      <c r="O1171" s="234"/>
      <c r="P1171" s="234"/>
      <c r="Q1171" s="234"/>
      <c r="R1171" s="234"/>
      <c r="S1171" s="234"/>
      <c r="T1171" s="235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6" t="s">
        <v>182</v>
      </c>
      <c r="AU1171" s="236" t="s">
        <v>81</v>
      </c>
      <c r="AV1171" s="13" t="s">
        <v>81</v>
      </c>
      <c r="AW1171" s="13" t="s">
        <v>33</v>
      </c>
      <c r="AX1171" s="13" t="s">
        <v>71</v>
      </c>
      <c r="AY1171" s="236" t="s">
        <v>171</v>
      </c>
    </row>
    <row r="1172" s="13" customFormat="1">
      <c r="A1172" s="13"/>
      <c r="B1172" s="225"/>
      <c r="C1172" s="226"/>
      <c r="D1172" s="227" t="s">
        <v>182</v>
      </c>
      <c r="E1172" s="228" t="s">
        <v>19</v>
      </c>
      <c r="F1172" s="229" t="s">
        <v>324</v>
      </c>
      <c r="G1172" s="226"/>
      <c r="H1172" s="230">
        <v>0.70999999999999996</v>
      </c>
      <c r="I1172" s="231"/>
      <c r="J1172" s="226"/>
      <c r="K1172" s="226"/>
      <c r="L1172" s="232"/>
      <c r="M1172" s="233"/>
      <c r="N1172" s="234"/>
      <c r="O1172" s="234"/>
      <c r="P1172" s="234"/>
      <c r="Q1172" s="234"/>
      <c r="R1172" s="234"/>
      <c r="S1172" s="234"/>
      <c r="T1172" s="23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6" t="s">
        <v>182</v>
      </c>
      <c r="AU1172" s="236" t="s">
        <v>81</v>
      </c>
      <c r="AV1172" s="13" t="s">
        <v>81</v>
      </c>
      <c r="AW1172" s="13" t="s">
        <v>33</v>
      </c>
      <c r="AX1172" s="13" t="s">
        <v>71</v>
      </c>
      <c r="AY1172" s="236" t="s">
        <v>171</v>
      </c>
    </row>
    <row r="1173" s="13" customFormat="1">
      <c r="A1173" s="13"/>
      <c r="B1173" s="225"/>
      <c r="C1173" s="226"/>
      <c r="D1173" s="227" t="s">
        <v>182</v>
      </c>
      <c r="E1173" s="228" t="s">
        <v>19</v>
      </c>
      <c r="F1173" s="229" t="s">
        <v>325</v>
      </c>
      <c r="G1173" s="226"/>
      <c r="H1173" s="230">
        <v>0.61899999999999999</v>
      </c>
      <c r="I1173" s="231"/>
      <c r="J1173" s="226"/>
      <c r="K1173" s="226"/>
      <c r="L1173" s="232"/>
      <c r="M1173" s="233"/>
      <c r="N1173" s="234"/>
      <c r="O1173" s="234"/>
      <c r="P1173" s="234"/>
      <c r="Q1173" s="234"/>
      <c r="R1173" s="234"/>
      <c r="S1173" s="234"/>
      <c r="T1173" s="23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6" t="s">
        <v>182</v>
      </c>
      <c r="AU1173" s="236" t="s">
        <v>81</v>
      </c>
      <c r="AV1173" s="13" t="s">
        <v>81</v>
      </c>
      <c r="AW1173" s="13" t="s">
        <v>33</v>
      </c>
      <c r="AX1173" s="13" t="s">
        <v>71</v>
      </c>
      <c r="AY1173" s="236" t="s">
        <v>171</v>
      </c>
    </row>
    <row r="1174" s="13" customFormat="1">
      <c r="A1174" s="13"/>
      <c r="B1174" s="225"/>
      <c r="C1174" s="226"/>
      <c r="D1174" s="227" t="s">
        <v>182</v>
      </c>
      <c r="E1174" s="228" t="s">
        <v>19</v>
      </c>
      <c r="F1174" s="229" t="s">
        <v>326</v>
      </c>
      <c r="G1174" s="226"/>
      <c r="H1174" s="230">
        <v>1.7849999999999999</v>
      </c>
      <c r="I1174" s="231"/>
      <c r="J1174" s="226"/>
      <c r="K1174" s="226"/>
      <c r="L1174" s="232"/>
      <c r="M1174" s="233"/>
      <c r="N1174" s="234"/>
      <c r="O1174" s="234"/>
      <c r="P1174" s="234"/>
      <c r="Q1174" s="234"/>
      <c r="R1174" s="234"/>
      <c r="S1174" s="234"/>
      <c r="T1174" s="23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6" t="s">
        <v>182</v>
      </c>
      <c r="AU1174" s="236" t="s">
        <v>81</v>
      </c>
      <c r="AV1174" s="13" t="s">
        <v>81</v>
      </c>
      <c r="AW1174" s="13" t="s">
        <v>33</v>
      </c>
      <c r="AX1174" s="13" t="s">
        <v>71</v>
      </c>
      <c r="AY1174" s="236" t="s">
        <v>171</v>
      </c>
    </row>
    <row r="1175" s="14" customFormat="1">
      <c r="A1175" s="14"/>
      <c r="B1175" s="237"/>
      <c r="C1175" s="238"/>
      <c r="D1175" s="227" t="s">
        <v>182</v>
      </c>
      <c r="E1175" s="239" t="s">
        <v>19</v>
      </c>
      <c r="F1175" s="240" t="s">
        <v>327</v>
      </c>
      <c r="G1175" s="238"/>
      <c r="H1175" s="241">
        <v>151.947</v>
      </c>
      <c r="I1175" s="242"/>
      <c r="J1175" s="238"/>
      <c r="K1175" s="238"/>
      <c r="L1175" s="243"/>
      <c r="M1175" s="244"/>
      <c r="N1175" s="245"/>
      <c r="O1175" s="245"/>
      <c r="P1175" s="245"/>
      <c r="Q1175" s="245"/>
      <c r="R1175" s="245"/>
      <c r="S1175" s="245"/>
      <c r="T1175" s="24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7" t="s">
        <v>182</v>
      </c>
      <c r="AU1175" s="247" t="s">
        <v>81</v>
      </c>
      <c r="AV1175" s="14" t="s">
        <v>185</v>
      </c>
      <c r="AW1175" s="14" t="s">
        <v>33</v>
      </c>
      <c r="AX1175" s="14" t="s">
        <v>71</v>
      </c>
      <c r="AY1175" s="247" t="s">
        <v>171</v>
      </c>
    </row>
    <row r="1176" s="13" customFormat="1">
      <c r="A1176" s="13"/>
      <c r="B1176" s="225"/>
      <c r="C1176" s="226"/>
      <c r="D1176" s="227" t="s">
        <v>182</v>
      </c>
      <c r="E1176" s="228" t="s">
        <v>19</v>
      </c>
      <c r="F1176" s="229" t="s">
        <v>328</v>
      </c>
      <c r="G1176" s="226"/>
      <c r="H1176" s="230">
        <v>55.695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6" t="s">
        <v>182</v>
      </c>
      <c r="AU1176" s="236" t="s">
        <v>81</v>
      </c>
      <c r="AV1176" s="13" t="s">
        <v>81</v>
      </c>
      <c r="AW1176" s="13" t="s">
        <v>33</v>
      </c>
      <c r="AX1176" s="13" t="s">
        <v>71</v>
      </c>
      <c r="AY1176" s="236" t="s">
        <v>171</v>
      </c>
    </row>
    <row r="1177" s="13" customFormat="1">
      <c r="A1177" s="13"/>
      <c r="B1177" s="225"/>
      <c r="C1177" s="226"/>
      <c r="D1177" s="227" t="s">
        <v>182</v>
      </c>
      <c r="E1177" s="228" t="s">
        <v>19</v>
      </c>
      <c r="F1177" s="229" t="s">
        <v>329</v>
      </c>
      <c r="G1177" s="226"/>
      <c r="H1177" s="230">
        <v>-4.2919999999999998</v>
      </c>
      <c r="I1177" s="231"/>
      <c r="J1177" s="226"/>
      <c r="K1177" s="226"/>
      <c r="L1177" s="232"/>
      <c r="M1177" s="233"/>
      <c r="N1177" s="234"/>
      <c r="O1177" s="234"/>
      <c r="P1177" s="234"/>
      <c r="Q1177" s="234"/>
      <c r="R1177" s="234"/>
      <c r="S1177" s="234"/>
      <c r="T1177" s="23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6" t="s">
        <v>182</v>
      </c>
      <c r="AU1177" s="236" t="s">
        <v>81</v>
      </c>
      <c r="AV1177" s="13" t="s">
        <v>81</v>
      </c>
      <c r="AW1177" s="13" t="s">
        <v>33</v>
      </c>
      <c r="AX1177" s="13" t="s">
        <v>71</v>
      </c>
      <c r="AY1177" s="236" t="s">
        <v>171</v>
      </c>
    </row>
    <row r="1178" s="13" customFormat="1">
      <c r="A1178" s="13"/>
      <c r="B1178" s="225"/>
      <c r="C1178" s="226"/>
      <c r="D1178" s="227" t="s">
        <v>182</v>
      </c>
      <c r="E1178" s="228" t="s">
        <v>19</v>
      </c>
      <c r="F1178" s="229" t="s">
        <v>330</v>
      </c>
      <c r="G1178" s="226"/>
      <c r="H1178" s="230">
        <v>1.9950000000000001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6" t="s">
        <v>182</v>
      </c>
      <c r="AU1178" s="236" t="s">
        <v>81</v>
      </c>
      <c r="AV1178" s="13" t="s">
        <v>81</v>
      </c>
      <c r="AW1178" s="13" t="s">
        <v>33</v>
      </c>
      <c r="AX1178" s="13" t="s">
        <v>71</v>
      </c>
      <c r="AY1178" s="236" t="s">
        <v>171</v>
      </c>
    </row>
    <row r="1179" s="13" customFormat="1">
      <c r="A1179" s="13"/>
      <c r="B1179" s="225"/>
      <c r="C1179" s="226"/>
      <c r="D1179" s="227" t="s">
        <v>182</v>
      </c>
      <c r="E1179" s="228" t="s">
        <v>19</v>
      </c>
      <c r="F1179" s="229" t="s">
        <v>331</v>
      </c>
      <c r="G1179" s="226"/>
      <c r="H1179" s="230">
        <v>70.384</v>
      </c>
      <c r="I1179" s="231"/>
      <c r="J1179" s="226"/>
      <c r="K1179" s="226"/>
      <c r="L1179" s="232"/>
      <c r="M1179" s="233"/>
      <c r="N1179" s="234"/>
      <c r="O1179" s="234"/>
      <c r="P1179" s="234"/>
      <c r="Q1179" s="234"/>
      <c r="R1179" s="234"/>
      <c r="S1179" s="234"/>
      <c r="T1179" s="23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6" t="s">
        <v>182</v>
      </c>
      <c r="AU1179" s="236" t="s">
        <v>81</v>
      </c>
      <c r="AV1179" s="13" t="s">
        <v>81</v>
      </c>
      <c r="AW1179" s="13" t="s">
        <v>33</v>
      </c>
      <c r="AX1179" s="13" t="s">
        <v>71</v>
      </c>
      <c r="AY1179" s="236" t="s">
        <v>171</v>
      </c>
    </row>
    <row r="1180" s="13" customFormat="1">
      <c r="A1180" s="13"/>
      <c r="B1180" s="225"/>
      <c r="C1180" s="226"/>
      <c r="D1180" s="227" t="s">
        <v>182</v>
      </c>
      <c r="E1180" s="228" t="s">
        <v>19</v>
      </c>
      <c r="F1180" s="229" t="s">
        <v>332</v>
      </c>
      <c r="G1180" s="226"/>
      <c r="H1180" s="230">
        <v>-9.7650000000000006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6" t="s">
        <v>182</v>
      </c>
      <c r="AU1180" s="236" t="s">
        <v>81</v>
      </c>
      <c r="AV1180" s="13" t="s">
        <v>81</v>
      </c>
      <c r="AW1180" s="13" t="s">
        <v>33</v>
      </c>
      <c r="AX1180" s="13" t="s">
        <v>71</v>
      </c>
      <c r="AY1180" s="236" t="s">
        <v>171</v>
      </c>
    </row>
    <row r="1181" s="13" customFormat="1">
      <c r="A1181" s="13"/>
      <c r="B1181" s="225"/>
      <c r="C1181" s="226"/>
      <c r="D1181" s="227" t="s">
        <v>182</v>
      </c>
      <c r="E1181" s="228" t="s">
        <v>19</v>
      </c>
      <c r="F1181" s="229" t="s">
        <v>333</v>
      </c>
      <c r="G1181" s="226"/>
      <c r="H1181" s="230">
        <v>3.9900000000000002</v>
      </c>
      <c r="I1181" s="231"/>
      <c r="J1181" s="226"/>
      <c r="K1181" s="226"/>
      <c r="L1181" s="232"/>
      <c r="M1181" s="233"/>
      <c r="N1181" s="234"/>
      <c r="O1181" s="234"/>
      <c r="P1181" s="234"/>
      <c r="Q1181" s="234"/>
      <c r="R1181" s="234"/>
      <c r="S1181" s="234"/>
      <c r="T1181" s="23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6" t="s">
        <v>182</v>
      </c>
      <c r="AU1181" s="236" t="s">
        <v>81</v>
      </c>
      <c r="AV1181" s="13" t="s">
        <v>81</v>
      </c>
      <c r="AW1181" s="13" t="s">
        <v>33</v>
      </c>
      <c r="AX1181" s="13" t="s">
        <v>71</v>
      </c>
      <c r="AY1181" s="236" t="s">
        <v>171</v>
      </c>
    </row>
    <row r="1182" s="13" customFormat="1">
      <c r="A1182" s="13"/>
      <c r="B1182" s="225"/>
      <c r="C1182" s="226"/>
      <c r="D1182" s="227" t="s">
        <v>182</v>
      </c>
      <c r="E1182" s="228" t="s">
        <v>19</v>
      </c>
      <c r="F1182" s="229" t="s">
        <v>334</v>
      </c>
      <c r="G1182" s="226"/>
      <c r="H1182" s="230">
        <v>1.8200000000000001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6" t="s">
        <v>182</v>
      </c>
      <c r="AU1182" s="236" t="s">
        <v>81</v>
      </c>
      <c r="AV1182" s="13" t="s">
        <v>81</v>
      </c>
      <c r="AW1182" s="13" t="s">
        <v>33</v>
      </c>
      <c r="AX1182" s="13" t="s">
        <v>71</v>
      </c>
      <c r="AY1182" s="236" t="s">
        <v>171</v>
      </c>
    </row>
    <row r="1183" s="14" customFormat="1">
      <c r="A1183" s="14"/>
      <c r="B1183" s="237"/>
      <c r="C1183" s="238"/>
      <c r="D1183" s="227" t="s">
        <v>182</v>
      </c>
      <c r="E1183" s="239" t="s">
        <v>19</v>
      </c>
      <c r="F1183" s="240" t="s">
        <v>335</v>
      </c>
      <c r="G1183" s="238"/>
      <c r="H1183" s="241">
        <v>119.82699999999998</v>
      </c>
      <c r="I1183" s="242"/>
      <c r="J1183" s="238"/>
      <c r="K1183" s="238"/>
      <c r="L1183" s="243"/>
      <c r="M1183" s="244"/>
      <c r="N1183" s="245"/>
      <c r="O1183" s="245"/>
      <c r="P1183" s="245"/>
      <c r="Q1183" s="245"/>
      <c r="R1183" s="245"/>
      <c r="S1183" s="245"/>
      <c r="T1183" s="246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7" t="s">
        <v>182</v>
      </c>
      <c r="AU1183" s="247" t="s">
        <v>81</v>
      </c>
      <c r="AV1183" s="14" t="s">
        <v>185</v>
      </c>
      <c r="AW1183" s="14" t="s">
        <v>33</v>
      </c>
      <c r="AX1183" s="14" t="s">
        <v>71</v>
      </c>
      <c r="AY1183" s="247" t="s">
        <v>171</v>
      </c>
    </row>
    <row r="1184" s="16" customFormat="1">
      <c r="A1184" s="16"/>
      <c r="B1184" s="259"/>
      <c r="C1184" s="260"/>
      <c r="D1184" s="227" t="s">
        <v>182</v>
      </c>
      <c r="E1184" s="261" t="s">
        <v>19</v>
      </c>
      <c r="F1184" s="262" t="s">
        <v>300</v>
      </c>
      <c r="G1184" s="260"/>
      <c r="H1184" s="261" t="s">
        <v>19</v>
      </c>
      <c r="I1184" s="263"/>
      <c r="J1184" s="260"/>
      <c r="K1184" s="260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T1184" s="268" t="s">
        <v>182</v>
      </c>
      <c r="AU1184" s="268" t="s">
        <v>81</v>
      </c>
      <c r="AV1184" s="16" t="s">
        <v>79</v>
      </c>
      <c r="AW1184" s="16" t="s">
        <v>33</v>
      </c>
      <c r="AX1184" s="16" t="s">
        <v>71</v>
      </c>
      <c r="AY1184" s="268" t="s">
        <v>171</v>
      </c>
    </row>
    <row r="1185" s="13" customFormat="1">
      <c r="A1185" s="13"/>
      <c r="B1185" s="225"/>
      <c r="C1185" s="226"/>
      <c r="D1185" s="227" t="s">
        <v>182</v>
      </c>
      <c r="E1185" s="228" t="s">
        <v>19</v>
      </c>
      <c r="F1185" s="229" t="s">
        <v>336</v>
      </c>
      <c r="G1185" s="226"/>
      <c r="H1185" s="230">
        <v>131.58000000000001</v>
      </c>
      <c r="I1185" s="231"/>
      <c r="J1185" s="226"/>
      <c r="K1185" s="226"/>
      <c r="L1185" s="232"/>
      <c r="M1185" s="233"/>
      <c r="N1185" s="234"/>
      <c r="O1185" s="234"/>
      <c r="P1185" s="234"/>
      <c r="Q1185" s="234"/>
      <c r="R1185" s="234"/>
      <c r="S1185" s="234"/>
      <c r="T1185" s="23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6" t="s">
        <v>182</v>
      </c>
      <c r="AU1185" s="236" t="s">
        <v>81</v>
      </c>
      <c r="AV1185" s="13" t="s">
        <v>81</v>
      </c>
      <c r="AW1185" s="13" t="s">
        <v>33</v>
      </c>
      <c r="AX1185" s="13" t="s">
        <v>71</v>
      </c>
      <c r="AY1185" s="236" t="s">
        <v>171</v>
      </c>
    </row>
    <row r="1186" s="13" customFormat="1">
      <c r="A1186" s="13"/>
      <c r="B1186" s="225"/>
      <c r="C1186" s="226"/>
      <c r="D1186" s="227" t="s">
        <v>182</v>
      </c>
      <c r="E1186" s="228" t="s">
        <v>19</v>
      </c>
      <c r="F1186" s="229" t="s">
        <v>337</v>
      </c>
      <c r="G1186" s="226"/>
      <c r="H1186" s="230">
        <v>49.979999999999997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6" t="s">
        <v>182</v>
      </c>
      <c r="AU1186" s="236" t="s">
        <v>81</v>
      </c>
      <c r="AV1186" s="13" t="s">
        <v>81</v>
      </c>
      <c r="AW1186" s="13" t="s">
        <v>33</v>
      </c>
      <c r="AX1186" s="13" t="s">
        <v>71</v>
      </c>
      <c r="AY1186" s="236" t="s">
        <v>171</v>
      </c>
    </row>
    <row r="1187" s="13" customFormat="1">
      <c r="A1187" s="13"/>
      <c r="B1187" s="225"/>
      <c r="C1187" s="226"/>
      <c r="D1187" s="227" t="s">
        <v>182</v>
      </c>
      <c r="E1187" s="228" t="s">
        <v>19</v>
      </c>
      <c r="F1187" s="229" t="s">
        <v>338</v>
      </c>
      <c r="G1187" s="226"/>
      <c r="H1187" s="230">
        <v>-17.507999999999999</v>
      </c>
      <c r="I1187" s="231"/>
      <c r="J1187" s="226"/>
      <c r="K1187" s="226"/>
      <c r="L1187" s="232"/>
      <c r="M1187" s="233"/>
      <c r="N1187" s="234"/>
      <c r="O1187" s="234"/>
      <c r="P1187" s="234"/>
      <c r="Q1187" s="234"/>
      <c r="R1187" s="234"/>
      <c r="S1187" s="234"/>
      <c r="T1187" s="23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6" t="s">
        <v>182</v>
      </c>
      <c r="AU1187" s="236" t="s">
        <v>81</v>
      </c>
      <c r="AV1187" s="13" t="s">
        <v>81</v>
      </c>
      <c r="AW1187" s="13" t="s">
        <v>33</v>
      </c>
      <c r="AX1187" s="13" t="s">
        <v>71</v>
      </c>
      <c r="AY1187" s="236" t="s">
        <v>171</v>
      </c>
    </row>
    <row r="1188" s="13" customFormat="1">
      <c r="A1188" s="13"/>
      <c r="B1188" s="225"/>
      <c r="C1188" s="226"/>
      <c r="D1188" s="227" t="s">
        <v>182</v>
      </c>
      <c r="E1188" s="228" t="s">
        <v>19</v>
      </c>
      <c r="F1188" s="229" t="s">
        <v>339</v>
      </c>
      <c r="G1188" s="226"/>
      <c r="H1188" s="230">
        <v>-10.835000000000001</v>
      </c>
      <c r="I1188" s="231"/>
      <c r="J1188" s="226"/>
      <c r="K1188" s="226"/>
      <c r="L1188" s="232"/>
      <c r="M1188" s="233"/>
      <c r="N1188" s="234"/>
      <c r="O1188" s="234"/>
      <c r="P1188" s="234"/>
      <c r="Q1188" s="234"/>
      <c r="R1188" s="234"/>
      <c r="S1188" s="234"/>
      <c r="T1188" s="23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6" t="s">
        <v>182</v>
      </c>
      <c r="AU1188" s="236" t="s">
        <v>81</v>
      </c>
      <c r="AV1188" s="13" t="s">
        <v>81</v>
      </c>
      <c r="AW1188" s="13" t="s">
        <v>33</v>
      </c>
      <c r="AX1188" s="13" t="s">
        <v>71</v>
      </c>
      <c r="AY1188" s="236" t="s">
        <v>171</v>
      </c>
    </row>
    <row r="1189" s="13" customFormat="1">
      <c r="A1189" s="13"/>
      <c r="B1189" s="225"/>
      <c r="C1189" s="226"/>
      <c r="D1189" s="227" t="s">
        <v>182</v>
      </c>
      <c r="E1189" s="228" t="s">
        <v>19</v>
      </c>
      <c r="F1189" s="229" t="s">
        <v>340</v>
      </c>
      <c r="G1189" s="226"/>
      <c r="H1189" s="230">
        <v>1.315</v>
      </c>
      <c r="I1189" s="231"/>
      <c r="J1189" s="226"/>
      <c r="K1189" s="226"/>
      <c r="L1189" s="232"/>
      <c r="M1189" s="233"/>
      <c r="N1189" s="234"/>
      <c r="O1189" s="234"/>
      <c r="P1189" s="234"/>
      <c r="Q1189" s="234"/>
      <c r="R1189" s="234"/>
      <c r="S1189" s="234"/>
      <c r="T1189" s="23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6" t="s">
        <v>182</v>
      </c>
      <c r="AU1189" s="236" t="s">
        <v>81</v>
      </c>
      <c r="AV1189" s="13" t="s">
        <v>81</v>
      </c>
      <c r="AW1189" s="13" t="s">
        <v>33</v>
      </c>
      <c r="AX1189" s="13" t="s">
        <v>71</v>
      </c>
      <c r="AY1189" s="236" t="s">
        <v>171</v>
      </c>
    </row>
    <row r="1190" s="13" customFormat="1">
      <c r="A1190" s="13"/>
      <c r="B1190" s="225"/>
      <c r="C1190" s="226"/>
      <c r="D1190" s="227" t="s">
        <v>182</v>
      </c>
      <c r="E1190" s="228" t="s">
        <v>19</v>
      </c>
      <c r="F1190" s="229" t="s">
        <v>341</v>
      </c>
      <c r="G1190" s="226"/>
      <c r="H1190" s="230">
        <v>2.835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6" t="s">
        <v>182</v>
      </c>
      <c r="AU1190" s="236" t="s">
        <v>81</v>
      </c>
      <c r="AV1190" s="13" t="s">
        <v>81</v>
      </c>
      <c r="AW1190" s="13" t="s">
        <v>33</v>
      </c>
      <c r="AX1190" s="13" t="s">
        <v>71</v>
      </c>
      <c r="AY1190" s="236" t="s">
        <v>171</v>
      </c>
    </row>
    <row r="1191" s="13" customFormat="1">
      <c r="A1191" s="13"/>
      <c r="B1191" s="225"/>
      <c r="C1191" s="226"/>
      <c r="D1191" s="227" t="s">
        <v>182</v>
      </c>
      <c r="E1191" s="228" t="s">
        <v>19</v>
      </c>
      <c r="F1191" s="229" t="s">
        <v>330</v>
      </c>
      <c r="G1191" s="226"/>
      <c r="H1191" s="230">
        <v>1.9950000000000001</v>
      </c>
      <c r="I1191" s="231"/>
      <c r="J1191" s="226"/>
      <c r="K1191" s="226"/>
      <c r="L1191" s="232"/>
      <c r="M1191" s="233"/>
      <c r="N1191" s="234"/>
      <c r="O1191" s="234"/>
      <c r="P1191" s="234"/>
      <c r="Q1191" s="234"/>
      <c r="R1191" s="234"/>
      <c r="S1191" s="234"/>
      <c r="T1191" s="23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6" t="s">
        <v>182</v>
      </c>
      <c r="AU1191" s="236" t="s">
        <v>81</v>
      </c>
      <c r="AV1191" s="13" t="s">
        <v>81</v>
      </c>
      <c r="AW1191" s="13" t="s">
        <v>33</v>
      </c>
      <c r="AX1191" s="13" t="s">
        <v>71</v>
      </c>
      <c r="AY1191" s="236" t="s">
        <v>171</v>
      </c>
    </row>
    <row r="1192" s="13" customFormat="1">
      <c r="A1192" s="13"/>
      <c r="B1192" s="225"/>
      <c r="C1192" s="226"/>
      <c r="D1192" s="227" t="s">
        <v>182</v>
      </c>
      <c r="E1192" s="228" t="s">
        <v>19</v>
      </c>
      <c r="F1192" s="229" t="s">
        <v>342</v>
      </c>
      <c r="G1192" s="226"/>
      <c r="H1192" s="230">
        <v>1.1930000000000001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6" t="s">
        <v>182</v>
      </c>
      <c r="AU1192" s="236" t="s">
        <v>81</v>
      </c>
      <c r="AV1192" s="13" t="s">
        <v>81</v>
      </c>
      <c r="AW1192" s="13" t="s">
        <v>33</v>
      </c>
      <c r="AX1192" s="13" t="s">
        <v>71</v>
      </c>
      <c r="AY1192" s="236" t="s">
        <v>171</v>
      </c>
    </row>
    <row r="1193" s="13" customFormat="1">
      <c r="A1193" s="13"/>
      <c r="B1193" s="225"/>
      <c r="C1193" s="226"/>
      <c r="D1193" s="227" t="s">
        <v>182</v>
      </c>
      <c r="E1193" s="228" t="s">
        <v>19</v>
      </c>
      <c r="F1193" s="229" t="s">
        <v>343</v>
      </c>
      <c r="G1193" s="226"/>
      <c r="H1193" s="230">
        <v>0.76500000000000001</v>
      </c>
      <c r="I1193" s="231"/>
      <c r="J1193" s="226"/>
      <c r="K1193" s="226"/>
      <c r="L1193" s="232"/>
      <c r="M1193" s="233"/>
      <c r="N1193" s="234"/>
      <c r="O1193" s="234"/>
      <c r="P1193" s="234"/>
      <c r="Q1193" s="234"/>
      <c r="R1193" s="234"/>
      <c r="S1193" s="234"/>
      <c r="T1193" s="23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6" t="s">
        <v>182</v>
      </c>
      <c r="AU1193" s="236" t="s">
        <v>81</v>
      </c>
      <c r="AV1193" s="13" t="s">
        <v>81</v>
      </c>
      <c r="AW1193" s="13" t="s">
        <v>33</v>
      </c>
      <c r="AX1193" s="13" t="s">
        <v>71</v>
      </c>
      <c r="AY1193" s="236" t="s">
        <v>171</v>
      </c>
    </row>
    <row r="1194" s="13" customFormat="1">
      <c r="A1194" s="13"/>
      <c r="B1194" s="225"/>
      <c r="C1194" s="226"/>
      <c r="D1194" s="227" t="s">
        <v>182</v>
      </c>
      <c r="E1194" s="228" t="s">
        <v>19</v>
      </c>
      <c r="F1194" s="229" t="s">
        <v>344</v>
      </c>
      <c r="G1194" s="226"/>
      <c r="H1194" s="230">
        <v>1.75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6" t="s">
        <v>182</v>
      </c>
      <c r="AU1194" s="236" t="s">
        <v>81</v>
      </c>
      <c r="AV1194" s="13" t="s">
        <v>81</v>
      </c>
      <c r="AW1194" s="13" t="s">
        <v>33</v>
      </c>
      <c r="AX1194" s="13" t="s">
        <v>71</v>
      </c>
      <c r="AY1194" s="236" t="s">
        <v>171</v>
      </c>
    </row>
    <row r="1195" s="14" customFormat="1">
      <c r="A1195" s="14"/>
      <c r="B1195" s="237"/>
      <c r="C1195" s="238"/>
      <c r="D1195" s="227" t="s">
        <v>182</v>
      </c>
      <c r="E1195" s="239" t="s">
        <v>19</v>
      </c>
      <c r="F1195" s="240" t="s">
        <v>345</v>
      </c>
      <c r="G1195" s="238"/>
      <c r="H1195" s="241">
        <v>163.06999999999999</v>
      </c>
      <c r="I1195" s="242"/>
      <c r="J1195" s="238"/>
      <c r="K1195" s="238"/>
      <c r="L1195" s="243"/>
      <c r="M1195" s="244"/>
      <c r="N1195" s="245"/>
      <c r="O1195" s="245"/>
      <c r="P1195" s="245"/>
      <c r="Q1195" s="245"/>
      <c r="R1195" s="245"/>
      <c r="S1195" s="245"/>
      <c r="T1195" s="24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7" t="s">
        <v>182</v>
      </c>
      <c r="AU1195" s="247" t="s">
        <v>81</v>
      </c>
      <c r="AV1195" s="14" t="s">
        <v>185</v>
      </c>
      <c r="AW1195" s="14" t="s">
        <v>33</v>
      </c>
      <c r="AX1195" s="14" t="s">
        <v>71</v>
      </c>
      <c r="AY1195" s="247" t="s">
        <v>171</v>
      </c>
    </row>
    <row r="1196" s="15" customFormat="1">
      <c r="A1196" s="15"/>
      <c r="B1196" s="248"/>
      <c r="C1196" s="249"/>
      <c r="D1196" s="227" t="s">
        <v>182</v>
      </c>
      <c r="E1196" s="250" t="s">
        <v>19</v>
      </c>
      <c r="F1196" s="251" t="s">
        <v>188</v>
      </c>
      <c r="G1196" s="249"/>
      <c r="H1196" s="252">
        <v>748.43300000000033</v>
      </c>
      <c r="I1196" s="253"/>
      <c r="J1196" s="249"/>
      <c r="K1196" s="249"/>
      <c r="L1196" s="254"/>
      <c r="M1196" s="255"/>
      <c r="N1196" s="256"/>
      <c r="O1196" s="256"/>
      <c r="P1196" s="256"/>
      <c r="Q1196" s="256"/>
      <c r="R1196" s="256"/>
      <c r="S1196" s="256"/>
      <c r="T1196" s="257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8" t="s">
        <v>182</v>
      </c>
      <c r="AU1196" s="258" t="s">
        <v>81</v>
      </c>
      <c r="AV1196" s="15" t="s">
        <v>179</v>
      </c>
      <c r="AW1196" s="15" t="s">
        <v>33</v>
      </c>
      <c r="AX1196" s="15" t="s">
        <v>79</v>
      </c>
      <c r="AY1196" s="258" t="s">
        <v>171</v>
      </c>
    </row>
    <row r="1197" s="2" customFormat="1" ht="24.15" customHeight="1">
      <c r="A1197" s="41"/>
      <c r="B1197" s="42"/>
      <c r="C1197" s="207" t="s">
        <v>1091</v>
      </c>
      <c r="D1197" s="207" t="s">
        <v>174</v>
      </c>
      <c r="E1197" s="208" t="s">
        <v>1092</v>
      </c>
      <c r="F1197" s="209" t="s">
        <v>1093</v>
      </c>
      <c r="G1197" s="210" t="s">
        <v>191</v>
      </c>
      <c r="H1197" s="211">
        <v>124.75700000000001</v>
      </c>
      <c r="I1197" s="212"/>
      <c r="J1197" s="213">
        <f>ROUND(I1197*H1197,2)</f>
        <v>0</v>
      </c>
      <c r="K1197" s="209" t="s">
        <v>178</v>
      </c>
      <c r="L1197" s="47"/>
      <c r="M1197" s="214" t="s">
        <v>19</v>
      </c>
      <c r="N1197" s="215" t="s">
        <v>42</v>
      </c>
      <c r="O1197" s="87"/>
      <c r="P1197" s="216">
        <f>O1197*H1197</f>
        <v>0</v>
      </c>
      <c r="Q1197" s="216">
        <v>0</v>
      </c>
      <c r="R1197" s="216">
        <f>Q1197*H1197</f>
        <v>0</v>
      </c>
      <c r="S1197" s="216">
        <v>0.02</v>
      </c>
      <c r="T1197" s="217">
        <f>S1197*H1197</f>
        <v>2.4951400000000001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8" t="s">
        <v>179</v>
      </c>
      <c r="AT1197" s="218" t="s">
        <v>174</v>
      </c>
      <c r="AU1197" s="218" t="s">
        <v>81</v>
      </c>
      <c r="AY1197" s="20" t="s">
        <v>171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20" t="s">
        <v>79</v>
      </c>
      <c r="BK1197" s="219">
        <f>ROUND(I1197*H1197,2)</f>
        <v>0</v>
      </c>
      <c r="BL1197" s="20" t="s">
        <v>179</v>
      </c>
      <c r="BM1197" s="218" t="s">
        <v>1094</v>
      </c>
    </row>
    <row r="1198" s="2" customFormat="1">
      <c r="A1198" s="41"/>
      <c r="B1198" s="42"/>
      <c r="C1198" s="43"/>
      <c r="D1198" s="220" t="s">
        <v>180</v>
      </c>
      <c r="E1198" s="43"/>
      <c r="F1198" s="221" t="s">
        <v>1095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180</v>
      </c>
      <c r="AU1198" s="20" t="s">
        <v>81</v>
      </c>
    </row>
    <row r="1199" s="16" customFormat="1">
      <c r="A1199" s="16"/>
      <c r="B1199" s="259"/>
      <c r="C1199" s="260"/>
      <c r="D1199" s="227" t="s">
        <v>182</v>
      </c>
      <c r="E1199" s="261" t="s">
        <v>19</v>
      </c>
      <c r="F1199" s="262" t="s">
        <v>300</v>
      </c>
      <c r="G1199" s="260"/>
      <c r="H1199" s="261" t="s">
        <v>19</v>
      </c>
      <c r="I1199" s="263"/>
      <c r="J1199" s="260"/>
      <c r="K1199" s="260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T1199" s="268" t="s">
        <v>182</v>
      </c>
      <c r="AU1199" s="268" t="s">
        <v>81</v>
      </c>
      <c r="AV1199" s="16" t="s">
        <v>79</v>
      </c>
      <c r="AW1199" s="16" t="s">
        <v>33</v>
      </c>
      <c r="AX1199" s="16" t="s">
        <v>71</v>
      </c>
      <c r="AY1199" s="268" t="s">
        <v>171</v>
      </c>
    </row>
    <row r="1200" s="13" customFormat="1">
      <c r="A1200" s="13"/>
      <c r="B1200" s="225"/>
      <c r="C1200" s="226"/>
      <c r="D1200" s="227" t="s">
        <v>182</v>
      </c>
      <c r="E1200" s="228" t="s">
        <v>19</v>
      </c>
      <c r="F1200" s="229" t="s">
        <v>350</v>
      </c>
      <c r="G1200" s="226"/>
      <c r="H1200" s="230">
        <v>35.100000000000001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6" t="s">
        <v>182</v>
      </c>
      <c r="AU1200" s="236" t="s">
        <v>81</v>
      </c>
      <c r="AV1200" s="13" t="s">
        <v>81</v>
      </c>
      <c r="AW1200" s="13" t="s">
        <v>33</v>
      </c>
      <c r="AX1200" s="13" t="s">
        <v>71</v>
      </c>
      <c r="AY1200" s="236" t="s">
        <v>171</v>
      </c>
    </row>
    <row r="1201" s="13" customFormat="1">
      <c r="A1201" s="13"/>
      <c r="B1201" s="225"/>
      <c r="C1201" s="226"/>
      <c r="D1201" s="227" t="s">
        <v>182</v>
      </c>
      <c r="E1201" s="228" t="s">
        <v>19</v>
      </c>
      <c r="F1201" s="229" t="s">
        <v>351</v>
      </c>
      <c r="G1201" s="226"/>
      <c r="H1201" s="230">
        <v>36.347999999999999</v>
      </c>
      <c r="I1201" s="231"/>
      <c r="J1201" s="226"/>
      <c r="K1201" s="226"/>
      <c r="L1201" s="232"/>
      <c r="M1201" s="233"/>
      <c r="N1201" s="234"/>
      <c r="O1201" s="234"/>
      <c r="P1201" s="234"/>
      <c r="Q1201" s="234"/>
      <c r="R1201" s="234"/>
      <c r="S1201" s="234"/>
      <c r="T1201" s="23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6" t="s">
        <v>182</v>
      </c>
      <c r="AU1201" s="236" t="s">
        <v>81</v>
      </c>
      <c r="AV1201" s="13" t="s">
        <v>81</v>
      </c>
      <c r="AW1201" s="13" t="s">
        <v>33</v>
      </c>
      <c r="AX1201" s="13" t="s">
        <v>71</v>
      </c>
      <c r="AY1201" s="236" t="s">
        <v>171</v>
      </c>
    </row>
    <row r="1202" s="13" customFormat="1">
      <c r="A1202" s="13"/>
      <c r="B1202" s="225"/>
      <c r="C1202" s="226"/>
      <c r="D1202" s="227" t="s">
        <v>182</v>
      </c>
      <c r="E1202" s="228" t="s">
        <v>19</v>
      </c>
      <c r="F1202" s="229" t="s">
        <v>352</v>
      </c>
      <c r="G1202" s="226"/>
      <c r="H1202" s="230">
        <v>-7.8799999999999999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6" t="s">
        <v>182</v>
      </c>
      <c r="AU1202" s="236" t="s">
        <v>81</v>
      </c>
      <c r="AV1202" s="13" t="s">
        <v>81</v>
      </c>
      <c r="AW1202" s="13" t="s">
        <v>33</v>
      </c>
      <c r="AX1202" s="13" t="s">
        <v>71</v>
      </c>
      <c r="AY1202" s="236" t="s">
        <v>171</v>
      </c>
    </row>
    <row r="1203" s="13" customFormat="1">
      <c r="A1203" s="13"/>
      <c r="B1203" s="225"/>
      <c r="C1203" s="226"/>
      <c r="D1203" s="227" t="s">
        <v>182</v>
      </c>
      <c r="E1203" s="228" t="s">
        <v>19</v>
      </c>
      <c r="F1203" s="229" t="s">
        <v>353</v>
      </c>
      <c r="G1203" s="226"/>
      <c r="H1203" s="230">
        <v>-3.2799999999999998</v>
      </c>
      <c r="I1203" s="231"/>
      <c r="J1203" s="226"/>
      <c r="K1203" s="226"/>
      <c r="L1203" s="232"/>
      <c r="M1203" s="233"/>
      <c r="N1203" s="234"/>
      <c r="O1203" s="234"/>
      <c r="P1203" s="234"/>
      <c r="Q1203" s="234"/>
      <c r="R1203" s="234"/>
      <c r="S1203" s="234"/>
      <c r="T1203" s="23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6" t="s">
        <v>182</v>
      </c>
      <c r="AU1203" s="236" t="s">
        <v>81</v>
      </c>
      <c r="AV1203" s="13" t="s">
        <v>81</v>
      </c>
      <c r="AW1203" s="13" t="s">
        <v>33</v>
      </c>
      <c r="AX1203" s="13" t="s">
        <v>71</v>
      </c>
      <c r="AY1203" s="236" t="s">
        <v>171</v>
      </c>
    </row>
    <row r="1204" s="14" customFormat="1">
      <c r="A1204" s="14"/>
      <c r="B1204" s="237"/>
      <c r="C1204" s="238"/>
      <c r="D1204" s="227" t="s">
        <v>182</v>
      </c>
      <c r="E1204" s="239" t="s">
        <v>19</v>
      </c>
      <c r="F1204" s="240" t="s">
        <v>354</v>
      </c>
      <c r="G1204" s="238"/>
      <c r="H1204" s="241">
        <v>60.288000000000004</v>
      </c>
      <c r="I1204" s="242"/>
      <c r="J1204" s="238"/>
      <c r="K1204" s="238"/>
      <c r="L1204" s="243"/>
      <c r="M1204" s="244"/>
      <c r="N1204" s="245"/>
      <c r="O1204" s="245"/>
      <c r="P1204" s="245"/>
      <c r="Q1204" s="245"/>
      <c r="R1204" s="245"/>
      <c r="S1204" s="245"/>
      <c r="T1204" s="24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7" t="s">
        <v>182</v>
      </c>
      <c r="AU1204" s="247" t="s">
        <v>81</v>
      </c>
      <c r="AV1204" s="14" t="s">
        <v>185</v>
      </c>
      <c r="AW1204" s="14" t="s">
        <v>33</v>
      </c>
      <c r="AX1204" s="14" t="s">
        <v>71</v>
      </c>
      <c r="AY1204" s="247" t="s">
        <v>171</v>
      </c>
    </row>
    <row r="1205" s="16" customFormat="1">
      <c r="A1205" s="16"/>
      <c r="B1205" s="259"/>
      <c r="C1205" s="260"/>
      <c r="D1205" s="227" t="s">
        <v>182</v>
      </c>
      <c r="E1205" s="261" t="s">
        <v>19</v>
      </c>
      <c r="F1205" s="262" t="s">
        <v>300</v>
      </c>
      <c r="G1205" s="260"/>
      <c r="H1205" s="261" t="s">
        <v>19</v>
      </c>
      <c r="I1205" s="263"/>
      <c r="J1205" s="260"/>
      <c r="K1205" s="260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268" t="s">
        <v>182</v>
      </c>
      <c r="AU1205" s="268" t="s">
        <v>81</v>
      </c>
      <c r="AV1205" s="16" t="s">
        <v>79</v>
      </c>
      <c r="AW1205" s="16" t="s">
        <v>33</v>
      </c>
      <c r="AX1205" s="16" t="s">
        <v>71</v>
      </c>
      <c r="AY1205" s="268" t="s">
        <v>171</v>
      </c>
    </row>
    <row r="1206" s="13" customFormat="1">
      <c r="A1206" s="13"/>
      <c r="B1206" s="225"/>
      <c r="C1206" s="226"/>
      <c r="D1206" s="227" t="s">
        <v>182</v>
      </c>
      <c r="E1206" s="228" t="s">
        <v>19</v>
      </c>
      <c r="F1206" s="229" t="s">
        <v>355</v>
      </c>
      <c r="G1206" s="226"/>
      <c r="H1206" s="230">
        <v>20.175999999999998</v>
      </c>
      <c r="I1206" s="231"/>
      <c r="J1206" s="226"/>
      <c r="K1206" s="226"/>
      <c r="L1206" s="232"/>
      <c r="M1206" s="233"/>
      <c r="N1206" s="234"/>
      <c r="O1206" s="234"/>
      <c r="P1206" s="234"/>
      <c r="Q1206" s="234"/>
      <c r="R1206" s="234"/>
      <c r="S1206" s="234"/>
      <c r="T1206" s="235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6" t="s">
        <v>182</v>
      </c>
      <c r="AU1206" s="236" t="s">
        <v>81</v>
      </c>
      <c r="AV1206" s="13" t="s">
        <v>81</v>
      </c>
      <c r="AW1206" s="13" t="s">
        <v>33</v>
      </c>
      <c r="AX1206" s="13" t="s">
        <v>71</v>
      </c>
      <c r="AY1206" s="236" t="s">
        <v>171</v>
      </c>
    </row>
    <row r="1207" s="13" customFormat="1">
      <c r="A1207" s="13"/>
      <c r="B1207" s="225"/>
      <c r="C1207" s="226"/>
      <c r="D1207" s="227" t="s">
        <v>182</v>
      </c>
      <c r="E1207" s="228" t="s">
        <v>19</v>
      </c>
      <c r="F1207" s="229" t="s">
        <v>356</v>
      </c>
      <c r="G1207" s="226"/>
      <c r="H1207" s="230">
        <v>24.725999999999999</v>
      </c>
      <c r="I1207" s="231"/>
      <c r="J1207" s="226"/>
      <c r="K1207" s="226"/>
      <c r="L1207" s="232"/>
      <c r="M1207" s="233"/>
      <c r="N1207" s="234"/>
      <c r="O1207" s="234"/>
      <c r="P1207" s="234"/>
      <c r="Q1207" s="234"/>
      <c r="R1207" s="234"/>
      <c r="S1207" s="234"/>
      <c r="T1207" s="235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6" t="s">
        <v>182</v>
      </c>
      <c r="AU1207" s="236" t="s">
        <v>81</v>
      </c>
      <c r="AV1207" s="13" t="s">
        <v>81</v>
      </c>
      <c r="AW1207" s="13" t="s">
        <v>33</v>
      </c>
      <c r="AX1207" s="13" t="s">
        <v>71</v>
      </c>
      <c r="AY1207" s="236" t="s">
        <v>171</v>
      </c>
    </row>
    <row r="1208" s="13" customFormat="1">
      <c r="A1208" s="13"/>
      <c r="B1208" s="225"/>
      <c r="C1208" s="226"/>
      <c r="D1208" s="227" t="s">
        <v>182</v>
      </c>
      <c r="E1208" s="228" t="s">
        <v>19</v>
      </c>
      <c r="F1208" s="229" t="s">
        <v>357</v>
      </c>
      <c r="G1208" s="226"/>
      <c r="H1208" s="230">
        <v>-10.52</v>
      </c>
      <c r="I1208" s="231"/>
      <c r="J1208" s="226"/>
      <c r="K1208" s="226"/>
      <c r="L1208" s="232"/>
      <c r="M1208" s="233"/>
      <c r="N1208" s="234"/>
      <c r="O1208" s="234"/>
      <c r="P1208" s="234"/>
      <c r="Q1208" s="234"/>
      <c r="R1208" s="234"/>
      <c r="S1208" s="234"/>
      <c r="T1208" s="235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6" t="s">
        <v>182</v>
      </c>
      <c r="AU1208" s="236" t="s">
        <v>81</v>
      </c>
      <c r="AV1208" s="13" t="s">
        <v>81</v>
      </c>
      <c r="AW1208" s="13" t="s">
        <v>33</v>
      </c>
      <c r="AX1208" s="13" t="s">
        <v>71</v>
      </c>
      <c r="AY1208" s="236" t="s">
        <v>171</v>
      </c>
    </row>
    <row r="1209" s="13" customFormat="1">
      <c r="A1209" s="13"/>
      <c r="B1209" s="225"/>
      <c r="C1209" s="226"/>
      <c r="D1209" s="227" t="s">
        <v>182</v>
      </c>
      <c r="E1209" s="228" t="s">
        <v>19</v>
      </c>
      <c r="F1209" s="229" t="s">
        <v>358</v>
      </c>
      <c r="G1209" s="226"/>
      <c r="H1209" s="230">
        <v>1.002</v>
      </c>
      <c r="I1209" s="231"/>
      <c r="J1209" s="226"/>
      <c r="K1209" s="226"/>
      <c r="L1209" s="232"/>
      <c r="M1209" s="233"/>
      <c r="N1209" s="234"/>
      <c r="O1209" s="234"/>
      <c r="P1209" s="234"/>
      <c r="Q1209" s="234"/>
      <c r="R1209" s="234"/>
      <c r="S1209" s="234"/>
      <c r="T1209" s="23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6" t="s">
        <v>182</v>
      </c>
      <c r="AU1209" s="236" t="s">
        <v>81</v>
      </c>
      <c r="AV1209" s="13" t="s">
        <v>81</v>
      </c>
      <c r="AW1209" s="13" t="s">
        <v>33</v>
      </c>
      <c r="AX1209" s="13" t="s">
        <v>71</v>
      </c>
      <c r="AY1209" s="236" t="s">
        <v>171</v>
      </c>
    </row>
    <row r="1210" s="13" customFormat="1">
      <c r="A1210" s="13"/>
      <c r="B1210" s="225"/>
      <c r="C1210" s="226"/>
      <c r="D1210" s="227" t="s">
        <v>182</v>
      </c>
      <c r="E1210" s="228" t="s">
        <v>19</v>
      </c>
      <c r="F1210" s="229" t="s">
        <v>359</v>
      </c>
      <c r="G1210" s="226"/>
      <c r="H1210" s="230">
        <v>0.26000000000000001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6" t="s">
        <v>182</v>
      </c>
      <c r="AU1210" s="236" t="s">
        <v>81</v>
      </c>
      <c r="AV1210" s="13" t="s">
        <v>81</v>
      </c>
      <c r="AW1210" s="13" t="s">
        <v>33</v>
      </c>
      <c r="AX1210" s="13" t="s">
        <v>71</v>
      </c>
      <c r="AY1210" s="236" t="s">
        <v>171</v>
      </c>
    </row>
    <row r="1211" s="14" customFormat="1">
      <c r="A1211" s="14"/>
      <c r="B1211" s="237"/>
      <c r="C1211" s="238"/>
      <c r="D1211" s="227" t="s">
        <v>182</v>
      </c>
      <c r="E1211" s="239" t="s">
        <v>19</v>
      </c>
      <c r="F1211" s="240" t="s">
        <v>360</v>
      </c>
      <c r="G1211" s="238"/>
      <c r="H1211" s="241">
        <v>35.644000000000005</v>
      </c>
      <c r="I1211" s="242"/>
      <c r="J1211" s="238"/>
      <c r="K1211" s="238"/>
      <c r="L1211" s="243"/>
      <c r="M1211" s="244"/>
      <c r="N1211" s="245"/>
      <c r="O1211" s="245"/>
      <c r="P1211" s="245"/>
      <c r="Q1211" s="245"/>
      <c r="R1211" s="245"/>
      <c r="S1211" s="245"/>
      <c r="T1211" s="24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7" t="s">
        <v>182</v>
      </c>
      <c r="AU1211" s="247" t="s">
        <v>81</v>
      </c>
      <c r="AV1211" s="14" t="s">
        <v>185</v>
      </c>
      <c r="AW1211" s="14" t="s">
        <v>33</v>
      </c>
      <c r="AX1211" s="14" t="s">
        <v>71</v>
      </c>
      <c r="AY1211" s="247" t="s">
        <v>171</v>
      </c>
    </row>
    <row r="1212" s="16" customFormat="1">
      <c r="A1212" s="16"/>
      <c r="B1212" s="259"/>
      <c r="C1212" s="260"/>
      <c r="D1212" s="227" t="s">
        <v>182</v>
      </c>
      <c r="E1212" s="261" t="s">
        <v>19</v>
      </c>
      <c r="F1212" s="262" t="s">
        <v>300</v>
      </c>
      <c r="G1212" s="260"/>
      <c r="H1212" s="261" t="s">
        <v>19</v>
      </c>
      <c r="I1212" s="263"/>
      <c r="J1212" s="260"/>
      <c r="K1212" s="260"/>
      <c r="L1212" s="264"/>
      <c r="M1212" s="265"/>
      <c r="N1212" s="266"/>
      <c r="O1212" s="266"/>
      <c r="P1212" s="266"/>
      <c r="Q1212" s="266"/>
      <c r="R1212" s="266"/>
      <c r="S1212" s="266"/>
      <c r="T1212" s="267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68" t="s">
        <v>182</v>
      </c>
      <c r="AU1212" s="268" t="s">
        <v>81</v>
      </c>
      <c r="AV1212" s="16" t="s">
        <v>79</v>
      </c>
      <c r="AW1212" s="16" t="s">
        <v>33</v>
      </c>
      <c r="AX1212" s="16" t="s">
        <v>71</v>
      </c>
      <c r="AY1212" s="268" t="s">
        <v>171</v>
      </c>
    </row>
    <row r="1213" s="13" customFormat="1">
      <c r="A1213" s="13"/>
      <c r="B1213" s="225"/>
      <c r="C1213" s="226"/>
      <c r="D1213" s="227" t="s">
        <v>182</v>
      </c>
      <c r="E1213" s="228" t="s">
        <v>19</v>
      </c>
      <c r="F1213" s="229" t="s">
        <v>361</v>
      </c>
      <c r="G1213" s="226"/>
      <c r="H1213" s="230">
        <v>25.974</v>
      </c>
      <c r="I1213" s="231"/>
      <c r="J1213" s="226"/>
      <c r="K1213" s="226"/>
      <c r="L1213" s="232"/>
      <c r="M1213" s="233"/>
      <c r="N1213" s="234"/>
      <c r="O1213" s="234"/>
      <c r="P1213" s="234"/>
      <c r="Q1213" s="234"/>
      <c r="R1213" s="234"/>
      <c r="S1213" s="234"/>
      <c r="T1213" s="23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6" t="s">
        <v>182</v>
      </c>
      <c r="AU1213" s="236" t="s">
        <v>81</v>
      </c>
      <c r="AV1213" s="13" t="s">
        <v>81</v>
      </c>
      <c r="AW1213" s="13" t="s">
        <v>33</v>
      </c>
      <c r="AX1213" s="13" t="s">
        <v>71</v>
      </c>
      <c r="AY1213" s="236" t="s">
        <v>171</v>
      </c>
    </row>
    <row r="1214" s="13" customFormat="1">
      <c r="A1214" s="13"/>
      <c r="B1214" s="225"/>
      <c r="C1214" s="226"/>
      <c r="D1214" s="227" t="s">
        <v>182</v>
      </c>
      <c r="E1214" s="228" t="s">
        <v>19</v>
      </c>
      <c r="F1214" s="229" t="s">
        <v>362</v>
      </c>
      <c r="G1214" s="226"/>
      <c r="H1214" s="230">
        <v>2.0870000000000002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6" t="s">
        <v>182</v>
      </c>
      <c r="AU1214" s="236" t="s">
        <v>81</v>
      </c>
      <c r="AV1214" s="13" t="s">
        <v>81</v>
      </c>
      <c r="AW1214" s="13" t="s">
        <v>33</v>
      </c>
      <c r="AX1214" s="13" t="s">
        <v>71</v>
      </c>
      <c r="AY1214" s="236" t="s">
        <v>171</v>
      </c>
    </row>
    <row r="1215" s="13" customFormat="1">
      <c r="A1215" s="13"/>
      <c r="B1215" s="225"/>
      <c r="C1215" s="226"/>
      <c r="D1215" s="227" t="s">
        <v>182</v>
      </c>
      <c r="E1215" s="228" t="s">
        <v>19</v>
      </c>
      <c r="F1215" s="229" t="s">
        <v>363</v>
      </c>
      <c r="G1215" s="226"/>
      <c r="H1215" s="230">
        <v>3.9740000000000002</v>
      </c>
      <c r="I1215" s="231"/>
      <c r="J1215" s="226"/>
      <c r="K1215" s="226"/>
      <c r="L1215" s="232"/>
      <c r="M1215" s="233"/>
      <c r="N1215" s="234"/>
      <c r="O1215" s="234"/>
      <c r="P1215" s="234"/>
      <c r="Q1215" s="234"/>
      <c r="R1215" s="234"/>
      <c r="S1215" s="234"/>
      <c r="T1215" s="23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6" t="s">
        <v>182</v>
      </c>
      <c r="AU1215" s="236" t="s">
        <v>81</v>
      </c>
      <c r="AV1215" s="13" t="s">
        <v>81</v>
      </c>
      <c r="AW1215" s="13" t="s">
        <v>33</v>
      </c>
      <c r="AX1215" s="13" t="s">
        <v>71</v>
      </c>
      <c r="AY1215" s="236" t="s">
        <v>171</v>
      </c>
    </row>
    <row r="1216" s="13" customFormat="1">
      <c r="A1216" s="13"/>
      <c r="B1216" s="225"/>
      <c r="C1216" s="226"/>
      <c r="D1216" s="227" t="s">
        <v>182</v>
      </c>
      <c r="E1216" s="228" t="s">
        <v>19</v>
      </c>
      <c r="F1216" s="229" t="s">
        <v>364</v>
      </c>
      <c r="G1216" s="226"/>
      <c r="H1216" s="230">
        <v>1.5820000000000001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6" t="s">
        <v>182</v>
      </c>
      <c r="AU1216" s="236" t="s">
        <v>81</v>
      </c>
      <c r="AV1216" s="13" t="s">
        <v>81</v>
      </c>
      <c r="AW1216" s="13" t="s">
        <v>33</v>
      </c>
      <c r="AX1216" s="13" t="s">
        <v>71</v>
      </c>
      <c r="AY1216" s="236" t="s">
        <v>171</v>
      </c>
    </row>
    <row r="1217" s="13" customFormat="1">
      <c r="A1217" s="13"/>
      <c r="B1217" s="225"/>
      <c r="C1217" s="226"/>
      <c r="D1217" s="227" t="s">
        <v>182</v>
      </c>
      <c r="E1217" s="228" t="s">
        <v>19</v>
      </c>
      <c r="F1217" s="229" t="s">
        <v>365</v>
      </c>
      <c r="G1217" s="226"/>
      <c r="H1217" s="230">
        <v>-7.3959999999999999</v>
      </c>
      <c r="I1217" s="231"/>
      <c r="J1217" s="226"/>
      <c r="K1217" s="226"/>
      <c r="L1217" s="232"/>
      <c r="M1217" s="233"/>
      <c r="N1217" s="234"/>
      <c r="O1217" s="234"/>
      <c r="P1217" s="234"/>
      <c r="Q1217" s="234"/>
      <c r="R1217" s="234"/>
      <c r="S1217" s="234"/>
      <c r="T1217" s="23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6" t="s">
        <v>182</v>
      </c>
      <c r="AU1217" s="236" t="s">
        <v>81</v>
      </c>
      <c r="AV1217" s="13" t="s">
        <v>81</v>
      </c>
      <c r="AW1217" s="13" t="s">
        <v>33</v>
      </c>
      <c r="AX1217" s="13" t="s">
        <v>71</v>
      </c>
      <c r="AY1217" s="236" t="s">
        <v>171</v>
      </c>
    </row>
    <row r="1218" s="13" customFormat="1">
      <c r="A1218" s="13"/>
      <c r="B1218" s="225"/>
      <c r="C1218" s="226"/>
      <c r="D1218" s="227" t="s">
        <v>182</v>
      </c>
      <c r="E1218" s="228" t="s">
        <v>19</v>
      </c>
      <c r="F1218" s="229" t="s">
        <v>366</v>
      </c>
      <c r="G1218" s="226"/>
      <c r="H1218" s="230">
        <v>0.47999999999999998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6" t="s">
        <v>182</v>
      </c>
      <c r="AU1218" s="236" t="s">
        <v>81</v>
      </c>
      <c r="AV1218" s="13" t="s">
        <v>81</v>
      </c>
      <c r="AW1218" s="13" t="s">
        <v>33</v>
      </c>
      <c r="AX1218" s="13" t="s">
        <v>71</v>
      </c>
      <c r="AY1218" s="236" t="s">
        <v>171</v>
      </c>
    </row>
    <row r="1219" s="13" customFormat="1">
      <c r="A1219" s="13"/>
      <c r="B1219" s="225"/>
      <c r="C1219" s="226"/>
      <c r="D1219" s="227" t="s">
        <v>182</v>
      </c>
      <c r="E1219" s="228" t="s">
        <v>19</v>
      </c>
      <c r="F1219" s="229" t="s">
        <v>367</v>
      </c>
      <c r="G1219" s="226"/>
      <c r="H1219" s="230">
        <v>1.0600000000000001</v>
      </c>
      <c r="I1219" s="231"/>
      <c r="J1219" s="226"/>
      <c r="K1219" s="226"/>
      <c r="L1219" s="232"/>
      <c r="M1219" s="233"/>
      <c r="N1219" s="234"/>
      <c r="O1219" s="234"/>
      <c r="P1219" s="234"/>
      <c r="Q1219" s="234"/>
      <c r="R1219" s="234"/>
      <c r="S1219" s="234"/>
      <c r="T1219" s="235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6" t="s">
        <v>182</v>
      </c>
      <c r="AU1219" s="236" t="s">
        <v>81</v>
      </c>
      <c r="AV1219" s="13" t="s">
        <v>81</v>
      </c>
      <c r="AW1219" s="13" t="s">
        <v>33</v>
      </c>
      <c r="AX1219" s="13" t="s">
        <v>71</v>
      </c>
      <c r="AY1219" s="236" t="s">
        <v>171</v>
      </c>
    </row>
    <row r="1220" s="13" customFormat="1">
      <c r="A1220" s="13"/>
      <c r="B1220" s="225"/>
      <c r="C1220" s="226"/>
      <c r="D1220" s="227" t="s">
        <v>182</v>
      </c>
      <c r="E1220" s="228" t="s">
        <v>19</v>
      </c>
      <c r="F1220" s="229" t="s">
        <v>368</v>
      </c>
      <c r="G1220" s="226"/>
      <c r="H1220" s="230">
        <v>1.0640000000000001</v>
      </c>
      <c r="I1220" s="231"/>
      <c r="J1220" s="226"/>
      <c r="K1220" s="226"/>
      <c r="L1220" s="232"/>
      <c r="M1220" s="233"/>
      <c r="N1220" s="234"/>
      <c r="O1220" s="234"/>
      <c r="P1220" s="234"/>
      <c r="Q1220" s="234"/>
      <c r="R1220" s="234"/>
      <c r="S1220" s="234"/>
      <c r="T1220" s="23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6" t="s">
        <v>182</v>
      </c>
      <c r="AU1220" s="236" t="s">
        <v>81</v>
      </c>
      <c r="AV1220" s="13" t="s">
        <v>81</v>
      </c>
      <c r="AW1220" s="13" t="s">
        <v>33</v>
      </c>
      <c r="AX1220" s="13" t="s">
        <v>71</v>
      </c>
      <c r="AY1220" s="236" t="s">
        <v>171</v>
      </c>
    </row>
    <row r="1221" s="14" customFormat="1">
      <c r="A1221" s="14"/>
      <c r="B1221" s="237"/>
      <c r="C1221" s="238"/>
      <c r="D1221" s="227" t="s">
        <v>182</v>
      </c>
      <c r="E1221" s="239" t="s">
        <v>19</v>
      </c>
      <c r="F1221" s="240" t="s">
        <v>369</v>
      </c>
      <c r="G1221" s="238"/>
      <c r="H1221" s="241">
        <v>28.824999999999996</v>
      </c>
      <c r="I1221" s="242"/>
      <c r="J1221" s="238"/>
      <c r="K1221" s="238"/>
      <c r="L1221" s="243"/>
      <c r="M1221" s="244"/>
      <c r="N1221" s="245"/>
      <c r="O1221" s="245"/>
      <c r="P1221" s="245"/>
      <c r="Q1221" s="245"/>
      <c r="R1221" s="245"/>
      <c r="S1221" s="245"/>
      <c r="T1221" s="24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7" t="s">
        <v>182</v>
      </c>
      <c r="AU1221" s="247" t="s">
        <v>81</v>
      </c>
      <c r="AV1221" s="14" t="s">
        <v>185</v>
      </c>
      <c r="AW1221" s="14" t="s">
        <v>33</v>
      </c>
      <c r="AX1221" s="14" t="s">
        <v>71</v>
      </c>
      <c r="AY1221" s="247" t="s">
        <v>171</v>
      </c>
    </row>
    <row r="1222" s="15" customFormat="1">
      <c r="A1222" s="15"/>
      <c r="B1222" s="248"/>
      <c r="C1222" s="249"/>
      <c r="D1222" s="227" t="s">
        <v>182</v>
      </c>
      <c r="E1222" s="250" t="s">
        <v>19</v>
      </c>
      <c r="F1222" s="251" t="s">
        <v>188</v>
      </c>
      <c r="G1222" s="249"/>
      <c r="H1222" s="252">
        <v>124.75700000000001</v>
      </c>
      <c r="I1222" s="253"/>
      <c r="J1222" s="249"/>
      <c r="K1222" s="249"/>
      <c r="L1222" s="254"/>
      <c r="M1222" s="255"/>
      <c r="N1222" s="256"/>
      <c r="O1222" s="256"/>
      <c r="P1222" s="256"/>
      <c r="Q1222" s="256"/>
      <c r="R1222" s="256"/>
      <c r="S1222" s="256"/>
      <c r="T1222" s="257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58" t="s">
        <v>182</v>
      </c>
      <c r="AU1222" s="258" t="s">
        <v>81</v>
      </c>
      <c r="AV1222" s="15" t="s">
        <v>179</v>
      </c>
      <c r="AW1222" s="15" t="s">
        <v>33</v>
      </c>
      <c r="AX1222" s="15" t="s">
        <v>79</v>
      </c>
      <c r="AY1222" s="258" t="s">
        <v>171</v>
      </c>
    </row>
    <row r="1223" s="2" customFormat="1" ht="24.15" customHeight="1">
      <c r="A1223" s="41"/>
      <c r="B1223" s="42"/>
      <c r="C1223" s="207" t="s">
        <v>648</v>
      </c>
      <c r="D1223" s="207" t="s">
        <v>174</v>
      </c>
      <c r="E1223" s="208" t="s">
        <v>1096</v>
      </c>
      <c r="F1223" s="209" t="s">
        <v>1097</v>
      </c>
      <c r="G1223" s="210" t="s">
        <v>191</v>
      </c>
      <c r="H1223" s="211">
        <v>111.437</v>
      </c>
      <c r="I1223" s="212"/>
      <c r="J1223" s="213">
        <f>ROUND(I1223*H1223,2)</f>
        <v>0</v>
      </c>
      <c r="K1223" s="209" t="s">
        <v>178</v>
      </c>
      <c r="L1223" s="47"/>
      <c r="M1223" s="214" t="s">
        <v>19</v>
      </c>
      <c r="N1223" s="215" t="s">
        <v>42</v>
      </c>
      <c r="O1223" s="87"/>
      <c r="P1223" s="216">
        <f>O1223*H1223</f>
        <v>0</v>
      </c>
      <c r="Q1223" s="216">
        <v>0</v>
      </c>
      <c r="R1223" s="216">
        <f>Q1223*H1223</f>
        <v>0</v>
      </c>
      <c r="S1223" s="216">
        <v>0.0040000000000000001</v>
      </c>
      <c r="T1223" s="217">
        <f>S1223*H1223</f>
        <v>0.44574799999999998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18" t="s">
        <v>179</v>
      </c>
      <c r="AT1223" s="218" t="s">
        <v>174</v>
      </c>
      <c r="AU1223" s="218" t="s">
        <v>81</v>
      </c>
      <c r="AY1223" s="20" t="s">
        <v>171</v>
      </c>
      <c r="BE1223" s="219">
        <f>IF(N1223="základní",J1223,0)</f>
        <v>0</v>
      </c>
      <c r="BF1223" s="219">
        <f>IF(N1223="snížená",J1223,0)</f>
        <v>0</v>
      </c>
      <c r="BG1223" s="219">
        <f>IF(N1223="zákl. přenesená",J1223,0)</f>
        <v>0</v>
      </c>
      <c r="BH1223" s="219">
        <f>IF(N1223="sníž. přenesená",J1223,0)</f>
        <v>0</v>
      </c>
      <c r="BI1223" s="219">
        <f>IF(N1223="nulová",J1223,0)</f>
        <v>0</v>
      </c>
      <c r="BJ1223" s="20" t="s">
        <v>79</v>
      </c>
      <c r="BK1223" s="219">
        <f>ROUND(I1223*H1223,2)</f>
        <v>0</v>
      </c>
      <c r="BL1223" s="20" t="s">
        <v>179</v>
      </c>
      <c r="BM1223" s="218" t="s">
        <v>1098</v>
      </c>
    </row>
    <row r="1224" s="2" customFormat="1">
      <c r="A1224" s="41"/>
      <c r="B1224" s="42"/>
      <c r="C1224" s="43"/>
      <c r="D1224" s="220" t="s">
        <v>180</v>
      </c>
      <c r="E1224" s="43"/>
      <c r="F1224" s="221" t="s">
        <v>1099</v>
      </c>
      <c r="G1224" s="43"/>
      <c r="H1224" s="43"/>
      <c r="I1224" s="222"/>
      <c r="J1224" s="43"/>
      <c r="K1224" s="43"/>
      <c r="L1224" s="47"/>
      <c r="M1224" s="223"/>
      <c r="N1224" s="224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180</v>
      </c>
      <c r="AU1224" s="20" t="s">
        <v>81</v>
      </c>
    </row>
    <row r="1225" s="16" customFormat="1">
      <c r="A1225" s="16"/>
      <c r="B1225" s="259"/>
      <c r="C1225" s="260"/>
      <c r="D1225" s="227" t="s">
        <v>182</v>
      </c>
      <c r="E1225" s="261" t="s">
        <v>19</v>
      </c>
      <c r="F1225" s="262" t="s">
        <v>300</v>
      </c>
      <c r="G1225" s="260"/>
      <c r="H1225" s="261" t="s">
        <v>19</v>
      </c>
      <c r="I1225" s="263"/>
      <c r="J1225" s="260"/>
      <c r="K1225" s="260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T1225" s="268" t="s">
        <v>182</v>
      </c>
      <c r="AU1225" s="268" t="s">
        <v>81</v>
      </c>
      <c r="AV1225" s="16" t="s">
        <v>79</v>
      </c>
      <c r="AW1225" s="16" t="s">
        <v>33</v>
      </c>
      <c r="AX1225" s="16" t="s">
        <v>71</v>
      </c>
      <c r="AY1225" s="268" t="s">
        <v>171</v>
      </c>
    </row>
    <row r="1226" s="13" customFormat="1">
      <c r="A1226" s="13"/>
      <c r="B1226" s="225"/>
      <c r="C1226" s="226"/>
      <c r="D1226" s="227" t="s">
        <v>182</v>
      </c>
      <c r="E1226" s="228" t="s">
        <v>19</v>
      </c>
      <c r="F1226" s="229" t="s">
        <v>374</v>
      </c>
      <c r="G1226" s="226"/>
      <c r="H1226" s="230">
        <v>37.75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6" t="s">
        <v>182</v>
      </c>
      <c r="AU1226" s="236" t="s">
        <v>81</v>
      </c>
      <c r="AV1226" s="13" t="s">
        <v>81</v>
      </c>
      <c r="AW1226" s="13" t="s">
        <v>33</v>
      </c>
      <c r="AX1226" s="13" t="s">
        <v>71</v>
      </c>
      <c r="AY1226" s="236" t="s">
        <v>171</v>
      </c>
    </row>
    <row r="1227" s="13" customFormat="1">
      <c r="A1227" s="13"/>
      <c r="B1227" s="225"/>
      <c r="C1227" s="226"/>
      <c r="D1227" s="227" t="s">
        <v>182</v>
      </c>
      <c r="E1227" s="228" t="s">
        <v>19</v>
      </c>
      <c r="F1227" s="229" t="s">
        <v>375</v>
      </c>
      <c r="G1227" s="226"/>
      <c r="H1227" s="230">
        <v>-14.755000000000001</v>
      </c>
      <c r="I1227" s="231"/>
      <c r="J1227" s="226"/>
      <c r="K1227" s="226"/>
      <c r="L1227" s="232"/>
      <c r="M1227" s="233"/>
      <c r="N1227" s="234"/>
      <c r="O1227" s="234"/>
      <c r="P1227" s="234"/>
      <c r="Q1227" s="234"/>
      <c r="R1227" s="234"/>
      <c r="S1227" s="234"/>
      <c r="T1227" s="23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6" t="s">
        <v>182</v>
      </c>
      <c r="AU1227" s="236" t="s">
        <v>81</v>
      </c>
      <c r="AV1227" s="13" t="s">
        <v>81</v>
      </c>
      <c r="AW1227" s="13" t="s">
        <v>33</v>
      </c>
      <c r="AX1227" s="13" t="s">
        <v>71</v>
      </c>
      <c r="AY1227" s="236" t="s">
        <v>171</v>
      </c>
    </row>
    <row r="1228" s="13" customFormat="1">
      <c r="A1228" s="13"/>
      <c r="B1228" s="225"/>
      <c r="C1228" s="226"/>
      <c r="D1228" s="227" t="s">
        <v>182</v>
      </c>
      <c r="E1228" s="228" t="s">
        <v>19</v>
      </c>
      <c r="F1228" s="229" t="s">
        <v>376</v>
      </c>
      <c r="G1228" s="226"/>
      <c r="H1228" s="230">
        <v>3.0249999999999999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6" t="s">
        <v>182</v>
      </c>
      <c r="AU1228" s="236" t="s">
        <v>81</v>
      </c>
      <c r="AV1228" s="13" t="s">
        <v>81</v>
      </c>
      <c r="AW1228" s="13" t="s">
        <v>33</v>
      </c>
      <c r="AX1228" s="13" t="s">
        <v>71</v>
      </c>
      <c r="AY1228" s="236" t="s">
        <v>171</v>
      </c>
    </row>
    <row r="1229" s="13" customFormat="1">
      <c r="A1229" s="13"/>
      <c r="B1229" s="225"/>
      <c r="C1229" s="226"/>
      <c r="D1229" s="227" t="s">
        <v>182</v>
      </c>
      <c r="E1229" s="228" t="s">
        <v>19</v>
      </c>
      <c r="F1229" s="229" t="s">
        <v>377</v>
      </c>
      <c r="G1229" s="226"/>
      <c r="H1229" s="230">
        <v>10.369999999999999</v>
      </c>
      <c r="I1229" s="231"/>
      <c r="J1229" s="226"/>
      <c r="K1229" s="226"/>
      <c r="L1229" s="232"/>
      <c r="M1229" s="233"/>
      <c r="N1229" s="234"/>
      <c r="O1229" s="234"/>
      <c r="P1229" s="234"/>
      <c r="Q1229" s="234"/>
      <c r="R1229" s="234"/>
      <c r="S1229" s="234"/>
      <c r="T1229" s="235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6" t="s">
        <v>182</v>
      </c>
      <c r="AU1229" s="236" t="s">
        <v>81</v>
      </c>
      <c r="AV1229" s="13" t="s">
        <v>81</v>
      </c>
      <c r="AW1229" s="13" t="s">
        <v>33</v>
      </c>
      <c r="AX1229" s="13" t="s">
        <v>71</v>
      </c>
      <c r="AY1229" s="236" t="s">
        <v>171</v>
      </c>
    </row>
    <row r="1230" s="13" customFormat="1">
      <c r="A1230" s="13"/>
      <c r="B1230" s="225"/>
      <c r="C1230" s="226"/>
      <c r="D1230" s="227" t="s">
        <v>182</v>
      </c>
      <c r="E1230" s="228" t="s">
        <v>19</v>
      </c>
      <c r="F1230" s="229" t="s">
        <v>378</v>
      </c>
      <c r="G1230" s="226"/>
      <c r="H1230" s="230">
        <v>13.063000000000001</v>
      </c>
      <c r="I1230" s="231"/>
      <c r="J1230" s="226"/>
      <c r="K1230" s="226"/>
      <c r="L1230" s="232"/>
      <c r="M1230" s="233"/>
      <c r="N1230" s="234"/>
      <c r="O1230" s="234"/>
      <c r="P1230" s="234"/>
      <c r="Q1230" s="234"/>
      <c r="R1230" s="234"/>
      <c r="S1230" s="234"/>
      <c r="T1230" s="235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6" t="s">
        <v>182</v>
      </c>
      <c r="AU1230" s="236" t="s">
        <v>81</v>
      </c>
      <c r="AV1230" s="13" t="s">
        <v>81</v>
      </c>
      <c r="AW1230" s="13" t="s">
        <v>33</v>
      </c>
      <c r="AX1230" s="13" t="s">
        <v>71</v>
      </c>
      <c r="AY1230" s="236" t="s">
        <v>171</v>
      </c>
    </row>
    <row r="1231" s="13" customFormat="1">
      <c r="A1231" s="13"/>
      <c r="B1231" s="225"/>
      <c r="C1231" s="226"/>
      <c r="D1231" s="227" t="s">
        <v>182</v>
      </c>
      <c r="E1231" s="228" t="s">
        <v>19</v>
      </c>
      <c r="F1231" s="229" t="s">
        <v>379</v>
      </c>
      <c r="G1231" s="226"/>
      <c r="H1231" s="230">
        <v>16.623000000000001</v>
      </c>
      <c r="I1231" s="231"/>
      <c r="J1231" s="226"/>
      <c r="K1231" s="226"/>
      <c r="L1231" s="232"/>
      <c r="M1231" s="233"/>
      <c r="N1231" s="234"/>
      <c r="O1231" s="234"/>
      <c r="P1231" s="234"/>
      <c r="Q1231" s="234"/>
      <c r="R1231" s="234"/>
      <c r="S1231" s="234"/>
      <c r="T1231" s="23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6" t="s">
        <v>182</v>
      </c>
      <c r="AU1231" s="236" t="s">
        <v>81</v>
      </c>
      <c r="AV1231" s="13" t="s">
        <v>81</v>
      </c>
      <c r="AW1231" s="13" t="s">
        <v>33</v>
      </c>
      <c r="AX1231" s="13" t="s">
        <v>71</v>
      </c>
      <c r="AY1231" s="236" t="s">
        <v>171</v>
      </c>
    </row>
    <row r="1232" s="13" customFormat="1">
      <c r="A1232" s="13"/>
      <c r="B1232" s="225"/>
      <c r="C1232" s="226"/>
      <c r="D1232" s="227" t="s">
        <v>182</v>
      </c>
      <c r="E1232" s="228" t="s">
        <v>19</v>
      </c>
      <c r="F1232" s="229" t="s">
        <v>380</v>
      </c>
      <c r="G1232" s="226"/>
      <c r="H1232" s="230">
        <v>4.5999999999999996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6" t="s">
        <v>182</v>
      </c>
      <c r="AU1232" s="236" t="s">
        <v>81</v>
      </c>
      <c r="AV1232" s="13" t="s">
        <v>81</v>
      </c>
      <c r="AW1232" s="13" t="s">
        <v>33</v>
      </c>
      <c r="AX1232" s="13" t="s">
        <v>71</v>
      </c>
      <c r="AY1232" s="236" t="s">
        <v>171</v>
      </c>
    </row>
    <row r="1233" s="13" customFormat="1">
      <c r="A1233" s="13"/>
      <c r="B1233" s="225"/>
      <c r="C1233" s="226"/>
      <c r="D1233" s="227" t="s">
        <v>182</v>
      </c>
      <c r="E1233" s="228" t="s">
        <v>19</v>
      </c>
      <c r="F1233" s="229" t="s">
        <v>381</v>
      </c>
      <c r="G1233" s="226"/>
      <c r="H1233" s="230">
        <v>1.843</v>
      </c>
      <c r="I1233" s="231"/>
      <c r="J1233" s="226"/>
      <c r="K1233" s="226"/>
      <c r="L1233" s="232"/>
      <c r="M1233" s="233"/>
      <c r="N1233" s="234"/>
      <c r="O1233" s="234"/>
      <c r="P1233" s="234"/>
      <c r="Q1233" s="234"/>
      <c r="R1233" s="234"/>
      <c r="S1233" s="234"/>
      <c r="T1233" s="23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6" t="s">
        <v>182</v>
      </c>
      <c r="AU1233" s="236" t="s">
        <v>81</v>
      </c>
      <c r="AV1233" s="13" t="s">
        <v>81</v>
      </c>
      <c r="AW1233" s="13" t="s">
        <v>33</v>
      </c>
      <c r="AX1233" s="13" t="s">
        <v>71</v>
      </c>
      <c r="AY1233" s="236" t="s">
        <v>171</v>
      </c>
    </row>
    <row r="1234" s="13" customFormat="1">
      <c r="A1234" s="13"/>
      <c r="B1234" s="225"/>
      <c r="C1234" s="226"/>
      <c r="D1234" s="227" t="s">
        <v>182</v>
      </c>
      <c r="E1234" s="228" t="s">
        <v>19</v>
      </c>
      <c r="F1234" s="229" t="s">
        <v>382</v>
      </c>
      <c r="G1234" s="226"/>
      <c r="H1234" s="230">
        <v>10.408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6" t="s">
        <v>182</v>
      </c>
      <c r="AU1234" s="236" t="s">
        <v>81</v>
      </c>
      <c r="AV1234" s="13" t="s">
        <v>81</v>
      </c>
      <c r="AW1234" s="13" t="s">
        <v>33</v>
      </c>
      <c r="AX1234" s="13" t="s">
        <v>71</v>
      </c>
      <c r="AY1234" s="236" t="s">
        <v>171</v>
      </c>
    </row>
    <row r="1235" s="13" customFormat="1">
      <c r="A1235" s="13"/>
      <c r="B1235" s="225"/>
      <c r="C1235" s="226"/>
      <c r="D1235" s="227" t="s">
        <v>182</v>
      </c>
      <c r="E1235" s="228" t="s">
        <v>19</v>
      </c>
      <c r="F1235" s="229" t="s">
        <v>383</v>
      </c>
      <c r="G1235" s="226"/>
      <c r="H1235" s="230">
        <v>1.843</v>
      </c>
      <c r="I1235" s="231"/>
      <c r="J1235" s="226"/>
      <c r="K1235" s="226"/>
      <c r="L1235" s="232"/>
      <c r="M1235" s="233"/>
      <c r="N1235" s="234"/>
      <c r="O1235" s="234"/>
      <c r="P1235" s="234"/>
      <c r="Q1235" s="234"/>
      <c r="R1235" s="234"/>
      <c r="S1235" s="234"/>
      <c r="T1235" s="23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6" t="s">
        <v>182</v>
      </c>
      <c r="AU1235" s="236" t="s">
        <v>81</v>
      </c>
      <c r="AV1235" s="13" t="s">
        <v>81</v>
      </c>
      <c r="AW1235" s="13" t="s">
        <v>33</v>
      </c>
      <c r="AX1235" s="13" t="s">
        <v>71</v>
      </c>
      <c r="AY1235" s="236" t="s">
        <v>171</v>
      </c>
    </row>
    <row r="1236" s="14" customFormat="1">
      <c r="A1236" s="14"/>
      <c r="B1236" s="237"/>
      <c r="C1236" s="238"/>
      <c r="D1236" s="227" t="s">
        <v>182</v>
      </c>
      <c r="E1236" s="239" t="s">
        <v>19</v>
      </c>
      <c r="F1236" s="240" t="s">
        <v>384</v>
      </c>
      <c r="G1236" s="238"/>
      <c r="H1236" s="241">
        <v>84.769999999999996</v>
      </c>
      <c r="I1236" s="242"/>
      <c r="J1236" s="238"/>
      <c r="K1236" s="238"/>
      <c r="L1236" s="243"/>
      <c r="M1236" s="244"/>
      <c r="N1236" s="245"/>
      <c r="O1236" s="245"/>
      <c r="P1236" s="245"/>
      <c r="Q1236" s="245"/>
      <c r="R1236" s="245"/>
      <c r="S1236" s="245"/>
      <c r="T1236" s="24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7" t="s">
        <v>182</v>
      </c>
      <c r="AU1236" s="247" t="s">
        <v>81</v>
      </c>
      <c r="AV1236" s="14" t="s">
        <v>185</v>
      </c>
      <c r="AW1236" s="14" t="s">
        <v>33</v>
      </c>
      <c r="AX1236" s="14" t="s">
        <v>71</v>
      </c>
      <c r="AY1236" s="247" t="s">
        <v>171</v>
      </c>
    </row>
    <row r="1237" s="16" customFormat="1">
      <c r="A1237" s="16"/>
      <c r="B1237" s="259"/>
      <c r="C1237" s="260"/>
      <c r="D1237" s="227" t="s">
        <v>182</v>
      </c>
      <c r="E1237" s="261" t="s">
        <v>19</v>
      </c>
      <c r="F1237" s="262" t="s">
        <v>300</v>
      </c>
      <c r="G1237" s="260"/>
      <c r="H1237" s="261" t="s">
        <v>19</v>
      </c>
      <c r="I1237" s="263"/>
      <c r="J1237" s="260"/>
      <c r="K1237" s="260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68" t="s">
        <v>182</v>
      </c>
      <c r="AU1237" s="268" t="s">
        <v>81</v>
      </c>
      <c r="AV1237" s="16" t="s">
        <v>79</v>
      </c>
      <c r="AW1237" s="16" t="s">
        <v>33</v>
      </c>
      <c r="AX1237" s="16" t="s">
        <v>71</v>
      </c>
      <c r="AY1237" s="268" t="s">
        <v>171</v>
      </c>
    </row>
    <row r="1238" s="13" customFormat="1">
      <c r="A1238" s="13"/>
      <c r="B1238" s="225"/>
      <c r="C1238" s="226"/>
      <c r="D1238" s="227" t="s">
        <v>182</v>
      </c>
      <c r="E1238" s="228" t="s">
        <v>19</v>
      </c>
      <c r="F1238" s="229" t="s">
        <v>385</v>
      </c>
      <c r="G1238" s="226"/>
      <c r="H1238" s="230">
        <v>4.1799999999999997</v>
      </c>
      <c r="I1238" s="231"/>
      <c r="J1238" s="226"/>
      <c r="K1238" s="226"/>
      <c r="L1238" s="232"/>
      <c r="M1238" s="233"/>
      <c r="N1238" s="234"/>
      <c r="O1238" s="234"/>
      <c r="P1238" s="234"/>
      <c r="Q1238" s="234"/>
      <c r="R1238" s="234"/>
      <c r="S1238" s="234"/>
      <c r="T1238" s="235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6" t="s">
        <v>182</v>
      </c>
      <c r="AU1238" s="236" t="s">
        <v>81</v>
      </c>
      <c r="AV1238" s="13" t="s">
        <v>81</v>
      </c>
      <c r="AW1238" s="13" t="s">
        <v>33</v>
      </c>
      <c r="AX1238" s="13" t="s">
        <v>71</v>
      </c>
      <c r="AY1238" s="236" t="s">
        <v>171</v>
      </c>
    </row>
    <row r="1239" s="13" customFormat="1">
      <c r="A1239" s="13"/>
      <c r="B1239" s="225"/>
      <c r="C1239" s="226"/>
      <c r="D1239" s="227" t="s">
        <v>182</v>
      </c>
      <c r="E1239" s="228" t="s">
        <v>19</v>
      </c>
      <c r="F1239" s="229" t="s">
        <v>386</v>
      </c>
      <c r="G1239" s="226"/>
      <c r="H1239" s="230">
        <v>4.351</v>
      </c>
      <c r="I1239" s="231"/>
      <c r="J1239" s="226"/>
      <c r="K1239" s="226"/>
      <c r="L1239" s="232"/>
      <c r="M1239" s="233"/>
      <c r="N1239" s="234"/>
      <c r="O1239" s="234"/>
      <c r="P1239" s="234"/>
      <c r="Q1239" s="234"/>
      <c r="R1239" s="234"/>
      <c r="S1239" s="234"/>
      <c r="T1239" s="235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6" t="s">
        <v>182</v>
      </c>
      <c r="AU1239" s="236" t="s">
        <v>81</v>
      </c>
      <c r="AV1239" s="13" t="s">
        <v>81</v>
      </c>
      <c r="AW1239" s="13" t="s">
        <v>33</v>
      </c>
      <c r="AX1239" s="13" t="s">
        <v>71</v>
      </c>
      <c r="AY1239" s="236" t="s">
        <v>171</v>
      </c>
    </row>
    <row r="1240" s="13" customFormat="1">
      <c r="A1240" s="13"/>
      <c r="B1240" s="225"/>
      <c r="C1240" s="226"/>
      <c r="D1240" s="227" t="s">
        <v>182</v>
      </c>
      <c r="E1240" s="228" t="s">
        <v>19</v>
      </c>
      <c r="F1240" s="229" t="s">
        <v>387</v>
      </c>
      <c r="G1240" s="226"/>
      <c r="H1240" s="230">
        <v>18.885999999999999</v>
      </c>
      <c r="I1240" s="231"/>
      <c r="J1240" s="226"/>
      <c r="K1240" s="226"/>
      <c r="L1240" s="232"/>
      <c r="M1240" s="233"/>
      <c r="N1240" s="234"/>
      <c r="O1240" s="234"/>
      <c r="P1240" s="234"/>
      <c r="Q1240" s="234"/>
      <c r="R1240" s="234"/>
      <c r="S1240" s="234"/>
      <c r="T1240" s="235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6" t="s">
        <v>182</v>
      </c>
      <c r="AU1240" s="236" t="s">
        <v>81</v>
      </c>
      <c r="AV1240" s="13" t="s">
        <v>81</v>
      </c>
      <c r="AW1240" s="13" t="s">
        <v>33</v>
      </c>
      <c r="AX1240" s="13" t="s">
        <v>71</v>
      </c>
      <c r="AY1240" s="236" t="s">
        <v>171</v>
      </c>
    </row>
    <row r="1241" s="13" customFormat="1">
      <c r="A1241" s="13"/>
      <c r="B1241" s="225"/>
      <c r="C1241" s="226"/>
      <c r="D1241" s="227" t="s">
        <v>182</v>
      </c>
      <c r="E1241" s="228" t="s">
        <v>19</v>
      </c>
      <c r="F1241" s="229" t="s">
        <v>388</v>
      </c>
      <c r="G1241" s="226"/>
      <c r="H1241" s="230">
        <v>-9.0619999999999994</v>
      </c>
      <c r="I1241" s="231"/>
      <c r="J1241" s="226"/>
      <c r="K1241" s="226"/>
      <c r="L1241" s="232"/>
      <c r="M1241" s="233"/>
      <c r="N1241" s="234"/>
      <c r="O1241" s="234"/>
      <c r="P1241" s="234"/>
      <c r="Q1241" s="234"/>
      <c r="R1241" s="234"/>
      <c r="S1241" s="234"/>
      <c r="T1241" s="235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6" t="s">
        <v>182</v>
      </c>
      <c r="AU1241" s="236" t="s">
        <v>81</v>
      </c>
      <c r="AV1241" s="13" t="s">
        <v>81</v>
      </c>
      <c r="AW1241" s="13" t="s">
        <v>33</v>
      </c>
      <c r="AX1241" s="13" t="s">
        <v>71</v>
      </c>
      <c r="AY1241" s="236" t="s">
        <v>171</v>
      </c>
    </row>
    <row r="1242" s="13" customFormat="1">
      <c r="A1242" s="13"/>
      <c r="B1242" s="225"/>
      <c r="C1242" s="226"/>
      <c r="D1242" s="227" t="s">
        <v>182</v>
      </c>
      <c r="E1242" s="228" t="s">
        <v>19</v>
      </c>
      <c r="F1242" s="229" t="s">
        <v>389</v>
      </c>
      <c r="G1242" s="226"/>
      <c r="H1242" s="230">
        <v>1.768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6" t="s">
        <v>182</v>
      </c>
      <c r="AU1242" s="236" t="s">
        <v>81</v>
      </c>
      <c r="AV1242" s="13" t="s">
        <v>81</v>
      </c>
      <c r="AW1242" s="13" t="s">
        <v>33</v>
      </c>
      <c r="AX1242" s="13" t="s">
        <v>71</v>
      </c>
      <c r="AY1242" s="236" t="s">
        <v>171</v>
      </c>
    </row>
    <row r="1243" s="13" customFormat="1">
      <c r="A1243" s="13"/>
      <c r="B1243" s="225"/>
      <c r="C1243" s="226"/>
      <c r="D1243" s="227" t="s">
        <v>182</v>
      </c>
      <c r="E1243" s="228" t="s">
        <v>19</v>
      </c>
      <c r="F1243" s="229" t="s">
        <v>390</v>
      </c>
      <c r="G1243" s="226"/>
      <c r="H1243" s="230">
        <v>6.5439999999999996</v>
      </c>
      <c r="I1243" s="231"/>
      <c r="J1243" s="226"/>
      <c r="K1243" s="226"/>
      <c r="L1243" s="232"/>
      <c r="M1243" s="233"/>
      <c r="N1243" s="234"/>
      <c r="O1243" s="234"/>
      <c r="P1243" s="234"/>
      <c r="Q1243" s="234"/>
      <c r="R1243" s="234"/>
      <c r="S1243" s="234"/>
      <c r="T1243" s="235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6" t="s">
        <v>182</v>
      </c>
      <c r="AU1243" s="236" t="s">
        <v>81</v>
      </c>
      <c r="AV1243" s="13" t="s">
        <v>81</v>
      </c>
      <c r="AW1243" s="13" t="s">
        <v>33</v>
      </c>
      <c r="AX1243" s="13" t="s">
        <v>71</v>
      </c>
      <c r="AY1243" s="236" t="s">
        <v>171</v>
      </c>
    </row>
    <row r="1244" s="14" customFormat="1">
      <c r="A1244" s="14"/>
      <c r="B1244" s="237"/>
      <c r="C1244" s="238"/>
      <c r="D1244" s="227" t="s">
        <v>182</v>
      </c>
      <c r="E1244" s="239" t="s">
        <v>19</v>
      </c>
      <c r="F1244" s="240" t="s">
        <v>391</v>
      </c>
      <c r="G1244" s="238"/>
      <c r="H1244" s="241">
        <v>26.666999999999998</v>
      </c>
      <c r="I1244" s="242"/>
      <c r="J1244" s="238"/>
      <c r="K1244" s="238"/>
      <c r="L1244" s="243"/>
      <c r="M1244" s="244"/>
      <c r="N1244" s="245"/>
      <c r="O1244" s="245"/>
      <c r="P1244" s="245"/>
      <c r="Q1244" s="245"/>
      <c r="R1244" s="245"/>
      <c r="S1244" s="245"/>
      <c r="T1244" s="24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7" t="s">
        <v>182</v>
      </c>
      <c r="AU1244" s="247" t="s">
        <v>81</v>
      </c>
      <c r="AV1244" s="14" t="s">
        <v>185</v>
      </c>
      <c r="AW1244" s="14" t="s">
        <v>33</v>
      </c>
      <c r="AX1244" s="14" t="s">
        <v>71</v>
      </c>
      <c r="AY1244" s="247" t="s">
        <v>171</v>
      </c>
    </row>
    <row r="1245" s="15" customFormat="1">
      <c r="A1245" s="15"/>
      <c r="B1245" s="248"/>
      <c r="C1245" s="249"/>
      <c r="D1245" s="227" t="s">
        <v>182</v>
      </c>
      <c r="E1245" s="250" t="s">
        <v>19</v>
      </c>
      <c r="F1245" s="251" t="s">
        <v>188</v>
      </c>
      <c r="G1245" s="249"/>
      <c r="H1245" s="252">
        <v>111.43699999999998</v>
      </c>
      <c r="I1245" s="253"/>
      <c r="J1245" s="249"/>
      <c r="K1245" s="249"/>
      <c r="L1245" s="254"/>
      <c r="M1245" s="255"/>
      <c r="N1245" s="256"/>
      <c r="O1245" s="256"/>
      <c r="P1245" s="256"/>
      <c r="Q1245" s="256"/>
      <c r="R1245" s="256"/>
      <c r="S1245" s="256"/>
      <c r="T1245" s="257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8" t="s">
        <v>182</v>
      </c>
      <c r="AU1245" s="258" t="s">
        <v>81</v>
      </c>
      <c r="AV1245" s="15" t="s">
        <v>179</v>
      </c>
      <c r="AW1245" s="15" t="s">
        <v>33</v>
      </c>
      <c r="AX1245" s="15" t="s">
        <v>79</v>
      </c>
      <c r="AY1245" s="258" t="s">
        <v>171</v>
      </c>
    </row>
    <row r="1246" s="2" customFormat="1" ht="24.15" customHeight="1">
      <c r="A1246" s="41"/>
      <c r="B1246" s="42"/>
      <c r="C1246" s="207" t="s">
        <v>1100</v>
      </c>
      <c r="D1246" s="207" t="s">
        <v>174</v>
      </c>
      <c r="E1246" s="208" t="s">
        <v>1101</v>
      </c>
      <c r="F1246" s="209" t="s">
        <v>1102</v>
      </c>
      <c r="G1246" s="210" t="s">
        <v>191</v>
      </c>
      <c r="H1246" s="211">
        <v>18.564</v>
      </c>
      <c r="I1246" s="212"/>
      <c r="J1246" s="213">
        <f>ROUND(I1246*H1246,2)</f>
        <v>0</v>
      </c>
      <c r="K1246" s="209" t="s">
        <v>178</v>
      </c>
      <c r="L1246" s="47"/>
      <c r="M1246" s="214" t="s">
        <v>19</v>
      </c>
      <c r="N1246" s="215" t="s">
        <v>42</v>
      </c>
      <c r="O1246" s="87"/>
      <c r="P1246" s="216">
        <f>O1246*H1246</f>
        <v>0</v>
      </c>
      <c r="Q1246" s="216">
        <v>0</v>
      </c>
      <c r="R1246" s="216">
        <f>Q1246*H1246</f>
        <v>0</v>
      </c>
      <c r="S1246" s="216">
        <v>0.045999999999999999</v>
      </c>
      <c r="T1246" s="217">
        <f>S1246*H1246</f>
        <v>0.85394400000000004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18" t="s">
        <v>179</v>
      </c>
      <c r="AT1246" s="218" t="s">
        <v>174</v>
      </c>
      <c r="AU1246" s="218" t="s">
        <v>81</v>
      </c>
      <c r="AY1246" s="20" t="s">
        <v>171</v>
      </c>
      <c r="BE1246" s="219">
        <f>IF(N1246="základní",J1246,0)</f>
        <v>0</v>
      </c>
      <c r="BF1246" s="219">
        <f>IF(N1246="snížená",J1246,0)</f>
        <v>0</v>
      </c>
      <c r="BG1246" s="219">
        <f>IF(N1246="zákl. přenesená",J1246,0)</f>
        <v>0</v>
      </c>
      <c r="BH1246" s="219">
        <f>IF(N1246="sníž. přenesená",J1246,0)</f>
        <v>0</v>
      </c>
      <c r="BI1246" s="219">
        <f>IF(N1246="nulová",J1246,0)</f>
        <v>0</v>
      </c>
      <c r="BJ1246" s="20" t="s">
        <v>79</v>
      </c>
      <c r="BK1246" s="219">
        <f>ROUND(I1246*H1246,2)</f>
        <v>0</v>
      </c>
      <c r="BL1246" s="20" t="s">
        <v>179</v>
      </c>
      <c r="BM1246" s="218" t="s">
        <v>1103</v>
      </c>
    </row>
    <row r="1247" s="2" customFormat="1">
      <c r="A1247" s="41"/>
      <c r="B1247" s="42"/>
      <c r="C1247" s="43"/>
      <c r="D1247" s="220" t="s">
        <v>180</v>
      </c>
      <c r="E1247" s="43"/>
      <c r="F1247" s="221" t="s">
        <v>1104</v>
      </c>
      <c r="G1247" s="43"/>
      <c r="H1247" s="43"/>
      <c r="I1247" s="222"/>
      <c r="J1247" s="43"/>
      <c r="K1247" s="43"/>
      <c r="L1247" s="47"/>
      <c r="M1247" s="223"/>
      <c r="N1247" s="224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180</v>
      </c>
      <c r="AU1247" s="20" t="s">
        <v>81</v>
      </c>
    </row>
    <row r="1248" s="13" customFormat="1">
      <c r="A1248" s="13"/>
      <c r="B1248" s="225"/>
      <c r="C1248" s="226"/>
      <c r="D1248" s="227" t="s">
        <v>182</v>
      </c>
      <c r="E1248" s="228" t="s">
        <v>19</v>
      </c>
      <c r="F1248" s="229" t="s">
        <v>418</v>
      </c>
      <c r="G1248" s="226"/>
      <c r="H1248" s="230">
        <v>4.1799999999999997</v>
      </c>
      <c r="I1248" s="231"/>
      <c r="J1248" s="226"/>
      <c r="K1248" s="226"/>
      <c r="L1248" s="232"/>
      <c r="M1248" s="233"/>
      <c r="N1248" s="234"/>
      <c r="O1248" s="234"/>
      <c r="P1248" s="234"/>
      <c r="Q1248" s="234"/>
      <c r="R1248" s="234"/>
      <c r="S1248" s="234"/>
      <c r="T1248" s="23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6" t="s">
        <v>182</v>
      </c>
      <c r="AU1248" s="236" t="s">
        <v>81</v>
      </c>
      <c r="AV1248" s="13" t="s">
        <v>81</v>
      </c>
      <c r="AW1248" s="13" t="s">
        <v>33</v>
      </c>
      <c r="AX1248" s="13" t="s">
        <v>71</v>
      </c>
      <c r="AY1248" s="236" t="s">
        <v>171</v>
      </c>
    </row>
    <row r="1249" s="13" customFormat="1">
      <c r="A1249" s="13"/>
      <c r="B1249" s="225"/>
      <c r="C1249" s="226"/>
      <c r="D1249" s="227" t="s">
        <v>182</v>
      </c>
      <c r="E1249" s="228" t="s">
        <v>19</v>
      </c>
      <c r="F1249" s="229" t="s">
        <v>419</v>
      </c>
      <c r="G1249" s="226"/>
      <c r="H1249" s="230">
        <v>15.960000000000001</v>
      </c>
      <c r="I1249" s="231"/>
      <c r="J1249" s="226"/>
      <c r="K1249" s="226"/>
      <c r="L1249" s="232"/>
      <c r="M1249" s="233"/>
      <c r="N1249" s="234"/>
      <c r="O1249" s="234"/>
      <c r="P1249" s="234"/>
      <c r="Q1249" s="234"/>
      <c r="R1249" s="234"/>
      <c r="S1249" s="234"/>
      <c r="T1249" s="235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6" t="s">
        <v>182</v>
      </c>
      <c r="AU1249" s="236" t="s">
        <v>81</v>
      </c>
      <c r="AV1249" s="13" t="s">
        <v>81</v>
      </c>
      <c r="AW1249" s="13" t="s">
        <v>33</v>
      </c>
      <c r="AX1249" s="13" t="s">
        <v>71</v>
      </c>
      <c r="AY1249" s="236" t="s">
        <v>171</v>
      </c>
    </row>
    <row r="1250" s="13" customFormat="1">
      <c r="A1250" s="13"/>
      <c r="B1250" s="225"/>
      <c r="C1250" s="226"/>
      <c r="D1250" s="227" t="s">
        <v>182</v>
      </c>
      <c r="E1250" s="228" t="s">
        <v>19</v>
      </c>
      <c r="F1250" s="229" t="s">
        <v>222</v>
      </c>
      <c r="G1250" s="226"/>
      <c r="H1250" s="230">
        <v>-1.5760000000000001</v>
      </c>
      <c r="I1250" s="231"/>
      <c r="J1250" s="226"/>
      <c r="K1250" s="226"/>
      <c r="L1250" s="232"/>
      <c r="M1250" s="233"/>
      <c r="N1250" s="234"/>
      <c r="O1250" s="234"/>
      <c r="P1250" s="234"/>
      <c r="Q1250" s="234"/>
      <c r="R1250" s="234"/>
      <c r="S1250" s="234"/>
      <c r="T1250" s="235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6" t="s">
        <v>182</v>
      </c>
      <c r="AU1250" s="236" t="s">
        <v>81</v>
      </c>
      <c r="AV1250" s="13" t="s">
        <v>81</v>
      </c>
      <c r="AW1250" s="13" t="s">
        <v>33</v>
      </c>
      <c r="AX1250" s="13" t="s">
        <v>71</v>
      </c>
      <c r="AY1250" s="236" t="s">
        <v>171</v>
      </c>
    </row>
    <row r="1251" s="14" customFormat="1">
      <c r="A1251" s="14"/>
      <c r="B1251" s="237"/>
      <c r="C1251" s="238"/>
      <c r="D1251" s="227" t="s">
        <v>182</v>
      </c>
      <c r="E1251" s="239" t="s">
        <v>19</v>
      </c>
      <c r="F1251" s="240" t="s">
        <v>420</v>
      </c>
      <c r="G1251" s="238"/>
      <c r="H1251" s="241">
        <v>18.564</v>
      </c>
      <c r="I1251" s="242"/>
      <c r="J1251" s="238"/>
      <c r="K1251" s="238"/>
      <c r="L1251" s="243"/>
      <c r="M1251" s="244"/>
      <c r="N1251" s="245"/>
      <c r="O1251" s="245"/>
      <c r="P1251" s="245"/>
      <c r="Q1251" s="245"/>
      <c r="R1251" s="245"/>
      <c r="S1251" s="245"/>
      <c r="T1251" s="24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7" t="s">
        <v>182</v>
      </c>
      <c r="AU1251" s="247" t="s">
        <v>81</v>
      </c>
      <c r="AV1251" s="14" t="s">
        <v>185</v>
      </c>
      <c r="AW1251" s="14" t="s">
        <v>33</v>
      </c>
      <c r="AX1251" s="14" t="s">
        <v>71</v>
      </c>
      <c r="AY1251" s="247" t="s">
        <v>171</v>
      </c>
    </row>
    <row r="1252" s="15" customFormat="1">
      <c r="A1252" s="15"/>
      <c r="B1252" s="248"/>
      <c r="C1252" s="249"/>
      <c r="D1252" s="227" t="s">
        <v>182</v>
      </c>
      <c r="E1252" s="250" t="s">
        <v>19</v>
      </c>
      <c r="F1252" s="251" t="s">
        <v>188</v>
      </c>
      <c r="G1252" s="249"/>
      <c r="H1252" s="252">
        <v>18.564</v>
      </c>
      <c r="I1252" s="253"/>
      <c r="J1252" s="249"/>
      <c r="K1252" s="249"/>
      <c r="L1252" s="254"/>
      <c r="M1252" s="255"/>
      <c r="N1252" s="256"/>
      <c r="O1252" s="256"/>
      <c r="P1252" s="256"/>
      <c r="Q1252" s="256"/>
      <c r="R1252" s="256"/>
      <c r="S1252" s="256"/>
      <c r="T1252" s="257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8" t="s">
        <v>182</v>
      </c>
      <c r="AU1252" s="258" t="s">
        <v>81</v>
      </c>
      <c r="AV1252" s="15" t="s">
        <v>179</v>
      </c>
      <c r="AW1252" s="15" t="s">
        <v>33</v>
      </c>
      <c r="AX1252" s="15" t="s">
        <v>79</v>
      </c>
      <c r="AY1252" s="258" t="s">
        <v>171</v>
      </c>
    </row>
    <row r="1253" s="2" customFormat="1" ht="16.5" customHeight="1">
      <c r="A1253" s="41"/>
      <c r="B1253" s="42"/>
      <c r="C1253" s="207" t="s">
        <v>652</v>
      </c>
      <c r="D1253" s="207" t="s">
        <v>174</v>
      </c>
      <c r="E1253" s="208" t="s">
        <v>1105</v>
      </c>
      <c r="F1253" s="209" t="s">
        <v>1106</v>
      </c>
      <c r="G1253" s="210" t="s">
        <v>191</v>
      </c>
      <c r="H1253" s="211">
        <v>1096.4000000000001</v>
      </c>
      <c r="I1253" s="212"/>
      <c r="J1253" s="213">
        <f>ROUND(I1253*H1253,2)</f>
        <v>0</v>
      </c>
      <c r="K1253" s="209" t="s">
        <v>178</v>
      </c>
      <c r="L1253" s="47"/>
      <c r="M1253" s="214" t="s">
        <v>19</v>
      </c>
      <c r="N1253" s="215" t="s">
        <v>42</v>
      </c>
      <c r="O1253" s="87"/>
      <c r="P1253" s="216">
        <f>O1253*H1253</f>
        <v>0</v>
      </c>
      <c r="Q1253" s="216">
        <v>0.001</v>
      </c>
      <c r="R1253" s="216">
        <f>Q1253*H1253</f>
        <v>1.0964</v>
      </c>
      <c r="S1253" s="216">
        <v>0.00031</v>
      </c>
      <c r="T1253" s="217">
        <f>S1253*H1253</f>
        <v>0.33988400000000002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18" t="s">
        <v>179</v>
      </c>
      <c r="AT1253" s="218" t="s">
        <v>174</v>
      </c>
      <c r="AU1253" s="218" t="s">
        <v>81</v>
      </c>
      <c r="AY1253" s="20" t="s">
        <v>171</v>
      </c>
      <c r="BE1253" s="219">
        <f>IF(N1253="základní",J1253,0)</f>
        <v>0</v>
      </c>
      <c r="BF1253" s="219">
        <f>IF(N1253="snížená",J1253,0)</f>
        <v>0</v>
      </c>
      <c r="BG1253" s="219">
        <f>IF(N1253="zákl. přenesená",J1253,0)</f>
        <v>0</v>
      </c>
      <c r="BH1253" s="219">
        <f>IF(N1253="sníž. přenesená",J1253,0)</f>
        <v>0</v>
      </c>
      <c r="BI1253" s="219">
        <f>IF(N1253="nulová",J1253,0)</f>
        <v>0</v>
      </c>
      <c r="BJ1253" s="20" t="s">
        <v>79</v>
      </c>
      <c r="BK1253" s="219">
        <f>ROUND(I1253*H1253,2)</f>
        <v>0</v>
      </c>
      <c r="BL1253" s="20" t="s">
        <v>179</v>
      </c>
      <c r="BM1253" s="218" t="s">
        <v>1107</v>
      </c>
    </row>
    <row r="1254" s="2" customFormat="1">
      <c r="A1254" s="41"/>
      <c r="B1254" s="42"/>
      <c r="C1254" s="43"/>
      <c r="D1254" s="220" t="s">
        <v>180</v>
      </c>
      <c r="E1254" s="43"/>
      <c r="F1254" s="221" t="s">
        <v>1108</v>
      </c>
      <c r="G1254" s="43"/>
      <c r="H1254" s="43"/>
      <c r="I1254" s="222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180</v>
      </c>
      <c r="AU1254" s="20" t="s">
        <v>81</v>
      </c>
    </row>
    <row r="1255" s="13" customFormat="1">
      <c r="A1255" s="13"/>
      <c r="B1255" s="225"/>
      <c r="C1255" s="226"/>
      <c r="D1255" s="227" t="s">
        <v>182</v>
      </c>
      <c r="E1255" s="228" t="s">
        <v>19</v>
      </c>
      <c r="F1255" s="229" t="s">
        <v>267</v>
      </c>
      <c r="G1255" s="226"/>
      <c r="H1255" s="230">
        <v>75.549999999999997</v>
      </c>
      <c r="I1255" s="231"/>
      <c r="J1255" s="226"/>
      <c r="K1255" s="226"/>
      <c r="L1255" s="232"/>
      <c r="M1255" s="233"/>
      <c r="N1255" s="234"/>
      <c r="O1255" s="234"/>
      <c r="P1255" s="234"/>
      <c r="Q1255" s="234"/>
      <c r="R1255" s="234"/>
      <c r="S1255" s="234"/>
      <c r="T1255" s="23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6" t="s">
        <v>182</v>
      </c>
      <c r="AU1255" s="236" t="s">
        <v>81</v>
      </c>
      <c r="AV1255" s="13" t="s">
        <v>81</v>
      </c>
      <c r="AW1255" s="13" t="s">
        <v>33</v>
      </c>
      <c r="AX1255" s="13" t="s">
        <v>71</v>
      </c>
      <c r="AY1255" s="236" t="s">
        <v>171</v>
      </c>
    </row>
    <row r="1256" s="14" customFormat="1">
      <c r="A1256" s="14"/>
      <c r="B1256" s="237"/>
      <c r="C1256" s="238"/>
      <c r="D1256" s="227" t="s">
        <v>182</v>
      </c>
      <c r="E1256" s="239" t="s">
        <v>19</v>
      </c>
      <c r="F1256" s="240" t="s">
        <v>1109</v>
      </c>
      <c r="G1256" s="238"/>
      <c r="H1256" s="241">
        <v>75.549999999999997</v>
      </c>
      <c r="I1256" s="242"/>
      <c r="J1256" s="238"/>
      <c r="K1256" s="238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7" t="s">
        <v>182</v>
      </c>
      <c r="AU1256" s="247" t="s">
        <v>81</v>
      </c>
      <c r="AV1256" s="14" t="s">
        <v>185</v>
      </c>
      <c r="AW1256" s="14" t="s">
        <v>33</v>
      </c>
      <c r="AX1256" s="14" t="s">
        <v>71</v>
      </c>
      <c r="AY1256" s="247" t="s">
        <v>171</v>
      </c>
    </row>
    <row r="1257" s="13" customFormat="1">
      <c r="A1257" s="13"/>
      <c r="B1257" s="225"/>
      <c r="C1257" s="226"/>
      <c r="D1257" s="227" t="s">
        <v>182</v>
      </c>
      <c r="E1257" s="228" t="s">
        <v>19</v>
      </c>
      <c r="F1257" s="229" t="s">
        <v>288</v>
      </c>
      <c r="G1257" s="226"/>
      <c r="H1257" s="230">
        <v>77.353999999999999</v>
      </c>
      <c r="I1257" s="231"/>
      <c r="J1257" s="226"/>
      <c r="K1257" s="226"/>
      <c r="L1257" s="232"/>
      <c r="M1257" s="233"/>
      <c r="N1257" s="234"/>
      <c r="O1257" s="234"/>
      <c r="P1257" s="234"/>
      <c r="Q1257" s="234"/>
      <c r="R1257" s="234"/>
      <c r="S1257" s="234"/>
      <c r="T1257" s="235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6" t="s">
        <v>182</v>
      </c>
      <c r="AU1257" s="236" t="s">
        <v>81</v>
      </c>
      <c r="AV1257" s="13" t="s">
        <v>81</v>
      </c>
      <c r="AW1257" s="13" t="s">
        <v>33</v>
      </c>
      <c r="AX1257" s="13" t="s">
        <v>71</v>
      </c>
      <c r="AY1257" s="236" t="s">
        <v>171</v>
      </c>
    </row>
    <row r="1258" s="13" customFormat="1">
      <c r="A1258" s="13"/>
      <c r="B1258" s="225"/>
      <c r="C1258" s="226"/>
      <c r="D1258" s="227" t="s">
        <v>182</v>
      </c>
      <c r="E1258" s="228" t="s">
        <v>19</v>
      </c>
      <c r="F1258" s="229" t="s">
        <v>294</v>
      </c>
      <c r="G1258" s="226"/>
      <c r="H1258" s="230">
        <v>72.168000000000006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6" t="s">
        <v>182</v>
      </c>
      <c r="AU1258" s="236" t="s">
        <v>81</v>
      </c>
      <c r="AV1258" s="13" t="s">
        <v>81</v>
      </c>
      <c r="AW1258" s="13" t="s">
        <v>33</v>
      </c>
      <c r="AX1258" s="13" t="s">
        <v>71</v>
      </c>
      <c r="AY1258" s="236" t="s">
        <v>171</v>
      </c>
    </row>
    <row r="1259" s="14" customFormat="1">
      <c r="A1259" s="14"/>
      <c r="B1259" s="237"/>
      <c r="C1259" s="238"/>
      <c r="D1259" s="227" t="s">
        <v>182</v>
      </c>
      <c r="E1259" s="239" t="s">
        <v>19</v>
      </c>
      <c r="F1259" s="240" t="s">
        <v>299</v>
      </c>
      <c r="G1259" s="238"/>
      <c r="H1259" s="241">
        <v>149.52199999999999</v>
      </c>
      <c r="I1259" s="242"/>
      <c r="J1259" s="238"/>
      <c r="K1259" s="238"/>
      <c r="L1259" s="243"/>
      <c r="M1259" s="244"/>
      <c r="N1259" s="245"/>
      <c r="O1259" s="245"/>
      <c r="P1259" s="245"/>
      <c r="Q1259" s="245"/>
      <c r="R1259" s="245"/>
      <c r="S1259" s="245"/>
      <c r="T1259" s="246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7" t="s">
        <v>182</v>
      </c>
      <c r="AU1259" s="247" t="s">
        <v>81</v>
      </c>
      <c r="AV1259" s="14" t="s">
        <v>185</v>
      </c>
      <c r="AW1259" s="14" t="s">
        <v>33</v>
      </c>
      <c r="AX1259" s="14" t="s">
        <v>71</v>
      </c>
      <c r="AY1259" s="247" t="s">
        <v>171</v>
      </c>
    </row>
    <row r="1260" s="16" customFormat="1">
      <c r="A1260" s="16"/>
      <c r="B1260" s="259"/>
      <c r="C1260" s="260"/>
      <c r="D1260" s="227" t="s">
        <v>182</v>
      </c>
      <c r="E1260" s="261" t="s">
        <v>19</v>
      </c>
      <c r="F1260" s="262" t="s">
        <v>300</v>
      </c>
      <c r="G1260" s="260"/>
      <c r="H1260" s="261" t="s">
        <v>19</v>
      </c>
      <c r="I1260" s="263"/>
      <c r="J1260" s="260"/>
      <c r="K1260" s="260"/>
      <c r="L1260" s="264"/>
      <c r="M1260" s="265"/>
      <c r="N1260" s="266"/>
      <c r="O1260" s="266"/>
      <c r="P1260" s="266"/>
      <c r="Q1260" s="266"/>
      <c r="R1260" s="266"/>
      <c r="S1260" s="266"/>
      <c r="T1260" s="267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68" t="s">
        <v>182</v>
      </c>
      <c r="AU1260" s="268" t="s">
        <v>81</v>
      </c>
      <c r="AV1260" s="16" t="s">
        <v>79</v>
      </c>
      <c r="AW1260" s="16" t="s">
        <v>33</v>
      </c>
      <c r="AX1260" s="16" t="s">
        <v>71</v>
      </c>
      <c r="AY1260" s="268" t="s">
        <v>171</v>
      </c>
    </row>
    <row r="1261" s="13" customFormat="1">
      <c r="A1261" s="13"/>
      <c r="B1261" s="225"/>
      <c r="C1261" s="226"/>
      <c r="D1261" s="227" t="s">
        <v>182</v>
      </c>
      <c r="E1261" s="228" t="s">
        <v>19</v>
      </c>
      <c r="F1261" s="229" t="s">
        <v>301</v>
      </c>
      <c r="G1261" s="226"/>
      <c r="H1261" s="230">
        <v>16.379999999999999</v>
      </c>
      <c r="I1261" s="231"/>
      <c r="J1261" s="226"/>
      <c r="K1261" s="226"/>
      <c r="L1261" s="232"/>
      <c r="M1261" s="233"/>
      <c r="N1261" s="234"/>
      <c r="O1261" s="234"/>
      <c r="P1261" s="234"/>
      <c r="Q1261" s="234"/>
      <c r="R1261" s="234"/>
      <c r="S1261" s="234"/>
      <c r="T1261" s="235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6" t="s">
        <v>182</v>
      </c>
      <c r="AU1261" s="236" t="s">
        <v>81</v>
      </c>
      <c r="AV1261" s="13" t="s">
        <v>81</v>
      </c>
      <c r="AW1261" s="13" t="s">
        <v>33</v>
      </c>
      <c r="AX1261" s="13" t="s">
        <v>71</v>
      </c>
      <c r="AY1261" s="236" t="s">
        <v>171</v>
      </c>
    </row>
    <row r="1262" s="13" customFormat="1">
      <c r="A1262" s="13"/>
      <c r="B1262" s="225"/>
      <c r="C1262" s="226"/>
      <c r="D1262" s="227" t="s">
        <v>182</v>
      </c>
      <c r="E1262" s="228" t="s">
        <v>19</v>
      </c>
      <c r="F1262" s="229" t="s">
        <v>302</v>
      </c>
      <c r="G1262" s="226"/>
      <c r="H1262" s="230">
        <v>110.976</v>
      </c>
      <c r="I1262" s="231"/>
      <c r="J1262" s="226"/>
      <c r="K1262" s="226"/>
      <c r="L1262" s="232"/>
      <c r="M1262" s="233"/>
      <c r="N1262" s="234"/>
      <c r="O1262" s="234"/>
      <c r="P1262" s="234"/>
      <c r="Q1262" s="234"/>
      <c r="R1262" s="234"/>
      <c r="S1262" s="234"/>
      <c r="T1262" s="23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6" t="s">
        <v>182</v>
      </c>
      <c r="AU1262" s="236" t="s">
        <v>81</v>
      </c>
      <c r="AV1262" s="13" t="s">
        <v>81</v>
      </c>
      <c r="AW1262" s="13" t="s">
        <v>33</v>
      </c>
      <c r="AX1262" s="13" t="s">
        <v>71</v>
      </c>
      <c r="AY1262" s="236" t="s">
        <v>171</v>
      </c>
    </row>
    <row r="1263" s="13" customFormat="1">
      <c r="A1263" s="13"/>
      <c r="B1263" s="225"/>
      <c r="C1263" s="226"/>
      <c r="D1263" s="227" t="s">
        <v>182</v>
      </c>
      <c r="E1263" s="228" t="s">
        <v>19</v>
      </c>
      <c r="F1263" s="229" t="s">
        <v>305</v>
      </c>
      <c r="G1263" s="226"/>
      <c r="H1263" s="230">
        <v>65.959999999999994</v>
      </c>
      <c r="I1263" s="231"/>
      <c r="J1263" s="226"/>
      <c r="K1263" s="226"/>
      <c r="L1263" s="232"/>
      <c r="M1263" s="233"/>
      <c r="N1263" s="234"/>
      <c r="O1263" s="234"/>
      <c r="P1263" s="234"/>
      <c r="Q1263" s="234"/>
      <c r="R1263" s="234"/>
      <c r="S1263" s="234"/>
      <c r="T1263" s="235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6" t="s">
        <v>182</v>
      </c>
      <c r="AU1263" s="236" t="s">
        <v>81</v>
      </c>
      <c r="AV1263" s="13" t="s">
        <v>81</v>
      </c>
      <c r="AW1263" s="13" t="s">
        <v>33</v>
      </c>
      <c r="AX1263" s="13" t="s">
        <v>71</v>
      </c>
      <c r="AY1263" s="236" t="s">
        <v>171</v>
      </c>
    </row>
    <row r="1264" s="14" customFormat="1">
      <c r="A1264" s="14"/>
      <c r="B1264" s="237"/>
      <c r="C1264" s="238"/>
      <c r="D1264" s="227" t="s">
        <v>182</v>
      </c>
      <c r="E1264" s="239" t="s">
        <v>19</v>
      </c>
      <c r="F1264" s="240" t="s">
        <v>310</v>
      </c>
      <c r="G1264" s="238"/>
      <c r="H1264" s="241">
        <v>193.31599999999997</v>
      </c>
      <c r="I1264" s="242"/>
      <c r="J1264" s="238"/>
      <c r="K1264" s="238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7" t="s">
        <v>182</v>
      </c>
      <c r="AU1264" s="247" t="s">
        <v>81</v>
      </c>
      <c r="AV1264" s="14" t="s">
        <v>185</v>
      </c>
      <c r="AW1264" s="14" t="s">
        <v>33</v>
      </c>
      <c r="AX1264" s="14" t="s">
        <v>71</v>
      </c>
      <c r="AY1264" s="247" t="s">
        <v>171</v>
      </c>
    </row>
    <row r="1265" s="16" customFormat="1">
      <c r="A1265" s="16"/>
      <c r="B1265" s="259"/>
      <c r="C1265" s="260"/>
      <c r="D1265" s="227" t="s">
        <v>182</v>
      </c>
      <c r="E1265" s="261" t="s">
        <v>19</v>
      </c>
      <c r="F1265" s="262" t="s">
        <v>300</v>
      </c>
      <c r="G1265" s="260"/>
      <c r="H1265" s="261" t="s">
        <v>19</v>
      </c>
      <c r="I1265" s="263"/>
      <c r="J1265" s="260"/>
      <c r="K1265" s="260"/>
      <c r="L1265" s="264"/>
      <c r="M1265" s="265"/>
      <c r="N1265" s="266"/>
      <c r="O1265" s="266"/>
      <c r="P1265" s="266"/>
      <c r="Q1265" s="266"/>
      <c r="R1265" s="266"/>
      <c r="S1265" s="266"/>
      <c r="T1265" s="267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T1265" s="268" t="s">
        <v>182</v>
      </c>
      <c r="AU1265" s="268" t="s">
        <v>81</v>
      </c>
      <c r="AV1265" s="16" t="s">
        <v>79</v>
      </c>
      <c r="AW1265" s="16" t="s">
        <v>33</v>
      </c>
      <c r="AX1265" s="16" t="s">
        <v>71</v>
      </c>
      <c r="AY1265" s="268" t="s">
        <v>171</v>
      </c>
    </row>
    <row r="1266" s="13" customFormat="1">
      <c r="A1266" s="13"/>
      <c r="B1266" s="225"/>
      <c r="C1266" s="226"/>
      <c r="D1266" s="227" t="s">
        <v>182</v>
      </c>
      <c r="E1266" s="228" t="s">
        <v>19</v>
      </c>
      <c r="F1266" s="229" t="s">
        <v>311</v>
      </c>
      <c r="G1266" s="226"/>
      <c r="H1266" s="230">
        <v>16.431999999999999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6" t="s">
        <v>182</v>
      </c>
      <c r="AU1266" s="236" t="s">
        <v>81</v>
      </c>
      <c r="AV1266" s="13" t="s">
        <v>81</v>
      </c>
      <c r="AW1266" s="13" t="s">
        <v>33</v>
      </c>
      <c r="AX1266" s="13" t="s">
        <v>71</v>
      </c>
      <c r="AY1266" s="236" t="s">
        <v>171</v>
      </c>
    </row>
    <row r="1267" s="13" customFormat="1">
      <c r="A1267" s="13"/>
      <c r="B1267" s="225"/>
      <c r="C1267" s="226"/>
      <c r="D1267" s="227" t="s">
        <v>182</v>
      </c>
      <c r="E1267" s="228" t="s">
        <v>19</v>
      </c>
      <c r="F1267" s="229" t="s">
        <v>315</v>
      </c>
      <c r="G1267" s="226"/>
      <c r="H1267" s="230">
        <v>51.68</v>
      </c>
      <c r="I1267" s="231"/>
      <c r="J1267" s="226"/>
      <c r="K1267" s="226"/>
      <c r="L1267" s="232"/>
      <c r="M1267" s="233"/>
      <c r="N1267" s="234"/>
      <c r="O1267" s="234"/>
      <c r="P1267" s="234"/>
      <c r="Q1267" s="234"/>
      <c r="R1267" s="234"/>
      <c r="S1267" s="234"/>
      <c r="T1267" s="235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6" t="s">
        <v>182</v>
      </c>
      <c r="AU1267" s="236" t="s">
        <v>81</v>
      </c>
      <c r="AV1267" s="13" t="s">
        <v>81</v>
      </c>
      <c r="AW1267" s="13" t="s">
        <v>33</v>
      </c>
      <c r="AX1267" s="13" t="s">
        <v>71</v>
      </c>
      <c r="AY1267" s="236" t="s">
        <v>171</v>
      </c>
    </row>
    <row r="1268" s="13" customFormat="1">
      <c r="A1268" s="13"/>
      <c r="B1268" s="225"/>
      <c r="C1268" s="226"/>
      <c r="D1268" s="227" t="s">
        <v>182</v>
      </c>
      <c r="E1268" s="228" t="s">
        <v>19</v>
      </c>
      <c r="F1268" s="229" t="s">
        <v>316</v>
      </c>
      <c r="G1268" s="226"/>
      <c r="H1268" s="230">
        <v>74.323999999999998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6" t="s">
        <v>182</v>
      </c>
      <c r="AU1268" s="236" t="s">
        <v>81</v>
      </c>
      <c r="AV1268" s="13" t="s">
        <v>81</v>
      </c>
      <c r="AW1268" s="13" t="s">
        <v>33</v>
      </c>
      <c r="AX1268" s="13" t="s">
        <v>71</v>
      </c>
      <c r="AY1268" s="236" t="s">
        <v>171</v>
      </c>
    </row>
    <row r="1269" s="13" customFormat="1">
      <c r="A1269" s="13"/>
      <c r="B1269" s="225"/>
      <c r="C1269" s="226"/>
      <c r="D1269" s="227" t="s">
        <v>182</v>
      </c>
      <c r="E1269" s="228" t="s">
        <v>19</v>
      </c>
      <c r="F1269" s="229" t="s">
        <v>322</v>
      </c>
      <c r="G1269" s="226"/>
      <c r="H1269" s="230">
        <v>36.039999999999999</v>
      </c>
      <c r="I1269" s="231"/>
      <c r="J1269" s="226"/>
      <c r="K1269" s="226"/>
      <c r="L1269" s="232"/>
      <c r="M1269" s="233"/>
      <c r="N1269" s="234"/>
      <c r="O1269" s="234"/>
      <c r="P1269" s="234"/>
      <c r="Q1269" s="234"/>
      <c r="R1269" s="234"/>
      <c r="S1269" s="234"/>
      <c r="T1269" s="23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6" t="s">
        <v>182</v>
      </c>
      <c r="AU1269" s="236" t="s">
        <v>81</v>
      </c>
      <c r="AV1269" s="13" t="s">
        <v>81</v>
      </c>
      <c r="AW1269" s="13" t="s">
        <v>33</v>
      </c>
      <c r="AX1269" s="13" t="s">
        <v>71</v>
      </c>
      <c r="AY1269" s="236" t="s">
        <v>171</v>
      </c>
    </row>
    <row r="1270" s="14" customFormat="1">
      <c r="A1270" s="14"/>
      <c r="B1270" s="237"/>
      <c r="C1270" s="238"/>
      <c r="D1270" s="227" t="s">
        <v>182</v>
      </c>
      <c r="E1270" s="239" t="s">
        <v>19</v>
      </c>
      <c r="F1270" s="240" t="s">
        <v>327</v>
      </c>
      <c r="G1270" s="238"/>
      <c r="H1270" s="241">
        <v>178.47599999999997</v>
      </c>
      <c r="I1270" s="242"/>
      <c r="J1270" s="238"/>
      <c r="K1270" s="238"/>
      <c r="L1270" s="243"/>
      <c r="M1270" s="244"/>
      <c r="N1270" s="245"/>
      <c r="O1270" s="245"/>
      <c r="P1270" s="245"/>
      <c r="Q1270" s="245"/>
      <c r="R1270" s="245"/>
      <c r="S1270" s="245"/>
      <c r="T1270" s="246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7" t="s">
        <v>182</v>
      </c>
      <c r="AU1270" s="247" t="s">
        <v>81</v>
      </c>
      <c r="AV1270" s="14" t="s">
        <v>185</v>
      </c>
      <c r="AW1270" s="14" t="s">
        <v>33</v>
      </c>
      <c r="AX1270" s="14" t="s">
        <v>71</v>
      </c>
      <c r="AY1270" s="247" t="s">
        <v>171</v>
      </c>
    </row>
    <row r="1271" s="13" customFormat="1">
      <c r="A1271" s="13"/>
      <c r="B1271" s="225"/>
      <c r="C1271" s="226"/>
      <c r="D1271" s="227" t="s">
        <v>182</v>
      </c>
      <c r="E1271" s="228" t="s">
        <v>19</v>
      </c>
      <c r="F1271" s="229" t="s">
        <v>328</v>
      </c>
      <c r="G1271" s="226"/>
      <c r="H1271" s="230">
        <v>55.695</v>
      </c>
      <c r="I1271" s="231"/>
      <c r="J1271" s="226"/>
      <c r="K1271" s="226"/>
      <c r="L1271" s="232"/>
      <c r="M1271" s="233"/>
      <c r="N1271" s="234"/>
      <c r="O1271" s="234"/>
      <c r="P1271" s="234"/>
      <c r="Q1271" s="234"/>
      <c r="R1271" s="234"/>
      <c r="S1271" s="234"/>
      <c r="T1271" s="23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6" t="s">
        <v>182</v>
      </c>
      <c r="AU1271" s="236" t="s">
        <v>81</v>
      </c>
      <c r="AV1271" s="13" t="s">
        <v>81</v>
      </c>
      <c r="AW1271" s="13" t="s">
        <v>33</v>
      </c>
      <c r="AX1271" s="13" t="s">
        <v>71</v>
      </c>
      <c r="AY1271" s="236" t="s">
        <v>171</v>
      </c>
    </row>
    <row r="1272" s="13" customFormat="1">
      <c r="A1272" s="13"/>
      <c r="B1272" s="225"/>
      <c r="C1272" s="226"/>
      <c r="D1272" s="227" t="s">
        <v>182</v>
      </c>
      <c r="E1272" s="228" t="s">
        <v>19</v>
      </c>
      <c r="F1272" s="229" t="s">
        <v>331</v>
      </c>
      <c r="G1272" s="226"/>
      <c r="H1272" s="230">
        <v>70.384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6" t="s">
        <v>182</v>
      </c>
      <c r="AU1272" s="236" t="s">
        <v>81</v>
      </c>
      <c r="AV1272" s="13" t="s">
        <v>81</v>
      </c>
      <c r="AW1272" s="13" t="s">
        <v>33</v>
      </c>
      <c r="AX1272" s="13" t="s">
        <v>71</v>
      </c>
      <c r="AY1272" s="236" t="s">
        <v>171</v>
      </c>
    </row>
    <row r="1273" s="14" customFormat="1">
      <c r="A1273" s="14"/>
      <c r="B1273" s="237"/>
      <c r="C1273" s="238"/>
      <c r="D1273" s="227" t="s">
        <v>182</v>
      </c>
      <c r="E1273" s="239" t="s">
        <v>19</v>
      </c>
      <c r="F1273" s="240" t="s">
        <v>335</v>
      </c>
      <c r="G1273" s="238"/>
      <c r="H1273" s="241">
        <v>126.07900000000001</v>
      </c>
      <c r="I1273" s="242"/>
      <c r="J1273" s="238"/>
      <c r="K1273" s="238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7" t="s">
        <v>182</v>
      </c>
      <c r="AU1273" s="247" t="s">
        <v>81</v>
      </c>
      <c r="AV1273" s="14" t="s">
        <v>185</v>
      </c>
      <c r="AW1273" s="14" t="s">
        <v>33</v>
      </c>
      <c r="AX1273" s="14" t="s">
        <v>71</v>
      </c>
      <c r="AY1273" s="247" t="s">
        <v>171</v>
      </c>
    </row>
    <row r="1274" s="16" customFormat="1">
      <c r="A1274" s="16"/>
      <c r="B1274" s="259"/>
      <c r="C1274" s="260"/>
      <c r="D1274" s="227" t="s">
        <v>182</v>
      </c>
      <c r="E1274" s="261" t="s">
        <v>19</v>
      </c>
      <c r="F1274" s="262" t="s">
        <v>300</v>
      </c>
      <c r="G1274" s="260"/>
      <c r="H1274" s="261" t="s">
        <v>19</v>
      </c>
      <c r="I1274" s="263"/>
      <c r="J1274" s="260"/>
      <c r="K1274" s="260"/>
      <c r="L1274" s="264"/>
      <c r="M1274" s="265"/>
      <c r="N1274" s="266"/>
      <c r="O1274" s="266"/>
      <c r="P1274" s="266"/>
      <c r="Q1274" s="266"/>
      <c r="R1274" s="266"/>
      <c r="S1274" s="266"/>
      <c r="T1274" s="267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68" t="s">
        <v>182</v>
      </c>
      <c r="AU1274" s="268" t="s">
        <v>81</v>
      </c>
      <c r="AV1274" s="16" t="s">
        <v>79</v>
      </c>
      <c r="AW1274" s="16" t="s">
        <v>33</v>
      </c>
      <c r="AX1274" s="16" t="s">
        <v>71</v>
      </c>
      <c r="AY1274" s="268" t="s">
        <v>171</v>
      </c>
    </row>
    <row r="1275" s="13" customFormat="1">
      <c r="A1275" s="13"/>
      <c r="B1275" s="225"/>
      <c r="C1275" s="226"/>
      <c r="D1275" s="227" t="s">
        <v>182</v>
      </c>
      <c r="E1275" s="228" t="s">
        <v>19</v>
      </c>
      <c r="F1275" s="229" t="s">
        <v>336</v>
      </c>
      <c r="G1275" s="226"/>
      <c r="H1275" s="230">
        <v>131.58000000000001</v>
      </c>
      <c r="I1275" s="231"/>
      <c r="J1275" s="226"/>
      <c r="K1275" s="226"/>
      <c r="L1275" s="232"/>
      <c r="M1275" s="233"/>
      <c r="N1275" s="234"/>
      <c r="O1275" s="234"/>
      <c r="P1275" s="234"/>
      <c r="Q1275" s="234"/>
      <c r="R1275" s="234"/>
      <c r="S1275" s="234"/>
      <c r="T1275" s="23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6" t="s">
        <v>182</v>
      </c>
      <c r="AU1275" s="236" t="s">
        <v>81</v>
      </c>
      <c r="AV1275" s="13" t="s">
        <v>81</v>
      </c>
      <c r="AW1275" s="13" t="s">
        <v>33</v>
      </c>
      <c r="AX1275" s="13" t="s">
        <v>71</v>
      </c>
      <c r="AY1275" s="236" t="s">
        <v>171</v>
      </c>
    </row>
    <row r="1276" s="13" customFormat="1">
      <c r="A1276" s="13"/>
      <c r="B1276" s="225"/>
      <c r="C1276" s="226"/>
      <c r="D1276" s="227" t="s">
        <v>182</v>
      </c>
      <c r="E1276" s="228" t="s">
        <v>19</v>
      </c>
      <c r="F1276" s="229" t="s">
        <v>337</v>
      </c>
      <c r="G1276" s="226"/>
      <c r="H1276" s="230">
        <v>49.979999999999997</v>
      </c>
      <c r="I1276" s="231"/>
      <c r="J1276" s="226"/>
      <c r="K1276" s="226"/>
      <c r="L1276" s="232"/>
      <c r="M1276" s="233"/>
      <c r="N1276" s="234"/>
      <c r="O1276" s="234"/>
      <c r="P1276" s="234"/>
      <c r="Q1276" s="234"/>
      <c r="R1276" s="234"/>
      <c r="S1276" s="234"/>
      <c r="T1276" s="23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6" t="s">
        <v>182</v>
      </c>
      <c r="AU1276" s="236" t="s">
        <v>81</v>
      </c>
      <c r="AV1276" s="13" t="s">
        <v>81</v>
      </c>
      <c r="AW1276" s="13" t="s">
        <v>33</v>
      </c>
      <c r="AX1276" s="13" t="s">
        <v>71</v>
      </c>
      <c r="AY1276" s="236" t="s">
        <v>171</v>
      </c>
    </row>
    <row r="1277" s="14" customFormat="1">
      <c r="A1277" s="14"/>
      <c r="B1277" s="237"/>
      <c r="C1277" s="238"/>
      <c r="D1277" s="227" t="s">
        <v>182</v>
      </c>
      <c r="E1277" s="239" t="s">
        <v>19</v>
      </c>
      <c r="F1277" s="240" t="s">
        <v>345</v>
      </c>
      <c r="G1277" s="238"/>
      <c r="H1277" s="241">
        <v>181.56</v>
      </c>
      <c r="I1277" s="242"/>
      <c r="J1277" s="238"/>
      <c r="K1277" s="238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7" t="s">
        <v>182</v>
      </c>
      <c r="AU1277" s="247" t="s">
        <v>81</v>
      </c>
      <c r="AV1277" s="14" t="s">
        <v>185</v>
      </c>
      <c r="AW1277" s="14" t="s">
        <v>33</v>
      </c>
      <c r="AX1277" s="14" t="s">
        <v>71</v>
      </c>
      <c r="AY1277" s="247" t="s">
        <v>171</v>
      </c>
    </row>
    <row r="1278" s="16" customFormat="1">
      <c r="A1278" s="16"/>
      <c r="B1278" s="259"/>
      <c r="C1278" s="260"/>
      <c r="D1278" s="227" t="s">
        <v>182</v>
      </c>
      <c r="E1278" s="261" t="s">
        <v>19</v>
      </c>
      <c r="F1278" s="262" t="s">
        <v>300</v>
      </c>
      <c r="G1278" s="260"/>
      <c r="H1278" s="261" t="s">
        <v>19</v>
      </c>
      <c r="I1278" s="263"/>
      <c r="J1278" s="260"/>
      <c r="K1278" s="260"/>
      <c r="L1278" s="264"/>
      <c r="M1278" s="265"/>
      <c r="N1278" s="266"/>
      <c r="O1278" s="266"/>
      <c r="P1278" s="266"/>
      <c r="Q1278" s="266"/>
      <c r="R1278" s="266"/>
      <c r="S1278" s="266"/>
      <c r="T1278" s="267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68" t="s">
        <v>182</v>
      </c>
      <c r="AU1278" s="268" t="s">
        <v>81</v>
      </c>
      <c r="AV1278" s="16" t="s">
        <v>79</v>
      </c>
      <c r="AW1278" s="16" t="s">
        <v>33</v>
      </c>
      <c r="AX1278" s="16" t="s">
        <v>71</v>
      </c>
      <c r="AY1278" s="268" t="s">
        <v>171</v>
      </c>
    </row>
    <row r="1279" s="13" customFormat="1">
      <c r="A1279" s="13"/>
      <c r="B1279" s="225"/>
      <c r="C1279" s="226"/>
      <c r="D1279" s="227" t="s">
        <v>182</v>
      </c>
      <c r="E1279" s="228" t="s">
        <v>19</v>
      </c>
      <c r="F1279" s="229" t="s">
        <v>350</v>
      </c>
      <c r="G1279" s="226"/>
      <c r="H1279" s="230">
        <v>35.100000000000001</v>
      </c>
      <c r="I1279" s="231"/>
      <c r="J1279" s="226"/>
      <c r="K1279" s="226"/>
      <c r="L1279" s="232"/>
      <c r="M1279" s="233"/>
      <c r="N1279" s="234"/>
      <c r="O1279" s="234"/>
      <c r="P1279" s="234"/>
      <c r="Q1279" s="234"/>
      <c r="R1279" s="234"/>
      <c r="S1279" s="234"/>
      <c r="T1279" s="23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6" t="s">
        <v>182</v>
      </c>
      <c r="AU1279" s="236" t="s">
        <v>81</v>
      </c>
      <c r="AV1279" s="13" t="s">
        <v>81</v>
      </c>
      <c r="AW1279" s="13" t="s">
        <v>33</v>
      </c>
      <c r="AX1279" s="13" t="s">
        <v>71</v>
      </c>
      <c r="AY1279" s="236" t="s">
        <v>171</v>
      </c>
    </row>
    <row r="1280" s="13" customFormat="1">
      <c r="A1280" s="13"/>
      <c r="B1280" s="225"/>
      <c r="C1280" s="226"/>
      <c r="D1280" s="227" t="s">
        <v>182</v>
      </c>
      <c r="E1280" s="228" t="s">
        <v>19</v>
      </c>
      <c r="F1280" s="229" t="s">
        <v>351</v>
      </c>
      <c r="G1280" s="226"/>
      <c r="H1280" s="230">
        <v>36.347999999999999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6" t="s">
        <v>182</v>
      </c>
      <c r="AU1280" s="236" t="s">
        <v>81</v>
      </c>
      <c r="AV1280" s="13" t="s">
        <v>81</v>
      </c>
      <c r="AW1280" s="13" t="s">
        <v>33</v>
      </c>
      <c r="AX1280" s="13" t="s">
        <v>71</v>
      </c>
      <c r="AY1280" s="236" t="s">
        <v>171</v>
      </c>
    </row>
    <row r="1281" s="14" customFormat="1">
      <c r="A1281" s="14"/>
      <c r="B1281" s="237"/>
      <c r="C1281" s="238"/>
      <c r="D1281" s="227" t="s">
        <v>182</v>
      </c>
      <c r="E1281" s="239" t="s">
        <v>19</v>
      </c>
      <c r="F1281" s="240" t="s">
        <v>354</v>
      </c>
      <c r="G1281" s="238"/>
      <c r="H1281" s="241">
        <v>71.448000000000008</v>
      </c>
      <c r="I1281" s="242"/>
      <c r="J1281" s="238"/>
      <c r="K1281" s="238"/>
      <c r="L1281" s="243"/>
      <c r="M1281" s="244"/>
      <c r="N1281" s="245"/>
      <c r="O1281" s="245"/>
      <c r="P1281" s="245"/>
      <c r="Q1281" s="245"/>
      <c r="R1281" s="245"/>
      <c r="S1281" s="245"/>
      <c r="T1281" s="246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7" t="s">
        <v>182</v>
      </c>
      <c r="AU1281" s="247" t="s">
        <v>81</v>
      </c>
      <c r="AV1281" s="14" t="s">
        <v>185</v>
      </c>
      <c r="AW1281" s="14" t="s">
        <v>33</v>
      </c>
      <c r="AX1281" s="14" t="s">
        <v>71</v>
      </c>
      <c r="AY1281" s="247" t="s">
        <v>171</v>
      </c>
    </row>
    <row r="1282" s="16" customFormat="1">
      <c r="A1282" s="16"/>
      <c r="B1282" s="259"/>
      <c r="C1282" s="260"/>
      <c r="D1282" s="227" t="s">
        <v>182</v>
      </c>
      <c r="E1282" s="261" t="s">
        <v>19</v>
      </c>
      <c r="F1282" s="262" t="s">
        <v>300</v>
      </c>
      <c r="G1282" s="260"/>
      <c r="H1282" s="261" t="s">
        <v>19</v>
      </c>
      <c r="I1282" s="263"/>
      <c r="J1282" s="260"/>
      <c r="K1282" s="260"/>
      <c r="L1282" s="264"/>
      <c r="M1282" s="265"/>
      <c r="N1282" s="266"/>
      <c r="O1282" s="266"/>
      <c r="P1282" s="266"/>
      <c r="Q1282" s="266"/>
      <c r="R1282" s="266"/>
      <c r="S1282" s="266"/>
      <c r="T1282" s="267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68" t="s">
        <v>182</v>
      </c>
      <c r="AU1282" s="268" t="s">
        <v>81</v>
      </c>
      <c r="AV1282" s="16" t="s">
        <v>79</v>
      </c>
      <c r="AW1282" s="16" t="s">
        <v>33</v>
      </c>
      <c r="AX1282" s="16" t="s">
        <v>71</v>
      </c>
      <c r="AY1282" s="268" t="s">
        <v>171</v>
      </c>
    </row>
    <row r="1283" s="13" customFormat="1">
      <c r="A1283" s="13"/>
      <c r="B1283" s="225"/>
      <c r="C1283" s="226"/>
      <c r="D1283" s="227" t="s">
        <v>182</v>
      </c>
      <c r="E1283" s="228" t="s">
        <v>19</v>
      </c>
      <c r="F1283" s="229" t="s">
        <v>355</v>
      </c>
      <c r="G1283" s="226"/>
      <c r="H1283" s="230">
        <v>20.175999999999998</v>
      </c>
      <c r="I1283" s="231"/>
      <c r="J1283" s="226"/>
      <c r="K1283" s="226"/>
      <c r="L1283" s="232"/>
      <c r="M1283" s="233"/>
      <c r="N1283" s="234"/>
      <c r="O1283" s="234"/>
      <c r="P1283" s="234"/>
      <c r="Q1283" s="234"/>
      <c r="R1283" s="234"/>
      <c r="S1283" s="234"/>
      <c r="T1283" s="235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6" t="s">
        <v>182</v>
      </c>
      <c r="AU1283" s="236" t="s">
        <v>81</v>
      </c>
      <c r="AV1283" s="13" t="s">
        <v>81</v>
      </c>
      <c r="AW1283" s="13" t="s">
        <v>33</v>
      </c>
      <c r="AX1283" s="13" t="s">
        <v>71</v>
      </c>
      <c r="AY1283" s="236" t="s">
        <v>171</v>
      </c>
    </row>
    <row r="1284" s="13" customFormat="1">
      <c r="A1284" s="13"/>
      <c r="B1284" s="225"/>
      <c r="C1284" s="226"/>
      <c r="D1284" s="227" t="s">
        <v>182</v>
      </c>
      <c r="E1284" s="228" t="s">
        <v>19</v>
      </c>
      <c r="F1284" s="229" t="s">
        <v>356</v>
      </c>
      <c r="G1284" s="226"/>
      <c r="H1284" s="230">
        <v>24.725999999999999</v>
      </c>
      <c r="I1284" s="231"/>
      <c r="J1284" s="226"/>
      <c r="K1284" s="226"/>
      <c r="L1284" s="232"/>
      <c r="M1284" s="233"/>
      <c r="N1284" s="234"/>
      <c r="O1284" s="234"/>
      <c r="P1284" s="234"/>
      <c r="Q1284" s="234"/>
      <c r="R1284" s="234"/>
      <c r="S1284" s="234"/>
      <c r="T1284" s="23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6" t="s">
        <v>182</v>
      </c>
      <c r="AU1284" s="236" t="s">
        <v>81</v>
      </c>
      <c r="AV1284" s="13" t="s">
        <v>81</v>
      </c>
      <c r="AW1284" s="13" t="s">
        <v>33</v>
      </c>
      <c r="AX1284" s="13" t="s">
        <v>71</v>
      </c>
      <c r="AY1284" s="236" t="s">
        <v>171</v>
      </c>
    </row>
    <row r="1285" s="14" customFormat="1">
      <c r="A1285" s="14"/>
      <c r="B1285" s="237"/>
      <c r="C1285" s="238"/>
      <c r="D1285" s="227" t="s">
        <v>182</v>
      </c>
      <c r="E1285" s="239" t="s">
        <v>19</v>
      </c>
      <c r="F1285" s="240" t="s">
        <v>360</v>
      </c>
      <c r="G1285" s="238"/>
      <c r="H1285" s="241">
        <v>44.902000000000001</v>
      </c>
      <c r="I1285" s="242"/>
      <c r="J1285" s="238"/>
      <c r="K1285" s="238"/>
      <c r="L1285" s="243"/>
      <c r="M1285" s="244"/>
      <c r="N1285" s="245"/>
      <c r="O1285" s="245"/>
      <c r="P1285" s="245"/>
      <c r="Q1285" s="245"/>
      <c r="R1285" s="245"/>
      <c r="S1285" s="245"/>
      <c r="T1285" s="246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7" t="s">
        <v>182</v>
      </c>
      <c r="AU1285" s="247" t="s">
        <v>81</v>
      </c>
      <c r="AV1285" s="14" t="s">
        <v>185</v>
      </c>
      <c r="AW1285" s="14" t="s">
        <v>33</v>
      </c>
      <c r="AX1285" s="14" t="s">
        <v>71</v>
      </c>
      <c r="AY1285" s="247" t="s">
        <v>171</v>
      </c>
    </row>
    <row r="1286" s="16" customFormat="1">
      <c r="A1286" s="16"/>
      <c r="B1286" s="259"/>
      <c r="C1286" s="260"/>
      <c r="D1286" s="227" t="s">
        <v>182</v>
      </c>
      <c r="E1286" s="261" t="s">
        <v>19</v>
      </c>
      <c r="F1286" s="262" t="s">
        <v>300</v>
      </c>
      <c r="G1286" s="260"/>
      <c r="H1286" s="261" t="s">
        <v>19</v>
      </c>
      <c r="I1286" s="263"/>
      <c r="J1286" s="260"/>
      <c r="K1286" s="260"/>
      <c r="L1286" s="264"/>
      <c r="M1286" s="265"/>
      <c r="N1286" s="266"/>
      <c r="O1286" s="266"/>
      <c r="P1286" s="266"/>
      <c r="Q1286" s="266"/>
      <c r="R1286" s="266"/>
      <c r="S1286" s="266"/>
      <c r="T1286" s="267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T1286" s="268" t="s">
        <v>182</v>
      </c>
      <c r="AU1286" s="268" t="s">
        <v>81</v>
      </c>
      <c r="AV1286" s="16" t="s">
        <v>79</v>
      </c>
      <c r="AW1286" s="16" t="s">
        <v>33</v>
      </c>
      <c r="AX1286" s="16" t="s">
        <v>71</v>
      </c>
      <c r="AY1286" s="268" t="s">
        <v>171</v>
      </c>
    </row>
    <row r="1287" s="13" customFormat="1">
      <c r="A1287" s="13"/>
      <c r="B1287" s="225"/>
      <c r="C1287" s="226"/>
      <c r="D1287" s="227" t="s">
        <v>182</v>
      </c>
      <c r="E1287" s="228" t="s">
        <v>19</v>
      </c>
      <c r="F1287" s="229" t="s">
        <v>361</v>
      </c>
      <c r="G1287" s="226"/>
      <c r="H1287" s="230">
        <v>25.974</v>
      </c>
      <c r="I1287" s="231"/>
      <c r="J1287" s="226"/>
      <c r="K1287" s="226"/>
      <c r="L1287" s="232"/>
      <c r="M1287" s="233"/>
      <c r="N1287" s="234"/>
      <c r="O1287" s="234"/>
      <c r="P1287" s="234"/>
      <c r="Q1287" s="234"/>
      <c r="R1287" s="234"/>
      <c r="S1287" s="234"/>
      <c r="T1287" s="23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6" t="s">
        <v>182</v>
      </c>
      <c r="AU1287" s="236" t="s">
        <v>81</v>
      </c>
      <c r="AV1287" s="13" t="s">
        <v>81</v>
      </c>
      <c r="AW1287" s="13" t="s">
        <v>33</v>
      </c>
      <c r="AX1287" s="13" t="s">
        <v>71</v>
      </c>
      <c r="AY1287" s="236" t="s">
        <v>171</v>
      </c>
    </row>
    <row r="1288" s="13" customFormat="1">
      <c r="A1288" s="13"/>
      <c r="B1288" s="225"/>
      <c r="C1288" s="226"/>
      <c r="D1288" s="227" t="s">
        <v>182</v>
      </c>
      <c r="E1288" s="228" t="s">
        <v>19</v>
      </c>
      <c r="F1288" s="229" t="s">
        <v>362</v>
      </c>
      <c r="G1288" s="226"/>
      <c r="H1288" s="230">
        <v>2.0870000000000002</v>
      </c>
      <c r="I1288" s="231"/>
      <c r="J1288" s="226"/>
      <c r="K1288" s="226"/>
      <c r="L1288" s="232"/>
      <c r="M1288" s="233"/>
      <c r="N1288" s="234"/>
      <c r="O1288" s="234"/>
      <c r="P1288" s="234"/>
      <c r="Q1288" s="234"/>
      <c r="R1288" s="234"/>
      <c r="S1288" s="234"/>
      <c r="T1288" s="23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6" t="s">
        <v>182</v>
      </c>
      <c r="AU1288" s="236" t="s">
        <v>81</v>
      </c>
      <c r="AV1288" s="13" t="s">
        <v>81</v>
      </c>
      <c r="AW1288" s="13" t="s">
        <v>33</v>
      </c>
      <c r="AX1288" s="13" t="s">
        <v>71</v>
      </c>
      <c r="AY1288" s="236" t="s">
        <v>171</v>
      </c>
    </row>
    <row r="1289" s="13" customFormat="1">
      <c r="A1289" s="13"/>
      <c r="B1289" s="225"/>
      <c r="C1289" s="226"/>
      <c r="D1289" s="227" t="s">
        <v>182</v>
      </c>
      <c r="E1289" s="228" t="s">
        <v>19</v>
      </c>
      <c r="F1289" s="229" t="s">
        <v>363</v>
      </c>
      <c r="G1289" s="226"/>
      <c r="H1289" s="230">
        <v>3.9740000000000002</v>
      </c>
      <c r="I1289" s="231"/>
      <c r="J1289" s="226"/>
      <c r="K1289" s="226"/>
      <c r="L1289" s="232"/>
      <c r="M1289" s="233"/>
      <c r="N1289" s="234"/>
      <c r="O1289" s="234"/>
      <c r="P1289" s="234"/>
      <c r="Q1289" s="234"/>
      <c r="R1289" s="234"/>
      <c r="S1289" s="234"/>
      <c r="T1289" s="23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6" t="s">
        <v>182</v>
      </c>
      <c r="AU1289" s="236" t="s">
        <v>81</v>
      </c>
      <c r="AV1289" s="13" t="s">
        <v>81</v>
      </c>
      <c r="AW1289" s="13" t="s">
        <v>33</v>
      </c>
      <c r="AX1289" s="13" t="s">
        <v>71</v>
      </c>
      <c r="AY1289" s="236" t="s">
        <v>171</v>
      </c>
    </row>
    <row r="1290" s="13" customFormat="1">
      <c r="A1290" s="13"/>
      <c r="B1290" s="225"/>
      <c r="C1290" s="226"/>
      <c r="D1290" s="227" t="s">
        <v>182</v>
      </c>
      <c r="E1290" s="228" t="s">
        <v>19</v>
      </c>
      <c r="F1290" s="229" t="s">
        <v>364</v>
      </c>
      <c r="G1290" s="226"/>
      <c r="H1290" s="230">
        <v>1.5820000000000001</v>
      </c>
      <c r="I1290" s="231"/>
      <c r="J1290" s="226"/>
      <c r="K1290" s="226"/>
      <c r="L1290" s="232"/>
      <c r="M1290" s="233"/>
      <c r="N1290" s="234"/>
      <c r="O1290" s="234"/>
      <c r="P1290" s="234"/>
      <c r="Q1290" s="234"/>
      <c r="R1290" s="234"/>
      <c r="S1290" s="234"/>
      <c r="T1290" s="23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6" t="s">
        <v>182</v>
      </c>
      <c r="AU1290" s="236" t="s">
        <v>81</v>
      </c>
      <c r="AV1290" s="13" t="s">
        <v>81</v>
      </c>
      <c r="AW1290" s="13" t="s">
        <v>33</v>
      </c>
      <c r="AX1290" s="13" t="s">
        <v>71</v>
      </c>
      <c r="AY1290" s="236" t="s">
        <v>171</v>
      </c>
    </row>
    <row r="1291" s="14" customFormat="1">
      <c r="A1291" s="14"/>
      <c r="B1291" s="237"/>
      <c r="C1291" s="238"/>
      <c r="D1291" s="227" t="s">
        <v>182</v>
      </c>
      <c r="E1291" s="239" t="s">
        <v>19</v>
      </c>
      <c r="F1291" s="240" t="s">
        <v>369</v>
      </c>
      <c r="G1291" s="238"/>
      <c r="H1291" s="241">
        <v>33.616999999999997</v>
      </c>
      <c r="I1291" s="242"/>
      <c r="J1291" s="238"/>
      <c r="K1291" s="238"/>
      <c r="L1291" s="243"/>
      <c r="M1291" s="244"/>
      <c r="N1291" s="245"/>
      <c r="O1291" s="245"/>
      <c r="P1291" s="245"/>
      <c r="Q1291" s="245"/>
      <c r="R1291" s="245"/>
      <c r="S1291" s="245"/>
      <c r="T1291" s="24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7" t="s">
        <v>182</v>
      </c>
      <c r="AU1291" s="247" t="s">
        <v>81</v>
      </c>
      <c r="AV1291" s="14" t="s">
        <v>185</v>
      </c>
      <c r="AW1291" s="14" t="s">
        <v>33</v>
      </c>
      <c r="AX1291" s="14" t="s">
        <v>71</v>
      </c>
      <c r="AY1291" s="247" t="s">
        <v>171</v>
      </c>
    </row>
    <row r="1292" s="16" customFormat="1">
      <c r="A1292" s="16"/>
      <c r="B1292" s="259"/>
      <c r="C1292" s="260"/>
      <c r="D1292" s="227" t="s">
        <v>182</v>
      </c>
      <c r="E1292" s="261" t="s">
        <v>19</v>
      </c>
      <c r="F1292" s="262" t="s">
        <v>300</v>
      </c>
      <c r="G1292" s="260"/>
      <c r="H1292" s="261" t="s">
        <v>19</v>
      </c>
      <c r="I1292" s="263"/>
      <c r="J1292" s="260"/>
      <c r="K1292" s="260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68" t="s">
        <v>182</v>
      </c>
      <c r="AU1292" s="268" t="s">
        <v>81</v>
      </c>
      <c r="AV1292" s="16" t="s">
        <v>79</v>
      </c>
      <c r="AW1292" s="16" t="s">
        <v>33</v>
      </c>
      <c r="AX1292" s="16" t="s">
        <v>71</v>
      </c>
      <c r="AY1292" s="268" t="s">
        <v>171</v>
      </c>
    </row>
    <row r="1293" s="13" customFormat="1">
      <c r="A1293" s="13"/>
      <c r="B1293" s="225"/>
      <c r="C1293" s="226"/>
      <c r="D1293" s="227" t="s">
        <v>182</v>
      </c>
      <c r="E1293" s="228" t="s">
        <v>19</v>
      </c>
      <c r="F1293" s="229" t="s">
        <v>374</v>
      </c>
      <c r="G1293" s="226"/>
      <c r="H1293" s="230">
        <v>37.75</v>
      </c>
      <c r="I1293" s="231"/>
      <c r="J1293" s="226"/>
      <c r="K1293" s="226"/>
      <c r="L1293" s="232"/>
      <c r="M1293" s="233"/>
      <c r="N1293" s="234"/>
      <c r="O1293" s="234"/>
      <c r="P1293" s="234"/>
      <c r="Q1293" s="234"/>
      <c r="R1293" s="234"/>
      <c r="S1293" s="234"/>
      <c r="T1293" s="23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6" t="s">
        <v>182</v>
      </c>
      <c r="AU1293" s="236" t="s">
        <v>81</v>
      </c>
      <c r="AV1293" s="13" t="s">
        <v>81</v>
      </c>
      <c r="AW1293" s="13" t="s">
        <v>33</v>
      </c>
      <c r="AX1293" s="13" t="s">
        <v>71</v>
      </c>
      <c r="AY1293" s="236" t="s">
        <v>171</v>
      </c>
    </row>
    <row r="1294" s="14" customFormat="1">
      <c r="A1294" s="14"/>
      <c r="B1294" s="237"/>
      <c r="C1294" s="238"/>
      <c r="D1294" s="227" t="s">
        <v>182</v>
      </c>
      <c r="E1294" s="239" t="s">
        <v>19</v>
      </c>
      <c r="F1294" s="240" t="s">
        <v>1110</v>
      </c>
      <c r="G1294" s="238"/>
      <c r="H1294" s="241">
        <v>37.75</v>
      </c>
      <c r="I1294" s="242"/>
      <c r="J1294" s="238"/>
      <c r="K1294" s="238"/>
      <c r="L1294" s="243"/>
      <c r="M1294" s="244"/>
      <c r="N1294" s="245"/>
      <c r="O1294" s="245"/>
      <c r="P1294" s="245"/>
      <c r="Q1294" s="245"/>
      <c r="R1294" s="245"/>
      <c r="S1294" s="245"/>
      <c r="T1294" s="246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7" t="s">
        <v>182</v>
      </c>
      <c r="AU1294" s="247" t="s">
        <v>81</v>
      </c>
      <c r="AV1294" s="14" t="s">
        <v>185</v>
      </c>
      <c r="AW1294" s="14" t="s">
        <v>33</v>
      </c>
      <c r="AX1294" s="14" t="s">
        <v>71</v>
      </c>
      <c r="AY1294" s="247" t="s">
        <v>171</v>
      </c>
    </row>
    <row r="1295" s="16" customFormat="1">
      <c r="A1295" s="16"/>
      <c r="B1295" s="259"/>
      <c r="C1295" s="260"/>
      <c r="D1295" s="227" t="s">
        <v>182</v>
      </c>
      <c r="E1295" s="261" t="s">
        <v>19</v>
      </c>
      <c r="F1295" s="262" t="s">
        <v>300</v>
      </c>
      <c r="G1295" s="260"/>
      <c r="H1295" s="261" t="s">
        <v>19</v>
      </c>
      <c r="I1295" s="263"/>
      <c r="J1295" s="260"/>
      <c r="K1295" s="260"/>
      <c r="L1295" s="264"/>
      <c r="M1295" s="265"/>
      <c r="N1295" s="266"/>
      <c r="O1295" s="266"/>
      <c r="P1295" s="266"/>
      <c r="Q1295" s="266"/>
      <c r="R1295" s="266"/>
      <c r="S1295" s="266"/>
      <c r="T1295" s="267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68" t="s">
        <v>182</v>
      </c>
      <c r="AU1295" s="268" t="s">
        <v>81</v>
      </c>
      <c r="AV1295" s="16" t="s">
        <v>79</v>
      </c>
      <c r="AW1295" s="16" t="s">
        <v>33</v>
      </c>
      <c r="AX1295" s="16" t="s">
        <v>71</v>
      </c>
      <c r="AY1295" s="268" t="s">
        <v>171</v>
      </c>
    </row>
    <row r="1296" s="13" customFormat="1">
      <c r="A1296" s="13"/>
      <c r="B1296" s="225"/>
      <c r="C1296" s="226"/>
      <c r="D1296" s="227" t="s">
        <v>182</v>
      </c>
      <c r="E1296" s="228" t="s">
        <v>19</v>
      </c>
      <c r="F1296" s="229" t="s">
        <v>385</v>
      </c>
      <c r="G1296" s="226"/>
      <c r="H1296" s="230">
        <v>4.1799999999999997</v>
      </c>
      <c r="I1296" s="231"/>
      <c r="J1296" s="226"/>
      <c r="K1296" s="226"/>
      <c r="L1296" s="232"/>
      <c r="M1296" s="233"/>
      <c r="N1296" s="234"/>
      <c r="O1296" s="234"/>
      <c r="P1296" s="234"/>
      <c r="Q1296" s="234"/>
      <c r="R1296" s="234"/>
      <c r="S1296" s="234"/>
      <c r="T1296" s="23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6" t="s">
        <v>182</v>
      </c>
      <c r="AU1296" s="236" t="s">
        <v>81</v>
      </c>
      <c r="AV1296" s="13" t="s">
        <v>81</v>
      </c>
      <c r="AW1296" s="13" t="s">
        <v>33</v>
      </c>
      <c r="AX1296" s="13" t="s">
        <v>71</v>
      </c>
      <c r="AY1296" s="236" t="s">
        <v>171</v>
      </c>
    </row>
    <row r="1297" s="14" customFormat="1">
      <c r="A1297" s="14"/>
      <c r="B1297" s="237"/>
      <c r="C1297" s="238"/>
      <c r="D1297" s="227" t="s">
        <v>182</v>
      </c>
      <c r="E1297" s="239" t="s">
        <v>19</v>
      </c>
      <c r="F1297" s="240" t="s">
        <v>391</v>
      </c>
      <c r="G1297" s="238"/>
      <c r="H1297" s="241">
        <v>4.1799999999999997</v>
      </c>
      <c r="I1297" s="242"/>
      <c r="J1297" s="238"/>
      <c r="K1297" s="238"/>
      <c r="L1297" s="243"/>
      <c r="M1297" s="244"/>
      <c r="N1297" s="245"/>
      <c r="O1297" s="245"/>
      <c r="P1297" s="245"/>
      <c r="Q1297" s="245"/>
      <c r="R1297" s="245"/>
      <c r="S1297" s="245"/>
      <c r="T1297" s="246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7" t="s">
        <v>182</v>
      </c>
      <c r="AU1297" s="247" t="s">
        <v>81</v>
      </c>
      <c r="AV1297" s="14" t="s">
        <v>185</v>
      </c>
      <c r="AW1297" s="14" t="s">
        <v>33</v>
      </c>
      <c r="AX1297" s="14" t="s">
        <v>71</v>
      </c>
      <c r="AY1297" s="247" t="s">
        <v>171</v>
      </c>
    </row>
    <row r="1298" s="15" customFormat="1">
      <c r="A1298" s="15"/>
      <c r="B1298" s="248"/>
      <c r="C1298" s="249"/>
      <c r="D1298" s="227" t="s">
        <v>182</v>
      </c>
      <c r="E1298" s="250" t="s">
        <v>19</v>
      </c>
      <c r="F1298" s="251" t="s">
        <v>188</v>
      </c>
      <c r="G1298" s="249"/>
      <c r="H1298" s="252">
        <v>1096.4000000000001</v>
      </c>
      <c r="I1298" s="253"/>
      <c r="J1298" s="249"/>
      <c r="K1298" s="249"/>
      <c r="L1298" s="254"/>
      <c r="M1298" s="255"/>
      <c r="N1298" s="256"/>
      <c r="O1298" s="256"/>
      <c r="P1298" s="256"/>
      <c r="Q1298" s="256"/>
      <c r="R1298" s="256"/>
      <c r="S1298" s="256"/>
      <c r="T1298" s="257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8" t="s">
        <v>182</v>
      </c>
      <c r="AU1298" s="258" t="s">
        <v>81</v>
      </c>
      <c r="AV1298" s="15" t="s">
        <v>179</v>
      </c>
      <c r="AW1298" s="15" t="s">
        <v>33</v>
      </c>
      <c r="AX1298" s="15" t="s">
        <v>79</v>
      </c>
      <c r="AY1298" s="258" t="s">
        <v>171</v>
      </c>
    </row>
    <row r="1299" s="2" customFormat="1" ht="16.5" customHeight="1">
      <c r="A1299" s="41"/>
      <c r="B1299" s="42"/>
      <c r="C1299" s="207" t="s">
        <v>1111</v>
      </c>
      <c r="D1299" s="207" t="s">
        <v>174</v>
      </c>
      <c r="E1299" s="208" t="s">
        <v>1112</v>
      </c>
      <c r="F1299" s="209" t="s">
        <v>1113</v>
      </c>
      <c r="G1299" s="210" t="s">
        <v>191</v>
      </c>
      <c r="H1299" s="211">
        <v>61.774999999999999</v>
      </c>
      <c r="I1299" s="212"/>
      <c r="J1299" s="213">
        <f>ROUND(I1299*H1299,2)</f>
        <v>0</v>
      </c>
      <c r="K1299" s="209" t="s">
        <v>178</v>
      </c>
      <c r="L1299" s="47"/>
      <c r="M1299" s="214" t="s">
        <v>19</v>
      </c>
      <c r="N1299" s="215" t="s">
        <v>42</v>
      </c>
      <c r="O1299" s="87"/>
      <c r="P1299" s="216">
        <f>O1299*H1299</f>
        <v>0</v>
      </c>
      <c r="Q1299" s="216">
        <v>0.001</v>
      </c>
      <c r="R1299" s="216">
        <f>Q1299*H1299</f>
        <v>0.061774999999999997</v>
      </c>
      <c r="S1299" s="216">
        <v>0.00031</v>
      </c>
      <c r="T1299" s="217">
        <f>S1299*H1299</f>
        <v>0.019150250000000001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179</v>
      </c>
      <c r="AT1299" s="218" t="s">
        <v>174</v>
      </c>
      <c r="AU1299" s="218" t="s">
        <v>81</v>
      </c>
      <c r="AY1299" s="20" t="s">
        <v>171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20" t="s">
        <v>79</v>
      </c>
      <c r="BK1299" s="219">
        <f>ROUND(I1299*H1299,2)</f>
        <v>0</v>
      </c>
      <c r="BL1299" s="20" t="s">
        <v>179</v>
      </c>
      <c r="BM1299" s="218" t="s">
        <v>1114</v>
      </c>
    </row>
    <row r="1300" s="2" customFormat="1">
      <c r="A1300" s="41"/>
      <c r="B1300" s="42"/>
      <c r="C1300" s="43"/>
      <c r="D1300" s="220" t="s">
        <v>180</v>
      </c>
      <c r="E1300" s="43"/>
      <c r="F1300" s="221" t="s">
        <v>1115</v>
      </c>
      <c r="G1300" s="43"/>
      <c r="H1300" s="43"/>
      <c r="I1300" s="222"/>
      <c r="J1300" s="43"/>
      <c r="K1300" s="43"/>
      <c r="L1300" s="47"/>
      <c r="M1300" s="223"/>
      <c r="N1300" s="224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180</v>
      </c>
      <c r="AU1300" s="20" t="s">
        <v>81</v>
      </c>
    </row>
    <row r="1301" s="16" customFormat="1">
      <c r="A1301" s="16"/>
      <c r="B1301" s="259"/>
      <c r="C1301" s="260"/>
      <c r="D1301" s="227" t="s">
        <v>182</v>
      </c>
      <c r="E1301" s="261" t="s">
        <v>19</v>
      </c>
      <c r="F1301" s="262" t="s">
        <v>300</v>
      </c>
      <c r="G1301" s="260"/>
      <c r="H1301" s="261" t="s">
        <v>19</v>
      </c>
      <c r="I1301" s="263"/>
      <c r="J1301" s="260"/>
      <c r="K1301" s="260"/>
      <c r="L1301" s="264"/>
      <c r="M1301" s="265"/>
      <c r="N1301" s="266"/>
      <c r="O1301" s="266"/>
      <c r="P1301" s="266"/>
      <c r="Q1301" s="266"/>
      <c r="R1301" s="266"/>
      <c r="S1301" s="266"/>
      <c r="T1301" s="267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68" t="s">
        <v>182</v>
      </c>
      <c r="AU1301" s="268" t="s">
        <v>81</v>
      </c>
      <c r="AV1301" s="16" t="s">
        <v>79</v>
      </c>
      <c r="AW1301" s="16" t="s">
        <v>33</v>
      </c>
      <c r="AX1301" s="16" t="s">
        <v>71</v>
      </c>
      <c r="AY1301" s="268" t="s">
        <v>171</v>
      </c>
    </row>
    <row r="1302" s="13" customFormat="1">
      <c r="A1302" s="13"/>
      <c r="B1302" s="225"/>
      <c r="C1302" s="226"/>
      <c r="D1302" s="227" t="s">
        <v>182</v>
      </c>
      <c r="E1302" s="228" t="s">
        <v>19</v>
      </c>
      <c r="F1302" s="229" t="s">
        <v>376</v>
      </c>
      <c r="G1302" s="226"/>
      <c r="H1302" s="230">
        <v>3.0249999999999999</v>
      </c>
      <c r="I1302" s="231"/>
      <c r="J1302" s="226"/>
      <c r="K1302" s="226"/>
      <c r="L1302" s="232"/>
      <c r="M1302" s="233"/>
      <c r="N1302" s="234"/>
      <c r="O1302" s="234"/>
      <c r="P1302" s="234"/>
      <c r="Q1302" s="234"/>
      <c r="R1302" s="234"/>
      <c r="S1302" s="234"/>
      <c r="T1302" s="23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6" t="s">
        <v>182</v>
      </c>
      <c r="AU1302" s="236" t="s">
        <v>81</v>
      </c>
      <c r="AV1302" s="13" t="s">
        <v>81</v>
      </c>
      <c r="AW1302" s="13" t="s">
        <v>33</v>
      </c>
      <c r="AX1302" s="13" t="s">
        <v>71</v>
      </c>
      <c r="AY1302" s="236" t="s">
        <v>171</v>
      </c>
    </row>
    <row r="1303" s="13" customFormat="1">
      <c r="A1303" s="13"/>
      <c r="B1303" s="225"/>
      <c r="C1303" s="226"/>
      <c r="D1303" s="227" t="s">
        <v>182</v>
      </c>
      <c r="E1303" s="228" t="s">
        <v>19</v>
      </c>
      <c r="F1303" s="229" t="s">
        <v>377</v>
      </c>
      <c r="G1303" s="226"/>
      <c r="H1303" s="230">
        <v>10.369999999999999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6" t="s">
        <v>182</v>
      </c>
      <c r="AU1303" s="236" t="s">
        <v>81</v>
      </c>
      <c r="AV1303" s="13" t="s">
        <v>81</v>
      </c>
      <c r="AW1303" s="13" t="s">
        <v>33</v>
      </c>
      <c r="AX1303" s="13" t="s">
        <v>71</v>
      </c>
      <c r="AY1303" s="236" t="s">
        <v>171</v>
      </c>
    </row>
    <row r="1304" s="13" customFormat="1">
      <c r="A1304" s="13"/>
      <c r="B1304" s="225"/>
      <c r="C1304" s="226"/>
      <c r="D1304" s="227" t="s">
        <v>182</v>
      </c>
      <c r="E1304" s="228" t="s">
        <v>19</v>
      </c>
      <c r="F1304" s="229" t="s">
        <v>378</v>
      </c>
      <c r="G1304" s="226"/>
      <c r="H1304" s="230">
        <v>13.063000000000001</v>
      </c>
      <c r="I1304" s="231"/>
      <c r="J1304" s="226"/>
      <c r="K1304" s="226"/>
      <c r="L1304" s="232"/>
      <c r="M1304" s="233"/>
      <c r="N1304" s="234"/>
      <c r="O1304" s="234"/>
      <c r="P1304" s="234"/>
      <c r="Q1304" s="234"/>
      <c r="R1304" s="234"/>
      <c r="S1304" s="234"/>
      <c r="T1304" s="235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6" t="s">
        <v>182</v>
      </c>
      <c r="AU1304" s="236" t="s">
        <v>81</v>
      </c>
      <c r="AV1304" s="13" t="s">
        <v>81</v>
      </c>
      <c r="AW1304" s="13" t="s">
        <v>33</v>
      </c>
      <c r="AX1304" s="13" t="s">
        <v>71</v>
      </c>
      <c r="AY1304" s="236" t="s">
        <v>171</v>
      </c>
    </row>
    <row r="1305" s="13" customFormat="1">
      <c r="A1305" s="13"/>
      <c r="B1305" s="225"/>
      <c r="C1305" s="226"/>
      <c r="D1305" s="227" t="s">
        <v>182</v>
      </c>
      <c r="E1305" s="228" t="s">
        <v>19</v>
      </c>
      <c r="F1305" s="229" t="s">
        <v>379</v>
      </c>
      <c r="G1305" s="226"/>
      <c r="H1305" s="230">
        <v>16.623000000000001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6" t="s">
        <v>182</v>
      </c>
      <c r="AU1305" s="236" t="s">
        <v>81</v>
      </c>
      <c r="AV1305" s="13" t="s">
        <v>81</v>
      </c>
      <c r="AW1305" s="13" t="s">
        <v>33</v>
      </c>
      <c r="AX1305" s="13" t="s">
        <v>71</v>
      </c>
      <c r="AY1305" s="236" t="s">
        <v>171</v>
      </c>
    </row>
    <row r="1306" s="13" customFormat="1">
      <c r="A1306" s="13"/>
      <c r="B1306" s="225"/>
      <c r="C1306" s="226"/>
      <c r="D1306" s="227" t="s">
        <v>182</v>
      </c>
      <c r="E1306" s="228" t="s">
        <v>19</v>
      </c>
      <c r="F1306" s="229" t="s">
        <v>380</v>
      </c>
      <c r="G1306" s="226"/>
      <c r="H1306" s="230">
        <v>4.5999999999999996</v>
      </c>
      <c r="I1306" s="231"/>
      <c r="J1306" s="226"/>
      <c r="K1306" s="226"/>
      <c r="L1306" s="232"/>
      <c r="M1306" s="233"/>
      <c r="N1306" s="234"/>
      <c r="O1306" s="234"/>
      <c r="P1306" s="234"/>
      <c r="Q1306" s="234"/>
      <c r="R1306" s="234"/>
      <c r="S1306" s="234"/>
      <c r="T1306" s="23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6" t="s">
        <v>182</v>
      </c>
      <c r="AU1306" s="236" t="s">
        <v>81</v>
      </c>
      <c r="AV1306" s="13" t="s">
        <v>81</v>
      </c>
      <c r="AW1306" s="13" t="s">
        <v>33</v>
      </c>
      <c r="AX1306" s="13" t="s">
        <v>71</v>
      </c>
      <c r="AY1306" s="236" t="s">
        <v>171</v>
      </c>
    </row>
    <row r="1307" s="13" customFormat="1">
      <c r="A1307" s="13"/>
      <c r="B1307" s="225"/>
      <c r="C1307" s="226"/>
      <c r="D1307" s="227" t="s">
        <v>182</v>
      </c>
      <c r="E1307" s="228" t="s">
        <v>19</v>
      </c>
      <c r="F1307" s="229" t="s">
        <v>381</v>
      </c>
      <c r="G1307" s="226"/>
      <c r="H1307" s="230">
        <v>1.843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6" t="s">
        <v>182</v>
      </c>
      <c r="AU1307" s="236" t="s">
        <v>81</v>
      </c>
      <c r="AV1307" s="13" t="s">
        <v>81</v>
      </c>
      <c r="AW1307" s="13" t="s">
        <v>33</v>
      </c>
      <c r="AX1307" s="13" t="s">
        <v>71</v>
      </c>
      <c r="AY1307" s="236" t="s">
        <v>171</v>
      </c>
    </row>
    <row r="1308" s="13" customFormat="1">
      <c r="A1308" s="13"/>
      <c r="B1308" s="225"/>
      <c r="C1308" s="226"/>
      <c r="D1308" s="227" t="s">
        <v>182</v>
      </c>
      <c r="E1308" s="228" t="s">
        <v>19</v>
      </c>
      <c r="F1308" s="229" t="s">
        <v>382</v>
      </c>
      <c r="G1308" s="226"/>
      <c r="H1308" s="230">
        <v>10.408</v>
      </c>
      <c r="I1308" s="231"/>
      <c r="J1308" s="226"/>
      <c r="K1308" s="226"/>
      <c r="L1308" s="232"/>
      <c r="M1308" s="233"/>
      <c r="N1308" s="234"/>
      <c r="O1308" s="234"/>
      <c r="P1308" s="234"/>
      <c r="Q1308" s="234"/>
      <c r="R1308" s="234"/>
      <c r="S1308" s="234"/>
      <c r="T1308" s="23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6" t="s">
        <v>182</v>
      </c>
      <c r="AU1308" s="236" t="s">
        <v>81</v>
      </c>
      <c r="AV1308" s="13" t="s">
        <v>81</v>
      </c>
      <c r="AW1308" s="13" t="s">
        <v>33</v>
      </c>
      <c r="AX1308" s="13" t="s">
        <v>71</v>
      </c>
      <c r="AY1308" s="236" t="s">
        <v>171</v>
      </c>
    </row>
    <row r="1309" s="13" customFormat="1">
      <c r="A1309" s="13"/>
      <c r="B1309" s="225"/>
      <c r="C1309" s="226"/>
      <c r="D1309" s="227" t="s">
        <v>182</v>
      </c>
      <c r="E1309" s="228" t="s">
        <v>19</v>
      </c>
      <c r="F1309" s="229" t="s">
        <v>383</v>
      </c>
      <c r="G1309" s="226"/>
      <c r="H1309" s="230">
        <v>1.843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6" t="s">
        <v>182</v>
      </c>
      <c r="AU1309" s="236" t="s">
        <v>81</v>
      </c>
      <c r="AV1309" s="13" t="s">
        <v>81</v>
      </c>
      <c r="AW1309" s="13" t="s">
        <v>33</v>
      </c>
      <c r="AX1309" s="13" t="s">
        <v>71</v>
      </c>
      <c r="AY1309" s="236" t="s">
        <v>171</v>
      </c>
    </row>
    <row r="1310" s="14" customFormat="1">
      <c r="A1310" s="14"/>
      <c r="B1310" s="237"/>
      <c r="C1310" s="238"/>
      <c r="D1310" s="227" t="s">
        <v>182</v>
      </c>
      <c r="E1310" s="239" t="s">
        <v>19</v>
      </c>
      <c r="F1310" s="240" t="s">
        <v>453</v>
      </c>
      <c r="G1310" s="238"/>
      <c r="H1310" s="241">
        <v>61.775000000000006</v>
      </c>
      <c r="I1310" s="242"/>
      <c r="J1310" s="238"/>
      <c r="K1310" s="238"/>
      <c r="L1310" s="243"/>
      <c r="M1310" s="244"/>
      <c r="N1310" s="245"/>
      <c r="O1310" s="245"/>
      <c r="P1310" s="245"/>
      <c r="Q1310" s="245"/>
      <c r="R1310" s="245"/>
      <c r="S1310" s="245"/>
      <c r="T1310" s="246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7" t="s">
        <v>182</v>
      </c>
      <c r="AU1310" s="247" t="s">
        <v>81</v>
      </c>
      <c r="AV1310" s="14" t="s">
        <v>185</v>
      </c>
      <c r="AW1310" s="14" t="s">
        <v>33</v>
      </c>
      <c r="AX1310" s="14" t="s">
        <v>71</v>
      </c>
      <c r="AY1310" s="247" t="s">
        <v>171</v>
      </c>
    </row>
    <row r="1311" s="15" customFormat="1">
      <c r="A1311" s="15"/>
      <c r="B1311" s="248"/>
      <c r="C1311" s="249"/>
      <c r="D1311" s="227" t="s">
        <v>182</v>
      </c>
      <c r="E1311" s="250" t="s">
        <v>19</v>
      </c>
      <c r="F1311" s="251" t="s">
        <v>188</v>
      </c>
      <c r="G1311" s="249"/>
      <c r="H1311" s="252">
        <v>61.775000000000006</v>
      </c>
      <c r="I1311" s="253"/>
      <c r="J1311" s="249"/>
      <c r="K1311" s="249"/>
      <c r="L1311" s="254"/>
      <c r="M1311" s="255"/>
      <c r="N1311" s="256"/>
      <c r="O1311" s="256"/>
      <c r="P1311" s="256"/>
      <c r="Q1311" s="256"/>
      <c r="R1311" s="256"/>
      <c r="S1311" s="256"/>
      <c r="T1311" s="257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8" t="s">
        <v>182</v>
      </c>
      <c r="AU1311" s="258" t="s">
        <v>81</v>
      </c>
      <c r="AV1311" s="15" t="s">
        <v>179</v>
      </c>
      <c r="AW1311" s="15" t="s">
        <v>33</v>
      </c>
      <c r="AX1311" s="15" t="s">
        <v>79</v>
      </c>
      <c r="AY1311" s="258" t="s">
        <v>171</v>
      </c>
    </row>
    <row r="1312" s="2" customFormat="1" ht="24.15" customHeight="1">
      <c r="A1312" s="41"/>
      <c r="B1312" s="42"/>
      <c r="C1312" s="207" t="s">
        <v>656</v>
      </c>
      <c r="D1312" s="207" t="s">
        <v>174</v>
      </c>
      <c r="E1312" s="208" t="s">
        <v>1116</v>
      </c>
      <c r="F1312" s="209" t="s">
        <v>1117</v>
      </c>
      <c r="G1312" s="210" t="s">
        <v>191</v>
      </c>
      <c r="H1312" s="211">
        <v>31.353000000000002</v>
      </c>
      <c r="I1312" s="212"/>
      <c r="J1312" s="213">
        <f>ROUND(I1312*H1312,2)</f>
        <v>0</v>
      </c>
      <c r="K1312" s="209" t="s">
        <v>178</v>
      </c>
      <c r="L1312" s="47"/>
      <c r="M1312" s="214" t="s">
        <v>19</v>
      </c>
      <c r="N1312" s="215" t="s">
        <v>42</v>
      </c>
      <c r="O1312" s="87"/>
      <c r="P1312" s="216">
        <f>O1312*H1312</f>
        <v>0</v>
      </c>
      <c r="Q1312" s="216">
        <v>0</v>
      </c>
      <c r="R1312" s="216">
        <f>Q1312*H1312</f>
        <v>0</v>
      </c>
      <c r="S1312" s="216">
        <v>0.017250000000000001</v>
      </c>
      <c r="T1312" s="217">
        <f>S1312*H1312</f>
        <v>0.5408392500000001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18" t="s">
        <v>179</v>
      </c>
      <c r="AT1312" s="218" t="s">
        <v>174</v>
      </c>
      <c r="AU1312" s="218" t="s">
        <v>81</v>
      </c>
      <c r="AY1312" s="20" t="s">
        <v>171</v>
      </c>
      <c r="BE1312" s="219">
        <f>IF(N1312="základní",J1312,0)</f>
        <v>0</v>
      </c>
      <c r="BF1312" s="219">
        <f>IF(N1312="snížená",J1312,0)</f>
        <v>0</v>
      </c>
      <c r="BG1312" s="219">
        <f>IF(N1312="zákl. přenesená",J1312,0)</f>
        <v>0</v>
      </c>
      <c r="BH1312" s="219">
        <f>IF(N1312="sníž. přenesená",J1312,0)</f>
        <v>0</v>
      </c>
      <c r="BI1312" s="219">
        <f>IF(N1312="nulová",J1312,0)</f>
        <v>0</v>
      </c>
      <c r="BJ1312" s="20" t="s">
        <v>79</v>
      </c>
      <c r="BK1312" s="219">
        <f>ROUND(I1312*H1312,2)</f>
        <v>0</v>
      </c>
      <c r="BL1312" s="20" t="s">
        <v>179</v>
      </c>
      <c r="BM1312" s="218" t="s">
        <v>1118</v>
      </c>
    </row>
    <row r="1313" s="2" customFormat="1">
      <c r="A1313" s="41"/>
      <c r="B1313" s="42"/>
      <c r="C1313" s="43"/>
      <c r="D1313" s="220" t="s">
        <v>180</v>
      </c>
      <c r="E1313" s="43"/>
      <c r="F1313" s="221" t="s">
        <v>1119</v>
      </c>
      <c r="G1313" s="43"/>
      <c r="H1313" s="43"/>
      <c r="I1313" s="222"/>
      <c r="J1313" s="43"/>
      <c r="K1313" s="43"/>
      <c r="L1313" s="47"/>
      <c r="M1313" s="223"/>
      <c r="N1313" s="224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180</v>
      </c>
      <c r="AU1313" s="20" t="s">
        <v>81</v>
      </c>
    </row>
    <row r="1314" s="13" customFormat="1">
      <c r="A1314" s="13"/>
      <c r="B1314" s="225"/>
      <c r="C1314" s="226"/>
      <c r="D1314" s="227" t="s">
        <v>182</v>
      </c>
      <c r="E1314" s="228" t="s">
        <v>19</v>
      </c>
      <c r="F1314" s="229" t="s">
        <v>1120</v>
      </c>
      <c r="G1314" s="226"/>
      <c r="H1314" s="230">
        <v>14.904999999999999</v>
      </c>
      <c r="I1314" s="231"/>
      <c r="J1314" s="226"/>
      <c r="K1314" s="226"/>
      <c r="L1314" s="232"/>
      <c r="M1314" s="233"/>
      <c r="N1314" s="234"/>
      <c r="O1314" s="234"/>
      <c r="P1314" s="234"/>
      <c r="Q1314" s="234"/>
      <c r="R1314" s="234"/>
      <c r="S1314" s="234"/>
      <c r="T1314" s="23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6" t="s">
        <v>182</v>
      </c>
      <c r="AU1314" s="236" t="s">
        <v>81</v>
      </c>
      <c r="AV1314" s="13" t="s">
        <v>81</v>
      </c>
      <c r="AW1314" s="13" t="s">
        <v>33</v>
      </c>
      <c r="AX1314" s="13" t="s">
        <v>71</v>
      </c>
      <c r="AY1314" s="236" t="s">
        <v>171</v>
      </c>
    </row>
    <row r="1315" s="13" customFormat="1">
      <c r="A1315" s="13"/>
      <c r="B1315" s="225"/>
      <c r="C1315" s="226"/>
      <c r="D1315" s="227" t="s">
        <v>182</v>
      </c>
      <c r="E1315" s="228" t="s">
        <v>19</v>
      </c>
      <c r="F1315" s="229" t="s">
        <v>1121</v>
      </c>
      <c r="G1315" s="226"/>
      <c r="H1315" s="230">
        <v>0.22800000000000001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6" t="s">
        <v>182</v>
      </c>
      <c r="AU1315" s="236" t="s">
        <v>81</v>
      </c>
      <c r="AV1315" s="13" t="s">
        <v>81</v>
      </c>
      <c r="AW1315" s="13" t="s">
        <v>33</v>
      </c>
      <c r="AX1315" s="13" t="s">
        <v>71</v>
      </c>
      <c r="AY1315" s="236" t="s">
        <v>171</v>
      </c>
    </row>
    <row r="1316" s="14" customFormat="1">
      <c r="A1316" s="14"/>
      <c r="B1316" s="237"/>
      <c r="C1316" s="238"/>
      <c r="D1316" s="227" t="s">
        <v>182</v>
      </c>
      <c r="E1316" s="239" t="s">
        <v>19</v>
      </c>
      <c r="F1316" s="240" t="s">
        <v>1122</v>
      </c>
      <c r="G1316" s="238"/>
      <c r="H1316" s="241">
        <v>15.132999999999999</v>
      </c>
      <c r="I1316" s="242"/>
      <c r="J1316" s="238"/>
      <c r="K1316" s="238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7" t="s">
        <v>182</v>
      </c>
      <c r="AU1316" s="247" t="s">
        <v>81</v>
      </c>
      <c r="AV1316" s="14" t="s">
        <v>185</v>
      </c>
      <c r="AW1316" s="14" t="s">
        <v>33</v>
      </c>
      <c r="AX1316" s="14" t="s">
        <v>71</v>
      </c>
      <c r="AY1316" s="247" t="s">
        <v>171</v>
      </c>
    </row>
    <row r="1317" s="13" customFormat="1">
      <c r="A1317" s="13"/>
      <c r="B1317" s="225"/>
      <c r="C1317" s="226"/>
      <c r="D1317" s="227" t="s">
        <v>182</v>
      </c>
      <c r="E1317" s="228" t="s">
        <v>19</v>
      </c>
      <c r="F1317" s="229" t="s">
        <v>1123</v>
      </c>
      <c r="G1317" s="226"/>
      <c r="H1317" s="230">
        <v>16.219999999999999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6" t="s">
        <v>182</v>
      </c>
      <c r="AU1317" s="236" t="s">
        <v>81</v>
      </c>
      <c r="AV1317" s="13" t="s">
        <v>81</v>
      </c>
      <c r="AW1317" s="13" t="s">
        <v>33</v>
      </c>
      <c r="AX1317" s="13" t="s">
        <v>71</v>
      </c>
      <c r="AY1317" s="236" t="s">
        <v>171</v>
      </c>
    </row>
    <row r="1318" s="14" customFormat="1">
      <c r="A1318" s="14"/>
      <c r="B1318" s="237"/>
      <c r="C1318" s="238"/>
      <c r="D1318" s="227" t="s">
        <v>182</v>
      </c>
      <c r="E1318" s="239" t="s">
        <v>19</v>
      </c>
      <c r="F1318" s="240" t="s">
        <v>1124</v>
      </c>
      <c r="G1318" s="238"/>
      <c r="H1318" s="241">
        <v>16.219999999999999</v>
      </c>
      <c r="I1318" s="242"/>
      <c r="J1318" s="238"/>
      <c r="K1318" s="238"/>
      <c r="L1318" s="243"/>
      <c r="M1318" s="244"/>
      <c r="N1318" s="245"/>
      <c r="O1318" s="245"/>
      <c r="P1318" s="245"/>
      <c r="Q1318" s="245"/>
      <c r="R1318" s="245"/>
      <c r="S1318" s="245"/>
      <c r="T1318" s="246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7" t="s">
        <v>182</v>
      </c>
      <c r="AU1318" s="247" t="s">
        <v>81</v>
      </c>
      <c r="AV1318" s="14" t="s">
        <v>185</v>
      </c>
      <c r="AW1318" s="14" t="s">
        <v>33</v>
      </c>
      <c r="AX1318" s="14" t="s">
        <v>71</v>
      </c>
      <c r="AY1318" s="247" t="s">
        <v>171</v>
      </c>
    </row>
    <row r="1319" s="15" customFormat="1">
      <c r="A1319" s="15"/>
      <c r="B1319" s="248"/>
      <c r="C1319" s="249"/>
      <c r="D1319" s="227" t="s">
        <v>182</v>
      </c>
      <c r="E1319" s="250" t="s">
        <v>19</v>
      </c>
      <c r="F1319" s="251" t="s">
        <v>188</v>
      </c>
      <c r="G1319" s="249"/>
      <c r="H1319" s="252">
        <v>31.352999999999998</v>
      </c>
      <c r="I1319" s="253"/>
      <c r="J1319" s="249"/>
      <c r="K1319" s="249"/>
      <c r="L1319" s="254"/>
      <c r="M1319" s="255"/>
      <c r="N1319" s="256"/>
      <c r="O1319" s="256"/>
      <c r="P1319" s="256"/>
      <c r="Q1319" s="256"/>
      <c r="R1319" s="256"/>
      <c r="S1319" s="256"/>
      <c r="T1319" s="257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58" t="s">
        <v>182</v>
      </c>
      <c r="AU1319" s="258" t="s">
        <v>81</v>
      </c>
      <c r="AV1319" s="15" t="s">
        <v>179</v>
      </c>
      <c r="AW1319" s="15" t="s">
        <v>33</v>
      </c>
      <c r="AX1319" s="15" t="s">
        <v>79</v>
      </c>
      <c r="AY1319" s="258" t="s">
        <v>171</v>
      </c>
    </row>
    <row r="1320" s="2" customFormat="1" ht="24.15" customHeight="1">
      <c r="A1320" s="41"/>
      <c r="B1320" s="42"/>
      <c r="C1320" s="207" t="s">
        <v>1125</v>
      </c>
      <c r="D1320" s="207" t="s">
        <v>174</v>
      </c>
      <c r="E1320" s="208" t="s">
        <v>1126</v>
      </c>
      <c r="F1320" s="209" t="s">
        <v>1127</v>
      </c>
      <c r="G1320" s="210" t="s">
        <v>191</v>
      </c>
      <c r="H1320" s="211">
        <v>251.708</v>
      </c>
      <c r="I1320" s="212"/>
      <c r="J1320" s="213">
        <f>ROUND(I1320*H1320,2)</f>
        <v>0</v>
      </c>
      <c r="K1320" s="209" t="s">
        <v>178</v>
      </c>
      <c r="L1320" s="47"/>
      <c r="M1320" s="214" t="s">
        <v>19</v>
      </c>
      <c r="N1320" s="215" t="s">
        <v>42</v>
      </c>
      <c r="O1320" s="87"/>
      <c r="P1320" s="216">
        <f>O1320*H1320</f>
        <v>0</v>
      </c>
      <c r="Q1320" s="216">
        <v>0</v>
      </c>
      <c r="R1320" s="216">
        <f>Q1320*H1320</f>
        <v>0</v>
      </c>
      <c r="S1320" s="216">
        <v>0.050000000000000003</v>
      </c>
      <c r="T1320" s="217">
        <f>S1320*H1320</f>
        <v>12.5854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18" t="s">
        <v>179</v>
      </c>
      <c r="AT1320" s="218" t="s">
        <v>174</v>
      </c>
      <c r="AU1320" s="218" t="s">
        <v>81</v>
      </c>
      <c r="AY1320" s="20" t="s">
        <v>171</v>
      </c>
      <c r="BE1320" s="219">
        <f>IF(N1320="základní",J1320,0)</f>
        <v>0</v>
      </c>
      <c r="BF1320" s="219">
        <f>IF(N1320="snížená",J1320,0)</f>
        <v>0</v>
      </c>
      <c r="BG1320" s="219">
        <f>IF(N1320="zákl. přenesená",J1320,0)</f>
        <v>0</v>
      </c>
      <c r="BH1320" s="219">
        <f>IF(N1320="sníž. přenesená",J1320,0)</f>
        <v>0</v>
      </c>
      <c r="BI1320" s="219">
        <f>IF(N1320="nulová",J1320,0)</f>
        <v>0</v>
      </c>
      <c r="BJ1320" s="20" t="s">
        <v>79</v>
      </c>
      <c r="BK1320" s="219">
        <f>ROUND(I1320*H1320,2)</f>
        <v>0</v>
      </c>
      <c r="BL1320" s="20" t="s">
        <v>179</v>
      </c>
      <c r="BM1320" s="218" t="s">
        <v>1128</v>
      </c>
    </row>
    <row r="1321" s="2" customFormat="1">
      <c r="A1321" s="41"/>
      <c r="B1321" s="42"/>
      <c r="C1321" s="43"/>
      <c r="D1321" s="220" t="s">
        <v>180</v>
      </c>
      <c r="E1321" s="43"/>
      <c r="F1321" s="221" t="s">
        <v>1129</v>
      </c>
      <c r="G1321" s="43"/>
      <c r="H1321" s="43"/>
      <c r="I1321" s="222"/>
      <c r="J1321" s="43"/>
      <c r="K1321" s="43"/>
      <c r="L1321" s="47"/>
      <c r="M1321" s="223"/>
      <c r="N1321" s="22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T1321" s="20" t="s">
        <v>180</v>
      </c>
      <c r="AU1321" s="20" t="s">
        <v>81</v>
      </c>
    </row>
    <row r="1322" s="13" customFormat="1">
      <c r="A1322" s="13"/>
      <c r="B1322" s="225"/>
      <c r="C1322" s="226"/>
      <c r="D1322" s="227" t="s">
        <v>182</v>
      </c>
      <c r="E1322" s="228" t="s">
        <v>19</v>
      </c>
      <c r="F1322" s="229" t="s">
        <v>1130</v>
      </c>
      <c r="G1322" s="226"/>
      <c r="H1322" s="230">
        <v>46.350000000000001</v>
      </c>
      <c r="I1322" s="231"/>
      <c r="J1322" s="226"/>
      <c r="K1322" s="226"/>
      <c r="L1322" s="232"/>
      <c r="M1322" s="233"/>
      <c r="N1322" s="234"/>
      <c r="O1322" s="234"/>
      <c r="P1322" s="234"/>
      <c r="Q1322" s="234"/>
      <c r="R1322" s="234"/>
      <c r="S1322" s="234"/>
      <c r="T1322" s="23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6" t="s">
        <v>182</v>
      </c>
      <c r="AU1322" s="236" t="s">
        <v>81</v>
      </c>
      <c r="AV1322" s="13" t="s">
        <v>81</v>
      </c>
      <c r="AW1322" s="13" t="s">
        <v>33</v>
      </c>
      <c r="AX1322" s="13" t="s">
        <v>71</v>
      </c>
      <c r="AY1322" s="236" t="s">
        <v>171</v>
      </c>
    </row>
    <row r="1323" s="13" customFormat="1">
      <c r="A1323" s="13"/>
      <c r="B1323" s="225"/>
      <c r="C1323" s="226"/>
      <c r="D1323" s="227" t="s">
        <v>182</v>
      </c>
      <c r="E1323" s="228" t="s">
        <v>19</v>
      </c>
      <c r="F1323" s="229" t="s">
        <v>1131</v>
      </c>
      <c r="G1323" s="226"/>
      <c r="H1323" s="230">
        <v>51.549999999999997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6" t="s">
        <v>182</v>
      </c>
      <c r="AU1323" s="236" t="s">
        <v>81</v>
      </c>
      <c r="AV1323" s="13" t="s">
        <v>81</v>
      </c>
      <c r="AW1323" s="13" t="s">
        <v>33</v>
      </c>
      <c r="AX1323" s="13" t="s">
        <v>71</v>
      </c>
      <c r="AY1323" s="236" t="s">
        <v>171</v>
      </c>
    </row>
    <row r="1324" s="14" customFormat="1">
      <c r="A1324" s="14"/>
      <c r="B1324" s="237"/>
      <c r="C1324" s="238"/>
      <c r="D1324" s="227" t="s">
        <v>182</v>
      </c>
      <c r="E1324" s="239" t="s">
        <v>19</v>
      </c>
      <c r="F1324" s="240" t="s">
        <v>1132</v>
      </c>
      <c r="G1324" s="238"/>
      <c r="H1324" s="241">
        <v>97.900000000000006</v>
      </c>
      <c r="I1324" s="242"/>
      <c r="J1324" s="238"/>
      <c r="K1324" s="238"/>
      <c r="L1324" s="243"/>
      <c r="M1324" s="244"/>
      <c r="N1324" s="245"/>
      <c r="O1324" s="245"/>
      <c r="P1324" s="245"/>
      <c r="Q1324" s="245"/>
      <c r="R1324" s="245"/>
      <c r="S1324" s="245"/>
      <c r="T1324" s="246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7" t="s">
        <v>182</v>
      </c>
      <c r="AU1324" s="247" t="s">
        <v>81</v>
      </c>
      <c r="AV1324" s="14" t="s">
        <v>185</v>
      </c>
      <c r="AW1324" s="14" t="s">
        <v>33</v>
      </c>
      <c r="AX1324" s="14" t="s">
        <v>71</v>
      </c>
      <c r="AY1324" s="247" t="s">
        <v>171</v>
      </c>
    </row>
    <row r="1325" s="13" customFormat="1">
      <c r="A1325" s="13"/>
      <c r="B1325" s="225"/>
      <c r="C1325" s="226"/>
      <c r="D1325" s="227" t="s">
        <v>182</v>
      </c>
      <c r="E1325" s="228" t="s">
        <v>19</v>
      </c>
      <c r="F1325" s="229" t="s">
        <v>1133</v>
      </c>
      <c r="G1325" s="226"/>
      <c r="H1325" s="230">
        <v>9.7400000000000002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6" t="s">
        <v>182</v>
      </c>
      <c r="AU1325" s="236" t="s">
        <v>81</v>
      </c>
      <c r="AV1325" s="13" t="s">
        <v>81</v>
      </c>
      <c r="AW1325" s="13" t="s">
        <v>33</v>
      </c>
      <c r="AX1325" s="13" t="s">
        <v>71</v>
      </c>
      <c r="AY1325" s="236" t="s">
        <v>171</v>
      </c>
    </row>
    <row r="1326" s="13" customFormat="1">
      <c r="A1326" s="13"/>
      <c r="B1326" s="225"/>
      <c r="C1326" s="226"/>
      <c r="D1326" s="227" t="s">
        <v>182</v>
      </c>
      <c r="E1326" s="228" t="s">
        <v>19</v>
      </c>
      <c r="F1326" s="229" t="s">
        <v>1134</v>
      </c>
      <c r="G1326" s="226"/>
      <c r="H1326" s="230">
        <v>11.686999999999999</v>
      </c>
      <c r="I1326" s="231"/>
      <c r="J1326" s="226"/>
      <c r="K1326" s="226"/>
      <c r="L1326" s="232"/>
      <c r="M1326" s="233"/>
      <c r="N1326" s="234"/>
      <c r="O1326" s="234"/>
      <c r="P1326" s="234"/>
      <c r="Q1326" s="234"/>
      <c r="R1326" s="234"/>
      <c r="S1326" s="234"/>
      <c r="T1326" s="235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6" t="s">
        <v>182</v>
      </c>
      <c r="AU1326" s="236" t="s">
        <v>81</v>
      </c>
      <c r="AV1326" s="13" t="s">
        <v>81</v>
      </c>
      <c r="AW1326" s="13" t="s">
        <v>33</v>
      </c>
      <c r="AX1326" s="13" t="s">
        <v>71</v>
      </c>
      <c r="AY1326" s="236" t="s">
        <v>171</v>
      </c>
    </row>
    <row r="1327" s="13" customFormat="1">
      <c r="A1327" s="13"/>
      <c r="B1327" s="225"/>
      <c r="C1327" s="226"/>
      <c r="D1327" s="227" t="s">
        <v>182</v>
      </c>
      <c r="E1327" s="228" t="s">
        <v>19</v>
      </c>
      <c r="F1327" s="229" t="s">
        <v>1135</v>
      </c>
      <c r="G1327" s="226"/>
      <c r="H1327" s="230">
        <v>3.7919999999999998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6" t="s">
        <v>182</v>
      </c>
      <c r="AU1327" s="236" t="s">
        <v>81</v>
      </c>
      <c r="AV1327" s="13" t="s">
        <v>81</v>
      </c>
      <c r="AW1327" s="13" t="s">
        <v>33</v>
      </c>
      <c r="AX1327" s="13" t="s">
        <v>71</v>
      </c>
      <c r="AY1327" s="236" t="s">
        <v>171</v>
      </c>
    </row>
    <row r="1328" s="13" customFormat="1">
      <c r="A1328" s="13"/>
      <c r="B1328" s="225"/>
      <c r="C1328" s="226"/>
      <c r="D1328" s="227" t="s">
        <v>182</v>
      </c>
      <c r="E1328" s="228" t="s">
        <v>19</v>
      </c>
      <c r="F1328" s="229" t="s">
        <v>1136</v>
      </c>
      <c r="G1328" s="226"/>
      <c r="H1328" s="230">
        <v>2.2879999999999998</v>
      </c>
      <c r="I1328" s="231"/>
      <c r="J1328" s="226"/>
      <c r="K1328" s="226"/>
      <c r="L1328" s="232"/>
      <c r="M1328" s="233"/>
      <c r="N1328" s="234"/>
      <c r="O1328" s="234"/>
      <c r="P1328" s="234"/>
      <c r="Q1328" s="234"/>
      <c r="R1328" s="234"/>
      <c r="S1328" s="234"/>
      <c r="T1328" s="23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6" t="s">
        <v>182</v>
      </c>
      <c r="AU1328" s="236" t="s">
        <v>81</v>
      </c>
      <c r="AV1328" s="13" t="s">
        <v>81</v>
      </c>
      <c r="AW1328" s="13" t="s">
        <v>33</v>
      </c>
      <c r="AX1328" s="13" t="s">
        <v>71</v>
      </c>
      <c r="AY1328" s="236" t="s">
        <v>171</v>
      </c>
    </row>
    <row r="1329" s="13" customFormat="1">
      <c r="A1329" s="13"/>
      <c r="B1329" s="225"/>
      <c r="C1329" s="226"/>
      <c r="D1329" s="227" t="s">
        <v>182</v>
      </c>
      <c r="E1329" s="228" t="s">
        <v>19</v>
      </c>
      <c r="F1329" s="229" t="s">
        <v>1137</v>
      </c>
      <c r="G1329" s="226"/>
      <c r="H1329" s="230">
        <v>17.568000000000001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6" t="s">
        <v>182</v>
      </c>
      <c r="AU1329" s="236" t="s">
        <v>81</v>
      </c>
      <c r="AV1329" s="13" t="s">
        <v>81</v>
      </c>
      <c r="AW1329" s="13" t="s">
        <v>33</v>
      </c>
      <c r="AX1329" s="13" t="s">
        <v>71</v>
      </c>
      <c r="AY1329" s="236" t="s">
        <v>171</v>
      </c>
    </row>
    <row r="1330" s="13" customFormat="1">
      <c r="A1330" s="13"/>
      <c r="B1330" s="225"/>
      <c r="C1330" s="226"/>
      <c r="D1330" s="227" t="s">
        <v>182</v>
      </c>
      <c r="E1330" s="228" t="s">
        <v>19</v>
      </c>
      <c r="F1330" s="229" t="s">
        <v>1138</v>
      </c>
      <c r="G1330" s="226"/>
      <c r="H1330" s="230">
        <v>23.814</v>
      </c>
      <c r="I1330" s="231"/>
      <c r="J1330" s="226"/>
      <c r="K1330" s="226"/>
      <c r="L1330" s="232"/>
      <c r="M1330" s="233"/>
      <c r="N1330" s="234"/>
      <c r="O1330" s="234"/>
      <c r="P1330" s="234"/>
      <c r="Q1330" s="234"/>
      <c r="R1330" s="234"/>
      <c r="S1330" s="234"/>
      <c r="T1330" s="23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6" t="s">
        <v>182</v>
      </c>
      <c r="AU1330" s="236" t="s">
        <v>81</v>
      </c>
      <c r="AV1330" s="13" t="s">
        <v>81</v>
      </c>
      <c r="AW1330" s="13" t="s">
        <v>33</v>
      </c>
      <c r="AX1330" s="13" t="s">
        <v>71</v>
      </c>
      <c r="AY1330" s="236" t="s">
        <v>171</v>
      </c>
    </row>
    <row r="1331" s="14" customFormat="1">
      <c r="A1331" s="14"/>
      <c r="B1331" s="237"/>
      <c r="C1331" s="238"/>
      <c r="D1331" s="227" t="s">
        <v>182</v>
      </c>
      <c r="E1331" s="239" t="s">
        <v>19</v>
      </c>
      <c r="F1331" s="240" t="s">
        <v>790</v>
      </c>
      <c r="G1331" s="238"/>
      <c r="H1331" s="241">
        <v>68.88900000000001</v>
      </c>
      <c r="I1331" s="242"/>
      <c r="J1331" s="238"/>
      <c r="K1331" s="238"/>
      <c r="L1331" s="243"/>
      <c r="M1331" s="244"/>
      <c r="N1331" s="245"/>
      <c r="O1331" s="245"/>
      <c r="P1331" s="245"/>
      <c r="Q1331" s="245"/>
      <c r="R1331" s="245"/>
      <c r="S1331" s="245"/>
      <c r="T1331" s="24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7" t="s">
        <v>182</v>
      </c>
      <c r="AU1331" s="247" t="s">
        <v>81</v>
      </c>
      <c r="AV1331" s="14" t="s">
        <v>185</v>
      </c>
      <c r="AW1331" s="14" t="s">
        <v>33</v>
      </c>
      <c r="AX1331" s="14" t="s">
        <v>71</v>
      </c>
      <c r="AY1331" s="247" t="s">
        <v>171</v>
      </c>
    </row>
    <row r="1332" s="13" customFormat="1">
      <c r="A1332" s="13"/>
      <c r="B1332" s="225"/>
      <c r="C1332" s="226"/>
      <c r="D1332" s="227" t="s">
        <v>182</v>
      </c>
      <c r="E1332" s="228" t="s">
        <v>19</v>
      </c>
      <c r="F1332" s="229" t="s">
        <v>1139</v>
      </c>
      <c r="G1332" s="226"/>
      <c r="H1332" s="230">
        <v>23.100000000000001</v>
      </c>
      <c r="I1332" s="231"/>
      <c r="J1332" s="226"/>
      <c r="K1332" s="226"/>
      <c r="L1332" s="232"/>
      <c r="M1332" s="233"/>
      <c r="N1332" s="234"/>
      <c r="O1332" s="234"/>
      <c r="P1332" s="234"/>
      <c r="Q1332" s="234"/>
      <c r="R1332" s="234"/>
      <c r="S1332" s="234"/>
      <c r="T1332" s="23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6" t="s">
        <v>182</v>
      </c>
      <c r="AU1332" s="236" t="s">
        <v>81</v>
      </c>
      <c r="AV1332" s="13" t="s">
        <v>81</v>
      </c>
      <c r="AW1332" s="13" t="s">
        <v>33</v>
      </c>
      <c r="AX1332" s="13" t="s">
        <v>71</v>
      </c>
      <c r="AY1332" s="236" t="s">
        <v>171</v>
      </c>
    </row>
    <row r="1333" s="13" customFormat="1">
      <c r="A1333" s="13"/>
      <c r="B1333" s="225"/>
      <c r="C1333" s="226"/>
      <c r="D1333" s="227" t="s">
        <v>182</v>
      </c>
      <c r="E1333" s="228" t="s">
        <v>19</v>
      </c>
      <c r="F1333" s="229" t="s">
        <v>1140</v>
      </c>
      <c r="G1333" s="226"/>
      <c r="H1333" s="230">
        <v>7.4909999999999997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6" t="s">
        <v>182</v>
      </c>
      <c r="AU1333" s="236" t="s">
        <v>81</v>
      </c>
      <c r="AV1333" s="13" t="s">
        <v>81</v>
      </c>
      <c r="AW1333" s="13" t="s">
        <v>33</v>
      </c>
      <c r="AX1333" s="13" t="s">
        <v>71</v>
      </c>
      <c r="AY1333" s="236" t="s">
        <v>171</v>
      </c>
    </row>
    <row r="1334" s="13" customFormat="1">
      <c r="A1334" s="13"/>
      <c r="B1334" s="225"/>
      <c r="C1334" s="226"/>
      <c r="D1334" s="227" t="s">
        <v>182</v>
      </c>
      <c r="E1334" s="228" t="s">
        <v>19</v>
      </c>
      <c r="F1334" s="229" t="s">
        <v>1141</v>
      </c>
      <c r="G1334" s="226"/>
      <c r="H1334" s="230">
        <v>12.25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6" t="s">
        <v>182</v>
      </c>
      <c r="AU1334" s="236" t="s">
        <v>81</v>
      </c>
      <c r="AV1334" s="13" t="s">
        <v>81</v>
      </c>
      <c r="AW1334" s="13" t="s">
        <v>33</v>
      </c>
      <c r="AX1334" s="13" t="s">
        <v>71</v>
      </c>
      <c r="AY1334" s="236" t="s">
        <v>171</v>
      </c>
    </row>
    <row r="1335" s="13" customFormat="1">
      <c r="A1335" s="13"/>
      <c r="B1335" s="225"/>
      <c r="C1335" s="226"/>
      <c r="D1335" s="227" t="s">
        <v>182</v>
      </c>
      <c r="E1335" s="228" t="s">
        <v>19</v>
      </c>
      <c r="F1335" s="229" t="s">
        <v>1142</v>
      </c>
      <c r="G1335" s="226"/>
      <c r="H1335" s="230">
        <v>10.725</v>
      </c>
      <c r="I1335" s="231"/>
      <c r="J1335" s="226"/>
      <c r="K1335" s="226"/>
      <c r="L1335" s="232"/>
      <c r="M1335" s="233"/>
      <c r="N1335" s="234"/>
      <c r="O1335" s="234"/>
      <c r="P1335" s="234"/>
      <c r="Q1335" s="234"/>
      <c r="R1335" s="234"/>
      <c r="S1335" s="234"/>
      <c r="T1335" s="23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6" t="s">
        <v>182</v>
      </c>
      <c r="AU1335" s="236" t="s">
        <v>81</v>
      </c>
      <c r="AV1335" s="13" t="s">
        <v>81</v>
      </c>
      <c r="AW1335" s="13" t="s">
        <v>33</v>
      </c>
      <c r="AX1335" s="13" t="s">
        <v>71</v>
      </c>
      <c r="AY1335" s="236" t="s">
        <v>171</v>
      </c>
    </row>
    <row r="1336" s="14" customFormat="1">
      <c r="A1336" s="14"/>
      <c r="B1336" s="237"/>
      <c r="C1336" s="238"/>
      <c r="D1336" s="227" t="s">
        <v>182</v>
      </c>
      <c r="E1336" s="239" t="s">
        <v>19</v>
      </c>
      <c r="F1336" s="240" t="s">
        <v>1143</v>
      </c>
      <c r="G1336" s="238"/>
      <c r="H1336" s="241">
        <v>53.566000000000002</v>
      </c>
      <c r="I1336" s="242"/>
      <c r="J1336" s="238"/>
      <c r="K1336" s="238"/>
      <c r="L1336" s="243"/>
      <c r="M1336" s="244"/>
      <c r="N1336" s="245"/>
      <c r="O1336" s="245"/>
      <c r="P1336" s="245"/>
      <c r="Q1336" s="245"/>
      <c r="R1336" s="245"/>
      <c r="S1336" s="245"/>
      <c r="T1336" s="246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7" t="s">
        <v>182</v>
      </c>
      <c r="AU1336" s="247" t="s">
        <v>81</v>
      </c>
      <c r="AV1336" s="14" t="s">
        <v>185</v>
      </c>
      <c r="AW1336" s="14" t="s">
        <v>33</v>
      </c>
      <c r="AX1336" s="14" t="s">
        <v>71</v>
      </c>
      <c r="AY1336" s="247" t="s">
        <v>171</v>
      </c>
    </row>
    <row r="1337" s="13" customFormat="1">
      <c r="A1337" s="13"/>
      <c r="B1337" s="225"/>
      <c r="C1337" s="226"/>
      <c r="D1337" s="227" t="s">
        <v>182</v>
      </c>
      <c r="E1337" s="228" t="s">
        <v>19</v>
      </c>
      <c r="F1337" s="229" t="s">
        <v>1120</v>
      </c>
      <c r="G1337" s="226"/>
      <c r="H1337" s="230">
        <v>14.904999999999999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6" t="s">
        <v>182</v>
      </c>
      <c r="AU1337" s="236" t="s">
        <v>81</v>
      </c>
      <c r="AV1337" s="13" t="s">
        <v>81</v>
      </c>
      <c r="AW1337" s="13" t="s">
        <v>33</v>
      </c>
      <c r="AX1337" s="13" t="s">
        <v>71</v>
      </c>
      <c r="AY1337" s="236" t="s">
        <v>171</v>
      </c>
    </row>
    <row r="1338" s="13" customFormat="1">
      <c r="A1338" s="13"/>
      <c r="B1338" s="225"/>
      <c r="C1338" s="226"/>
      <c r="D1338" s="227" t="s">
        <v>182</v>
      </c>
      <c r="E1338" s="228" t="s">
        <v>19</v>
      </c>
      <c r="F1338" s="229" t="s">
        <v>1121</v>
      </c>
      <c r="G1338" s="226"/>
      <c r="H1338" s="230">
        <v>0.22800000000000001</v>
      </c>
      <c r="I1338" s="231"/>
      <c r="J1338" s="226"/>
      <c r="K1338" s="226"/>
      <c r="L1338" s="232"/>
      <c r="M1338" s="233"/>
      <c r="N1338" s="234"/>
      <c r="O1338" s="234"/>
      <c r="P1338" s="234"/>
      <c r="Q1338" s="234"/>
      <c r="R1338" s="234"/>
      <c r="S1338" s="234"/>
      <c r="T1338" s="235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6" t="s">
        <v>182</v>
      </c>
      <c r="AU1338" s="236" t="s">
        <v>81</v>
      </c>
      <c r="AV1338" s="13" t="s">
        <v>81</v>
      </c>
      <c r="AW1338" s="13" t="s">
        <v>33</v>
      </c>
      <c r="AX1338" s="13" t="s">
        <v>71</v>
      </c>
      <c r="AY1338" s="236" t="s">
        <v>171</v>
      </c>
    </row>
    <row r="1339" s="14" customFormat="1">
      <c r="A1339" s="14"/>
      <c r="B1339" s="237"/>
      <c r="C1339" s="238"/>
      <c r="D1339" s="227" t="s">
        <v>182</v>
      </c>
      <c r="E1339" s="239" t="s">
        <v>19</v>
      </c>
      <c r="F1339" s="240" t="s">
        <v>1144</v>
      </c>
      <c r="G1339" s="238"/>
      <c r="H1339" s="241">
        <v>15.132999999999999</v>
      </c>
      <c r="I1339" s="242"/>
      <c r="J1339" s="238"/>
      <c r="K1339" s="238"/>
      <c r="L1339" s="243"/>
      <c r="M1339" s="244"/>
      <c r="N1339" s="245"/>
      <c r="O1339" s="245"/>
      <c r="P1339" s="245"/>
      <c r="Q1339" s="245"/>
      <c r="R1339" s="245"/>
      <c r="S1339" s="245"/>
      <c r="T1339" s="246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7" t="s">
        <v>182</v>
      </c>
      <c r="AU1339" s="247" t="s">
        <v>81</v>
      </c>
      <c r="AV1339" s="14" t="s">
        <v>185</v>
      </c>
      <c r="AW1339" s="14" t="s">
        <v>33</v>
      </c>
      <c r="AX1339" s="14" t="s">
        <v>71</v>
      </c>
      <c r="AY1339" s="247" t="s">
        <v>171</v>
      </c>
    </row>
    <row r="1340" s="13" customFormat="1">
      <c r="A1340" s="13"/>
      <c r="B1340" s="225"/>
      <c r="C1340" s="226"/>
      <c r="D1340" s="227" t="s">
        <v>182</v>
      </c>
      <c r="E1340" s="228" t="s">
        <v>19</v>
      </c>
      <c r="F1340" s="229" t="s">
        <v>1123</v>
      </c>
      <c r="G1340" s="226"/>
      <c r="H1340" s="230">
        <v>16.219999999999999</v>
      </c>
      <c r="I1340" s="231"/>
      <c r="J1340" s="226"/>
      <c r="K1340" s="226"/>
      <c r="L1340" s="232"/>
      <c r="M1340" s="233"/>
      <c r="N1340" s="234"/>
      <c r="O1340" s="234"/>
      <c r="P1340" s="234"/>
      <c r="Q1340" s="234"/>
      <c r="R1340" s="234"/>
      <c r="S1340" s="234"/>
      <c r="T1340" s="235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6" t="s">
        <v>182</v>
      </c>
      <c r="AU1340" s="236" t="s">
        <v>81</v>
      </c>
      <c r="AV1340" s="13" t="s">
        <v>81</v>
      </c>
      <c r="AW1340" s="13" t="s">
        <v>33</v>
      </c>
      <c r="AX1340" s="13" t="s">
        <v>71</v>
      </c>
      <c r="AY1340" s="236" t="s">
        <v>171</v>
      </c>
    </row>
    <row r="1341" s="14" customFormat="1">
      <c r="A1341" s="14"/>
      <c r="B1341" s="237"/>
      <c r="C1341" s="238"/>
      <c r="D1341" s="227" t="s">
        <v>182</v>
      </c>
      <c r="E1341" s="239" t="s">
        <v>19</v>
      </c>
      <c r="F1341" s="240" t="s">
        <v>1145</v>
      </c>
      <c r="G1341" s="238"/>
      <c r="H1341" s="241">
        <v>16.219999999999999</v>
      </c>
      <c r="I1341" s="242"/>
      <c r="J1341" s="238"/>
      <c r="K1341" s="238"/>
      <c r="L1341" s="243"/>
      <c r="M1341" s="244"/>
      <c r="N1341" s="245"/>
      <c r="O1341" s="245"/>
      <c r="P1341" s="245"/>
      <c r="Q1341" s="245"/>
      <c r="R1341" s="245"/>
      <c r="S1341" s="245"/>
      <c r="T1341" s="246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7" t="s">
        <v>182</v>
      </c>
      <c r="AU1341" s="247" t="s">
        <v>81</v>
      </c>
      <c r="AV1341" s="14" t="s">
        <v>185</v>
      </c>
      <c r="AW1341" s="14" t="s">
        <v>33</v>
      </c>
      <c r="AX1341" s="14" t="s">
        <v>71</v>
      </c>
      <c r="AY1341" s="247" t="s">
        <v>171</v>
      </c>
    </row>
    <row r="1342" s="15" customFormat="1">
      <c r="A1342" s="15"/>
      <c r="B1342" s="248"/>
      <c r="C1342" s="249"/>
      <c r="D1342" s="227" t="s">
        <v>182</v>
      </c>
      <c r="E1342" s="250" t="s">
        <v>19</v>
      </c>
      <c r="F1342" s="251" t="s">
        <v>188</v>
      </c>
      <c r="G1342" s="249"/>
      <c r="H1342" s="252">
        <v>251.708</v>
      </c>
      <c r="I1342" s="253"/>
      <c r="J1342" s="249"/>
      <c r="K1342" s="249"/>
      <c r="L1342" s="254"/>
      <c r="M1342" s="255"/>
      <c r="N1342" s="256"/>
      <c r="O1342" s="256"/>
      <c r="P1342" s="256"/>
      <c r="Q1342" s="256"/>
      <c r="R1342" s="256"/>
      <c r="S1342" s="256"/>
      <c r="T1342" s="257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8" t="s">
        <v>182</v>
      </c>
      <c r="AU1342" s="258" t="s">
        <v>81</v>
      </c>
      <c r="AV1342" s="15" t="s">
        <v>179</v>
      </c>
      <c r="AW1342" s="15" t="s">
        <v>33</v>
      </c>
      <c r="AX1342" s="15" t="s">
        <v>79</v>
      </c>
      <c r="AY1342" s="258" t="s">
        <v>171</v>
      </c>
    </row>
    <row r="1343" s="2" customFormat="1" ht="21.75" customHeight="1">
      <c r="A1343" s="41"/>
      <c r="B1343" s="42"/>
      <c r="C1343" s="207" t="s">
        <v>661</v>
      </c>
      <c r="D1343" s="207" t="s">
        <v>174</v>
      </c>
      <c r="E1343" s="208" t="s">
        <v>1146</v>
      </c>
      <c r="F1343" s="209" t="s">
        <v>1147</v>
      </c>
      <c r="G1343" s="210" t="s">
        <v>191</v>
      </c>
      <c r="H1343" s="211">
        <v>286.02800000000002</v>
      </c>
      <c r="I1343" s="212"/>
      <c r="J1343" s="213">
        <f>ROUND(I1343*H1343,2)</f>
        <v>0</v>
      </c>
      <c r="K1343" s="209" t="s">
        <v>178</v>
      </c>
      <c r="L1343" s="47"/>
      <c r="M1343" s="214" t="s">
        <v>19</v>
      </c>
      <c r="N1343" s="215" t="s">
        <v>42</v>
      </c>
      <c r="O1343" s="87"/>
      <c r="P1343" s="216">
        <f>O1343*H1343</f>
        <v>0</v>
      </c>
      <c r="Q1343" s="216">
        <v>0</v>
      </c>
      <c r="R1343" s="216">
        <f>Q1343*H1343</f>
        <v>0</v>
      </c>
      <c r="S1343" s="216">
        <v>0.014</v>
      </c>
      <c r="T1343" s="217">
        <f>S1343*H1343</f>
        <v>4.0043920000000002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18" t="s">
        <v>179</v>
      </c>
      <c r="AT1343" s="218" t="s">
        <v>174</v>
      </c>
      <c r="AU1343" s="218" t="s">
        <v>81</v>
      </c>
      <c r="AY1343" s="20" t="s">
        <v>171</v>
      </c>
      <c r="BE1343" s="219">
        <f>IF(N1343="základní",J1343,0)</f>
        <v>0</v>
      </c>
      <c r="BF1343" s="219">
        <f>IF(N1343="snížená",J1343,0)</f>
        <v>0</v>
      </c>
      <c r="BG1343" s="219">
        <f>IF(N1343="zákl. přenesená",J1343,0)</f>
        <v>0</v>
      </c>
      <c r="BH1343" s="219">
        <f>IF(N1343="sníž. přenesená",J1343,0)</f>
        <v>0</v>
      </c>
      <c r="BI1343" s="219">
        <f>IF(N1343="nulová",J1343,0)</f>
        <v>0</v>
      </c>
      <c r="BJ1343" s="20" t="s">
        <v>79</v>
      </c>
      <c r="BK1343" s="219">
        <f>ROUND(I1343*H1343,2)</f>
        <v>0</v>
      </c>
      <c r="BL1343" s="20" t="s">
        <v>179</v>
      </c>
      <c r="BM1343" s="218" t="s">
        <v>1148</v>
      </c>
    </row>
    <row r="1344" s="2" customFormat="1">
      <c r="A1344" s="41"/>
      <c r="B1344" s="42"/>
      <c r="C1344" s="43"/>
      <c r="D1344" s="220" t="s">
        <v>180</v>
      </c>
      <c r="E1344" s="43"/>
      <c r="F1344" s="221" t="s">
        <v>1149</v>
      </c>
      <c r="G1344" s="43"/>
      <c r="H1344" s="43"/>
      <c r="I1344" s="222"/>
      <c r="J1344" s="43"/>
      <c r="K1344" s="43"/>
      <c r="L1344" s="47"/>
      <c r="M1344" s="223"/>
      <c r="N1344" s="22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180</v>
      </c>
      <c r="AU1344" s="20" t="s">
        <v>81</v>
      </c>
    </row>
    <row r="1345" s="13" customFormat="1">
      <c r="A1345" s="13"/>
      <c r="B1345" s="225"/>
      <c r="C1345" s="226"/>
      <c r="D1345" s="227" t="s">
        <v>182</v>
      </c>
      <c r="E1345" s="228" t="s">
        <v>19</v>
      </c>
      <c r="F1345" s="229" t="s">
        <v>1130</v>
      </c>
      <c r="G1345" s="226"/>
      <c r="H1345" s="230">
        <v>46.350000000000001</v>
      </c>
      <c r="I1345" s="231"/>
      <c r="J1345" s="226"/>
      <c r="K1345" s="226"/>
      <c r="L1345" s="232"/>
      <c r="M1345" s="233"/>
      <c r="N1345" s="234"/>
      <c r="O1345" s="234"/>
      <c r="P1345" s="234"/>
      <c r="Q1345" s="234"/>
      <c r="R1345" s="234"/>
      <c r="S1345" s="234"/>
      <c r="T1345" s="23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6" t="s">
        <v>182</v>
      </c>
      <c r="AU1345" s="236" t="s">
        <v>81</v>
      </c>
      <c r="AV1345" s="13" t="s">
        <v>81</v>
      </c>
      <c r="AW1345" s="13" t="s">
        <v>33</v>
      </c>
      <c r="AX1345" s="13" t="s">
        <v>71</v>
      </c>
      <c r="AY1345" s="236" t="s">
        <v>171</v>
      </c>
    </row>
    <row r="1346" s="13" customFormat="1">
      <c r="A1346" s="13"/>
      <c r="B1346" s="225"/>
      <c r="C1346" s="226"/>
      <c r="D1346" s="227" t="s">
        <v>182</v>
      </c>
      <c r="E1346" s="228" t="s">
        <v>19</v>
      </c>
      <c r="F1346" s="229" t="s">
        <v>1131</v>
      </c>
      <c r="G1346" s="226"/>
      <c r="H1346" s="230">
        <v>51.549999999999997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6" t="s">
        <v>182</v>
      </c>
      <c r="AU1346" s="236" t="s">
        <v>81</v>
      </c>
      <c r="AV1346" s="13" t="s">
        <v>81</v>
      </c>
      <c r="AW1346" s="13" t="s">
        <v>33</v>
      </c>
      <c r="AX1346" s="13" t="s">
        <v>71</v>
      </c>
      <c r="AY1346" s="236" t="s">
        <v>171</v>
      </c>
    </row>
    <row r="1347" s="14" customFormat="1">
      <c r="A1347" s="14"/>
      <c r="B1347" s="237"/>
      <c r="C1347" s="238"/>
      <c r="D1347" s="227" t="s">
        <v>182</v>
      </c>
      <c r="E1347" s="239" t="s">
        <v>19</v>
      </c>
      <c r="F1347" s="240" t="s">
        <v>1132</v>
      </c>
      <c r="G1347" s="238"/>
      <c r="H1347" s="241">
        <v>97.900000000000006</v>
      </c>
      <c r="I1347" s="242"/>
      <c r="J1347" s="238"/>
      <c r="K1347" s="238"/>
      <c r="L1347" s="243"/>
      <c r="M1347" s="244"/>
      <c r="N1347" s="245"/>
      <c r="O1347" s="245"/>
      <c r="P1347" s="245"/>
      <c r="Q1347" s="245"/>
      <c r="R1347" s="245"/>
      <c r="S1347" s="245"/>
      <c r="T1347" s="246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7" t="s">
        <v>182</v>
      </c>
      <c r="AU1347" s="247" t="s">
        <v>81</v>
      </c>
      <c r="AV1347" s="14" t="s">
        <v>185</v>
      </c>
      <c r="AW1347" s="14" t="s">
        <v>33</v>
      </c>
      <c r="AX1347" s="14" t="s">
        <v>71</v>
      </c>
      <c r="AY1347" s="247" t="s">
        <v>171</v>
      </c>
    </row>
    <row r="1348" s="13" customFormat="1">
      <c r="A1348" s="13"/>
      <c r="B1348" s="225"/>
      <c r="C1348" s="226"/>
      <c r="D1348" s="227" t="s">
        <v>182</v>
      </c>
      <c r="E1348" s="228" t="s">
        <v>19</v>
      </c>
      <c r="F1348" s="229" t="s">
        <v>1133</v>
      </c>
      <c r="G1348" s="226"/>
      <c r="H1348" s="230">
        <v>9.7400000000000002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6" t="s">
        <v>182</v>
      </c>
      <c r="AU1348" s="236" t="s">
        <v>81</v>
      </c>
      <c r="AV1348" s="13" t="s">
        <v>81</v>
      </c>
      <c r="AW1348" s="13" t="s">
        <v>33</v>
      </c>
      <c r="AX1348" s="13" t="s">
        <v>71</v>
      </c>
      <c r="AY1348" s="236" t="s">
        <v>171</v>
      </c>
    </row>
    <row r="1349" s="13" customFormat="1">
      <c r="A1349" s="13"/>
      <c r="B1349" s="225"/>
      <c r="C1349" s="226"/>
      <c r="D1349" s="227" t="s">
        <v>182</v>
      </c>
      <c r="E1349" s="228" t="s">
        <v>19</v>
      </c>
      <c r="F1349" s="229" t="s">
        <v>1134</v>
      </c>
      <c r="G1349" s="226"/>
      <c r="H1349" s="230">
        <v>11.686999999999999</v>
      </c>
      <c r="I1349" s="231"/>
      <c r="J1349" s="226"/>
      <c r="K1349" s="226"/>
      <c r="L1349" s="232"/>
      <c r="M1349" s="233"/>
      <c r="N1349" s="234"/>
      <c r="O1349" s="234"/>
      <c r="P1349" s="234"/>
      <c r="Q1349" s="234"/>
      <c r="R1349" s="234"/>
      <c r="S1349" s="234"/>
      <c r="T1349" s="23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6" t="s">
        <v>182</v>
      </c>
      <c r="AU1349" s="236" t="s">
        <v>81</v>
      </c>
      <c r="AV1349" s="13" t="s">
        <v>81</v>
      </c>
      <c r="AW1349" s="13" t="s">
        <v>33</v>
      </c>
      <c r="AX1349" s="13" t="s">
        <v>71</v>
      </c>
      <c r="AY1349" s="236" t="s">
        <v>171</v>
      </c>
    </row>
    <row r="1350" s="13" customFormat="1">
      <c r="A1350" s="13"/>
      <c r="B1350" s="225"/>
      <c r="C1350" s="226"/>
      <c r="D1350" s="227" t="s">
        <v>182</v>
      </c>
      <c r="E1350" s="228" t="s">
        <v>19</v>
      </c>
      <c r="F1350" s="229" t="s">
        <v>1135</v>
      </c>
      <c r="G1350" s="226"/>
      <c r="H1350" s="230">
        <v>3.7919999999999998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6" t="s">
        <v>182</v>
      </c>
      <c r="AU1350" s="236" t="s">
        <v>81</v>
      </c>
      <c r="AV1350" s="13" t="s">
        <v>81</v>
      </c>
      <c r="AW1350" s="13" t="s">
        <v>33</v>
      </c>
      <c r="AX1350" s="13" t="s">
        <v>71</v>
      </c>
      <c r="AY1350" s="236" t="s">
        <v>171</v>
      </c>
    </row>
    <row r="1351" s="13" customFormat="1">
      <c r="A1351" s="13"/>
      <c r="B1351" s="225"/>
      <c r="C1351" s="226"/>
      <c r="D1351" s="227" t="s">
        <v>182</v>
      </c>
      <c r="E1351" s="228" t="s">
        <v>19</v>
      </c>
      <c r="F1351" s="229" t="s">
        <v>1136</v>
      </c>
      <c r="G1351" s="226"/>
      <c r="H1351" s="230">
        <v>2.2879999999999998</v>
      </c>
      <c r="I1351" s="231"/>
      <c r="J1351" s="226"/>
      <c r="K1351" s="226"/>
      <c r="L1351" s="232"/>
      <c r="M1351" s="233"/>
      <c r="N1351" s="234"/>
      <c r="O1351" s="234"/>
      <c r="P1351" s="234"/>
      <c r="Q1351" s="234"/>
      <c r="R1351" s="234"/>
      <c r="S1351" s="234"/>
      <c r="T1351" s="23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6" t="s">
        <v>182</v>
      </c>
      <c r="AU1351" s="236" t="s">
        <v>81</v>
      </c>
      <c r="AV1351" s="13" t="s">
        <v>81</v>
      </c>
      <c r="AW1351" s="13" t="s">
        <v>33</v>
      </c>
      <c r="AX1351" s="13" t="s">
        <v>71</v>
      </c>
      <c r="AY1351" s="236" t="s">
        <v>171</v>
      </c>
    </row>
    <row r="1352" s="13" customFormat="1">
      <c r="A1352" s="13"/>
      <c r="B1352" s="225"/>
      <c r="C1352" s="226"/>
      <c r="D1352" s="227" t="s">
        <v>182</v>
      </c>
      <c r="E1352" s="228" t="s">
        <v>19</v>
      </c>
      <c r="F1352" s="229" t="s">
        <v>1137</v>
      </c>
      <c r="G1352" s="226"/>
      <c r="H1352" s="230">
        <v>17.568000000000001</v>
      </c>
      <c r="I1352" s="231"/>
      <c r="J1352" s="226"/>
      <c r="K1352" s="226"/>
      <c r="L1352" s="232"/>
      <c r="M1352" s="233"/>
      <c r="N1352" s="234"/>
      <c r="O1352" s="234"/>
      <c r="P1352" s="234"/>
      <c r="Q1352" s="234"/>
      <c r="R1352" s="234"/>
      <c r="S1352" s="234"/>
      <c r="T1352" s="23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6" t="s">
        <v>182</v>
      </c>
      <c r="AU1352" s="236" t="s">
        <v>81</v>
      </c>
      <c r="AV1352" s="13" t="s">
        <v>81</v>
      </c>
      <c r="AW1352" s="13" t="s">
        <v>33</v>
      </c>
      <c r="AX1352" s="13" t="s">
        <v>71</v>
      </c>
      <c r="AY1352" s="236" t="s">
        <v>171</v>
      </c>
    </row>
    <row r="1353" s="13" customFormat="1">
      <c r="A1353" s="13"/>
      <c r="B1353" s="225"/>
      <c r="C1353" s="226"/>
      <c r="D1353" s="227" t="s">
        <v>182</v>
      </c>
      <c r="E1353" s="228" t="s">
        <v>19</v>
      </c>
      <c r="F1353" s="229" t="s">
        <v>1138</v>
      </c>
      <c r="G1353" s="226"/>
      <c r="H1353" s="230">
        <v>23.814</v>
      </c>
      <c r="I1353" s="231"/>
      <c r="J1353" s="226"/>
      <c r="K1353" s="226"/>
      <c r="L1353" s="232"/>
      <c r="M1353" s="233"/>
      <c r="N1353" s="234"/>
      <c r="O1353" s="234"/>
      <c r="P1353" s="234"/>
      <c r="Q1353" s="234"/>
      <c r="R1353" s="234"/>
      <c r="S1353" s="234"/>
      <c r="T1353" s="23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6" t="s">
        <v>182</v>
      </c>
      <c r="AU1353" s="236" t="s">
        <v>81</v>
      </c>
      <c r="AV1353" s="13" t="s">
        <v>81</v>
      </c>
      <c r="AW1353" s="13" t="s">
        <v>33</v>
      </c>
      <c r="AX1353" s="13" t="s">
        <v>71</v>
      </c>
      <c r="AY1353" s="236" t="s">
        <v>171</v>
      </c>
    </row>
    <row r="1354" s="14" customFormat="1">
      <c r="A1354" s="14"/>
      <c r="B1354" s="237"/>
      <c r="C1354" s="238"/>
      <c r="D1354" s="227" t="s">
        <v>182</v>
      </c>
      <c r="E1354" s="239" t="s">
        <v>19</v>
      </c>
      <c r="F1354" s="240" t="s">
        <v>790</v>
      </c>
      <c r="G1354" s="238"/>
      <c r="H1354" s="241">
        <v>68.88900000000001</v>
      </c>
      <c r="I1354" s="242"/>
      <c r="J1354" s="238"/>
      <c r="K1354" s="238"/>
      <c r="L1354" s="243"/>
      <c r="M1354" s="244"/>
      <c r="N1354" s="245"/>
      <c r="O1354" s="245"/>
      <c r="P1354" s="245"/>
      <c r="Q1354" s="245"/>
      <c r="R1354" s="245"/>
      <c r="S1354" s="245"/>
      <c r="T1354" s="246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7" t="s">
        <v>182</v>
      </c>
      <c r="AU1354" s="247" t="s">
        <v>81</v>
      </c>
      <c r="AV1354" s="14" t="s">
        <v>185</v>
      </c>
      <c r="AW1354" s="14" t="s">
        <v>33</v>
      </c>
      <c r="AX1354" s="14" t="s">
        <v>71</v>
      </c>
      <c r="AY1354" s="247" t="s">
        <v>171</v>
      </c>
    </row>
    <row r="1355" s="13" customFormat="1">
      <c r="A1355" s="13"/>
      <c r="B1355" s="225"/>
      <c r="C1355" s="226"/>
      <c r="D1355" s="227" t="s">
        <v>182</v>
      </c>
      <c r="E1355" s="228" t="s">
        <v>19</v>
      </c>
      <c r="F1355" s="229" t="s">
        <v>1139</v>
      </c>
      <c r="G1355" s="226"/>
      <c r="H1355" s="230">
        <v>23.100000000000001</v>
      </c>
      <c r="I1355" s="231"/>
      <c r="J1355" s="226"/>
      <c r="K1355" s="226"/>
      <c r="L1355" s="232"/>
      <c r="M1355" s="233"/>
      <c r="N1355" s="234"/>
      <c r="O1355" s="234"/>
      <c r="P1355" s="234"/>
      <c r="Q1355" s="234"/>
      <c r="R1355" s="234"/>
      <c r="S1355" s="234"/>
      <c r="T1355" s="235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6" t="s">
        <v>182</v>
      </c>
      <c r="AU1355" s="236" t="s">
        <v>81</v>
      </c>
      <c r="AV1355" s="13" t="s">
        <v>81</v>
      </c>
      <c r="AW1355" s="13" t="s">
        <v>33</v>
      </c>
      <c r="AX1355" s="13" t="s">
        <v>71</v>
      </c>
      <c r="AY1355" s="236" t="s">
        <v>171</v>
      </c>
    </row>
    <row r="1356" s="13" customFormat="1">
      <c r="A1356" s="13"/>
      <c r="B1356" s="225"/>
      <c r="C1356" s="226"/>
      <c r="D1356" s="227" t="s">
        <v>182</v>
      </c>
      <c r="E1356" s="228" t="s">
        <v>19</v>
      </c>
      <c r="F1356" s="229" t="s">
        <v>1140</v>
      </c>
      <c r="G1356" s="226"/>
      <c r="H1356" s="230">
        <v>7.4909999999999997</v>
      </c>
      <c r="I1356" s="231"/>
      <c r="J1356" s="226"/>
      <c r="K1356" s="226"/>
      <c r="L1356" s="232"/>
      <c r="M1356" s="233"/>
      <c r="N1356" s="234"/>
      <c r="O1356" s="234"/>
      <c r="P1356" s="234"/>
      <c r="Q1356" s="234"/>
      <c r="R1356" s="234"/>
      <c r="S1356" s="234"/>
      <c r="T1356" s="23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6" t="s">
        <v>182</v>
      </c>
      <c r="AU1356" s="236" t="s">
        <v>81</v>
      </c>
      <c r="AV1356" s="13" t="s">
        <v>81</v>
      </c>
      <c r="AW1356" s="13" t="s">
        <v>33</v>
      </c>
      <c r="AX1356" s="13" t="s">
        <v>71</v>
      </c>
      <c r="AY1356" s="236" t="s">
        <v>171</v>
      </c>
    </row>
    <row r="1357" s="13" customFormat="1">
      <c r="A1357" s="13"/>
      <c r="B1357" s="225"/>
      <c r="C1357" s="226"/>
      <c r="D1357" s="227" t="s">
        <v>182</v>
      </c>
      <c r="E1357" s="228" t="s">
        <v>19</v>
      </c>
      <c r="F1357" s="229" t="s">
        <v>1141</v>
      </c>
      <c r="G1357" s="226"/>
      <c r="H1357" s="230">
        <v>12.25</v>
      </c>
      <c r="I1357" s="231"/>
      <c r="J1357" s="226"/>
      <c r="K1357" s="226"/>
      <c r="L1357" s="232"/>
      <c r="M1357" s="233"/>
      <c r="N1357" s="234"/>
      <c r="O1357" s="234"/>
      <c r="P1357" s="234"/>
      <c r="Q1357" s="234"/>
      <c r="R1357" s="234"/>
      <c r="S1357" s="234"/>
      <c r="T1357" s="23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6" t="s">
        <v>182</v>
      </c>
      <c r="AU1357" s="236" t="s">
        <v>81</v>
      </c>
      <c r="AV1357" s="13" t="s">
        <v>81</v>
      </c>
      <c r="AW1357" s="13" t="s">
        <v>33</v>
      </c>
      <c r="AX1357" s="13" t="s">
        <v>71</v>
      </c>
      <c r="AY1357" s="236" t="s">
        <v>171</v>
      </c>
    </row>
    <row r="1358" s="13" customFormat="1">
      <c r="A1358" s="13"/>
      <c r="B1358" s="225"/>
      <c r="C1358" s="226"/>
      <c r="D1358" s="227" t="s">
        <v>182</v>
      </c>
      <c r="E1358" s="228" t="s">
        <v>19</v>
      </c>
      <c r="F1358" s="229" t="s">
        <v>1142</v>
      </c>
      <c r="G1358" s="226"/>
      <c r="H1358" s="230">
        <v>10.725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6" t="s">
        <v>182</v>
      </c>
      <c r="AU1358" s="236" t="s">
        <v>81</v>
      </c>
      <c r="AV1358" s="13" t="s">
        <v>81</v>
      </c>
      <c r="AW1358" s="13" t="s">
        <v>33</v>
      </c>
      <c r="AX1358" s="13" t="s">
        <v>71</v>
      </c>
      <c r="AY1358" s="236" t="s">
        <v>171</v>
      </c>
    </row>
    <row r="1359" s="14" customFormat="1">
      <c r="A1359" s="14"/>
      <c r="B1359" s="237"/>
      <c r="C1359" s="238"/>
      <c r="D1359" s="227" t="s">
        <v>182</v>
      </c>
      <c r="E1359" s="239" t="s">
        <v>19</v>
      </c>
      <c r="F1359" s="240" t="s">
        <v>1143</v>
      </c>
      <c r="G1359" s="238"/>
      <c r="H1359" s="241">
        <v>53.566000000000002</v>
      </c>
      <c r="I1359" s="242"/>
      <c r="J1359" s="238"/>
      <c r="K1359" s="238"/>
      <c r="L1359" s="243"/>
      <c r="M1359" s="244"/>
      <c r="N1359" s="245"/>
      <c r="O1359" s="245"/>
      <c r="P1359" s="245"/>
      <c r="Q1359" s="245"/>
      <c r="R1359" s="245"/>
      <c r="S1359" s="245"/>
      <c r="T1359" s="246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7" t="s">
        <v>182</v>
      </c>
      <c r="AU1359" s="247" t="s">
        <v>81</v>
      </c>
      <c r="AV1359" s="14" t="s">
        <v>185</v>
      </c>
      <c r="AW1359" s="14" t="s">
        <v>33</v>
      </c>
      <c r="AX1359" s="14" t="s">
        <v>71</v>
      </c>
      <c r="AY1359" s="247" t="s">
        <v>171</v>
      </c>
    </row>
    <row r="1360" s="13" customFormat="1">
      <c r="A1360" s="13"/>
      <c r="B1360" s="225"/>
      <c r="C1360" s="226"/>
      <c r="D1360" s="227" t="s">
        <v>182</v>
      </c>
      <c r="E1360" s="228" t="s">
        <v>19</v>
      </c>
      <c r="F1360" s="229" t="s">
        <v>1150</v>
      </c>
      <c r="G1360" s="226"/>
      <c r="H1360" s="230">
        <v>34.32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6" t="s">
        <v>182</v>
      </c>
      <c r="AU1360" s="236" t="s">
        <v>81</v>
      </c>
      <c r="AV1360" s="13" t="s">
        <v>81</v>
      </c>
      <c r="AW1360" s="13" t="s">
        <v>33</v>
      </c>
      <c r="AX1360" s="13" t="s">
        <v>71</v>
      </c>
      <c r="AY1360" s="236" t="s">
        <v>171</v>
      </c>
    </row>
    <row r="1361" s="14" customFormat="1">
      <c r="A1361" s="14"/>
      <c r="B1361" s="237"/>
      <c r="C1361" s="238"/>
      <c r="D1361" s="227" t="s">
        <v>182</v>
      </c>
      <c r="E1361" s="239" t="s">
        <v>19</v>
      </c>
      <c r="F1361" s="240" t="s">
        <v>1151</v>
      </c>
      <c r="G1361" s="238"/>
      <c r="H1361" s="241">
        <v>34.32</v>
      </c>
      <c r="I1361" s="242"/>
      <c r="J1361" s="238"/>
      <c r="K1361" s="238"/>
      <c r="L1361" s="243"/>
      <c r="M1361" s="244"/>
      <c r="N1361" s="245"/>
      <c r="O1361" s="245"/>
      <c r="P1361" s="245"/>
      <c r="Q1361" s="245"/>
      <c r="R1361" s="245"/>
      <c r="S1361" s="245"/>
      <c r="T1361" s="246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7" t="s">
        <v>182</v>
      </c>
      <c r="AU1361" s="247" t="s">
        <v>81</v>
      </c>
      <c r="AV1361" s="14" t="s">
        <v>185</v>
      </c>
      <c r="AW1361" s="14" t="s">
        <v>33</v>
      </c>
      <c r="AX1361" s="14" t="s">
        <v>71</v>
      </c>
      <c r="AY1361" s="247" t="s">
        <v>171</v>
      </c>
    </row>
    <row r="1362" s="13" customFormat="1">
      <c r="A1362" s="13"/>
      <c r="B1362" s="225"/>
      <c r="C1362" s="226"/>
      <c r="D1362" s="227" t="s">
        <v>182</v>
      </c>
      <c r="E1362" s="228" t="s">
        <v>19</v>
      </c>
      <c r="F1362" s="229" t="s">
        <v>1120</v>
      </c>
      <c r="G1362" s="226"/>
      <c r="H1362" s="230">
        <v>14.904999999999999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6" t="s">
        <v>182</v>
      </c>
      <c r="AU1362" s="236" t="s">
        <v>81</v>
      </c>
      <c r="AV1362" s="13" t="s">
        <v>81</v>
      </c>
      <c r="AW1362" s="13" t="s">
        <v>33</v>
      </c>
      <c r="AX1362" s="13" t="s">
        <v>71</v>
      </c>
      <c r="AY1362" s="236" t="s">
        <v>171</v>
      </c>
    </row>
    <row r="1363" s="13" customFormat="1">
      <c r="A1363" s="13"/>
      <c r="B1363" s="225"/>
      <c r="C1363" s="226"/>
      <c r="D1363" s="227" t="s">
        <v>182</v>
      </c>
      <c r="E1363" s="228" t="s">
        <v>19</v>
      </c>
      <c r="F1363" s="229" t="s">
        <v>1121</v>
      </c>
      <c r="G1363" s="226"/>
      <c r="H1363" s="230">
        <v>0.22800000000000001</v>
      </c>
      <c r="I1363" s="231"/>
      <c r="J1363" s="226"/>
      <c r="K1363" s="226"/>
      <c r="L1363" s="232"/>
      <c r="M1363" s="233"/>
      <c r="N1363" s="234"/>
      <c r="O1363" s="234"/>
      <c r="P1363" s="234"/>
      <c r="Q1363" s="234"/>
      <c r="R1363" s="234"/>
      <c r="S1363" s="234"/>
      <c r="T1363" s="23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6" t="s">
        <v>182</v>
      </c>
      <c r="AU1363" s="236" t="s">
        <v>81</v>
      </c>
      <c r="AV1363" s="13" t="s">
        <v>81</v>
      </c>
      <c r="AW1363" s="13" t="s">
        <v>33</v>
      </c>
      <c r="AX1363" s="13" t="s">
        <v>71</v>
      </c>
      <c r="AY1363" s="236" t="s">
        <v>171</v>
      </c>
    </row>
    <row r="1364" s="14" customFormat="1">
      <c r="A1364" s="14"/>
      <c r="B1364" s="237"/>
      <c r="C1364" s="238"/>
      <c r="D1364" s="227" t="s">
        <v>182</v>
      </c>
      <c r="E1364" s="239" t="s">
        <v>19</v>
      </c>
      <c r="F1364" s="240" t="s">
        <v>1144</v>
      </c>
      <c r="G1364" s="238"/>
      <c r="H1364" s="241">
        <v>15.132999999999999</v>
      </c>
      <c r="I1364" s="242"/>
      <c r="J1364" s="238"/>
      <c r="K1364" s="238"/>
      <c r="L1364" s="243"/>
      <c r="M1364" s="244"/>
      <c r="N1364" s="245"/>
      <c r="O1364" s="245"/>
      <c r="P1364" s="245"/>
      <c r="Q1364" s="245"/>
      <c r="R1364" s="245"/>
      <c r="S1364" s="245"/>
      <c r="T1364" s="24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7" t="s">
        <v>182</v>
      </c>
      <c r="AU1364" s="247" t="s">
        <v>81</v>
      </c>
      <c r="AV1364" s="14" t="s">
        <v>185</v>
      </c>
      <c r="AW1364" s="14" t="s">
        <v>33</v>
      </c>
      <c r="AX1364" s="14" t="s">
        <v>71</v>
      </c>
      <c r="AY1364" s="247" t="s">
        <v>171</v>
      </c>
    </row>
    <row r="1365" s="13" customFormat="1">
      <c r="A1365" s="13"/>
      <c r="B1365" s="225"/>
      <c r="C1365" s="226"/>
      <c r="D1365" s="227" t="s">
        <v>182</v>
      </c>
      <c r="E1365" s="228" t="s">
        <v>19</v>
      </c>
      <c r="F1365" s="229" t="s">
        <v>1123</v>
      </c>
      <c r="G1365" s="226"/>
      <c r="H1365" s="230">
        <v>16.219999999999999</v>
      </c>
      <c r="I1365" s="231"/>
      <c r="J1365" s="226"/>
      <c r="K1365" s="226"/>
      <c r="L1365" s="232"/>
      <c r="M1365" s="233"/>
      <c r="N1365" s="234"/>
      <c r="O1365" s="234"/>
      <c r="P1365" s="234"/>
      <c r="Q1365" s="234"/>
      <c r="R1365" s="234"/>
      <c r="S1365" s="234"/>
      <c r="T1365" s="23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6" t="s">
        <v>182</v>
      </c>
      <c r="AU1365" s="236" t="s">
        <v>81</v>
      </c>
      <c r="AV1365" s="13" t="s">
        <v>81</v>
      </c>
      <c r="AW1365" s="13" t="s">
        <v>33</v>
      </c>
      <c r="AX1365" s="13" t="s">
        <v>71</v>
      </c>
      <c r="AY1365" s="236" t="s">
        <v>171</v>
      </c>
    </row>
    <row r="1366" s="14" customFormat="1">
      <c r="A1366" s="14"/>
      <c r="B1366" s="237"/>
      <c r="C1366" s="238"/>
      <c r="D1366" s="227" t="s">
        <v>182</v>
      </c>
      <c r="E1366" s="239" t="s">
        <v>19</v>
      </c>
      <c r="F1366" s="240" t="s">
        <v>1145</v>
      </c>
      <c r="G1366" s="238"/>
      <c r="H1366" s="241">
        <v>16.219999999999999</v>
      </c>
      <c r="I1366" s="242"/>
      <c r="J1366" s="238"/>
      <c r="K1366" s="238"/>
      <c r="L1366" s="243"/>
      <c r="M1366" s="244"/>
      <c r="N1366" s="245"/>
      <c r="O1366" s="245"/>
      <c r="P1366" s="245"/>
      <c r="Q1366" s="245"/>
      <c r="R1366" s="245"/>
      <c r="S1366" s="245"/>
      <c r="T1366" s="24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7" t="s">
        <v>182</v>
      </c>
      <c r="AU1366" s="247" t="s">
        <v>81</v>
      </c>
      <c r="AV1366" s="14" t="s">
        <v>185</v>
      </c>
      <c r="AW1366" s="14" t="s">
        <v>33</v>
      </c>
      <c r="AX1366" s="14" t="s">
        <v>71</v>
      </c>
      <c r="AY1366" s="247" t="s">
        <v>171</v>
      </c>
    </row>
    <row r="1367" s="15" customFormat="1">
      <c r="A1367" s="15"/>
      <c r="B1367" s="248"/>
      <c r="C1367" s="249"/>
      <c r="D1367" s="227" t="s">
        <v>182</v>
      </c>
      <c r="E1367" s="250" t="s">
        <v>19</v>
      </c>
      <c r="F1367" s="251" t="s">
        <v>188</v>
      </c>
      <c r="G1367" s="249"/>
      <c r="H1367" s="252">
        <v>286.02800000000002</v>
      </c>
      <c r="I1367" s="253"/>
      <c r="J1367" s="249"/>
      <c r="K1367" s="249"/>
      <c r="L1367" s="254"/>
      <c r="M1367" s="255"/>
      <c r="N1367" s="256"/>
      <c r="O1367" s="256"/>
      <c r="P1367" s="256"/>
      <c r="Q1367" s="256"/>
      <c r="R1367" s="256"/>
      <c r="S1367" s="256"/>
      <c r="T1367" s="257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8" t="s">
        <v>182</v>
      </c>
      <c r="AU1367" s="258" t="s">
        <v>81</v>
      </c>
      <c r="AV1367" s="15" t="s">
        <v>179</v>
      </c>
      <c r="AW1367" s="15" t="s">
        <v>33</v>
      </c>
      <c r="AX1367" s="15" t="s">
        <v>79</v>
      </c>
      <c r="AY1367" s="258" t="s">
        <v>171</v>
      </c>
    </row>
    <row r="1368" s="2" customFormat="1" ht="33" customHeight="1">
      <c r="A1368" s="41"/>
      <c r="B1368" s="42"/>
      <c r="C1368" s="207" t="s">
        <v>1152</v>
      </c>
      <c r="D1368" s="207" t="s">
        <v>174</v>
      </c>
      <c r="E1368" s="208" t="s">
        <v>1153</v>
      </c>
      <c r="F1368" s="209" t="s">
        <v>1154</v>
      </c>
      <c r="G1368" s="210" t="s">
        <v>191</v>
      </c>
      <c r="H1368" s="211">
        <v>52.536000000000001</v>
      </c>
      <c r="I1368" s="212"/>
      <c r="J1368" s="213">
        <f>ROUND(I1368*H1368,2)</f>
        <v>0</v>
      </c>
      <c r="K1368" s="209" t="s">
        <v>178</v>
      </c>
      <c r="L1368" s="47"/>
      <c r="M1368" s="214" t="s">
        <v>19</v>
      </c>
      <c r="N1368" s="215" t="s">
        <v>42</v>
      </c>
      <c r="O1368" s="87"/>
      <c r="P1368" s="216">
        <f>O1368*H1368</f>
        <v>0</v>
      </c>
      <c r="Q1368" s="216">
        <v>0</v>
      </c>
      <c r="R1368" s="216">
        <f>Q1368*H1368</f>
        <v>0</v>
      </c>
      <c r="S1368" s="216">
        <v>0.043499999999999997</v>
      </c>
      <c r="T1368" s="217">
        <f>S1368*H1368</f>
        <v>2.2853159999999999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18" t="s">
        <v>179</v>
      </c>
      <c r="AT1368" s="218" t="s">
        <v>174</v>
      </c>
      <c r="AU1368" s="218" t="s">
        <v>81</v>
      </c>
      <c r="AY1368" s="20" t="s">
        <v>171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20" t="s">
        <v>79</v>
      </c>
      <c r="BK1368" s="219">
        <f>ROUND(I1368*H1368,2)</f>
        <v>0</v>
      </c>
      <c r="BL1368" s="20" t="s">
        <v>179</v>
      </c>
      <c r="BM1368" s="218" t="s">
        <v>1155</v>
      </c>
    </row>
    <row r="1369" s="2" customFormat="1">
      <c r="A1369" s="41"/>
      <c r="B1369" s="42"/>
      <c r="C1369" s="43"/>
      <c r="D1369" s="220" t="s">
        <v>180</v>
      </c>
      <c r="E1369" s="43"/>
      <c r="F1369" s="221" t="s">
        <v>1156</v>
      </c>
      <c r="G1369" s="43"/>
      <c r="H1369" s="43"/>
      <c r="I1369" s="222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180</v>
      </c>
      <c r="AU1369" s="20" t="s">
        <v>81</v>
      </c>
    </row>
    <row r="1370" s="13" customFormat="1">
      <c r="A1370" s="13"/>
      <c r="B1370" s="225"/>
      <c r="C1370" s="226"/>
      <c r="D1370" s="227" t="s">
        <v>182</v>
      </c>
      <c r="E1370" s="228" t="s">
        <v>19</v>
      </c>
      <c r="F1370" s="229" t="s">
        <v>1140</v>
      </c>
      <c r="G1370" s="226"/>
      <c r="H1370" s="230">
        <v>7.4909999999999997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6" t="s">
        <v>182</v>
      </c>
      <c r="AU1370" s="236" t="s">
        <v>81</v>
      </c>
      <c r="AV1370" s="13" t="s">
        <v>81</v>
      </c>
      <c r="AW1370" s="13" t="s">
        <v>33</v>
      </c>
      <c r="AX1370" s="13" t="s">
        <v>71</v>
      </c>
      <c r="AY1370" s="236" t="s">
        <v>171</v>
      </c>
    </row>
    <row r="1371" s="13" customFormat="1">
      <c r="A1371" s="13"/>
      <c r="B1371" s="225"/>
      <c r="C1371" s="226"/>
      <c r="D1371" s="227" t="s">
        <v>182</v>
      </c>
      <c r="E1371" s="228" t="s">
        <v>19</v>
      </c>
      <c r="F1371" s="229" t="s">
        <v>1142</v>
      </c>
      <c r="G1371" s="226"/>
      <c r="H1371" s="230">
        <v>10.725</v>
      </c>
      <c r="I1371" s="231"/>
      <c r="J1371" s="226"/>
      <c r="K1371" s="226"/>
      <c r="L1371" s="232"/>
      <c r="M1371" s="233"/>
      <c r="N1371" s="234"/>
      <c r="O1371" s="234"/>
      <c r="P1371" s="234"/>
      <c r="Q1371" s="234"/>
      <c r="R1371" s="234"/>
      <c r="S1371" s="234"/>
      <c r="T1371" s="23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6" t="s">
        <v>182</v>
      </c>
      <c r="AU1371" s="236" t="s">
        <v>81</v>
      </c>
      <c r="AV1371" s="13" t="s">
        <v>81</v>
      </c>
      <c r="AW1371" s="13" t="s">
        <v>33</v>
      </c>
      <c r="AX1371" s="13" t="s">
        <v>71</v>
      </c>
      <c r="AY1371" s="236" t="s">
        <v>171</v>
      </c>
    </row>
    <row r="1372" s="14" customFormat="1">
      <c r="A1372" s="14"/>
      <c r="B1372" s="237"/>
      <c r="C1372" s="238"/>
      <c r="D1372" s="227" t="s">
        <v>182</v>
      </c>
      <c r="E1372" s="239" t="s">
        <v>19</v>
      </c>
      <c r="F1372" s="240" t="s">
        <v>1157</v>
      </c>
      <c r="G1372" s="238"/>
      <c r="H1372" s="241">
        <v>18.216000000000001</v>
      </c>
      <c r="I1372" s="242"/>
      <c r="J1372" s="238"/>
      <c r="K1372" s="238"/>
      <c r="L1372" s="243"/>
      <c r="M1372" s="244"/>
      <c r="N1372" s="245"/>
      <c r="O1372" s="245"/>
      <c r="P1372" s="245"/>
      <c r="Q1372" s="245"/>
      <c r="R1372" s="245"/>
      <c r="S1372" s="245"/>
      <c r="T1372" s="246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7" t="s">
        <v>182</v>
      </c>
      <c r="AU1372" s="247" t="s">
        <v>81</v>
      </c>
      <c r="AV1372" s="14" t="s">
        <v>185</v>
      </c>
      <c r="AW1372" s="14" t="s">
        <v>33</v>
      </c>
      <c r="AX1372" s="14" t="s">
        <v>71</v>
      </c>
      <c r="AY1372" s="247" t="s">
        <v>171</v>
      </c>
    </row>
    <row r="1373" s="13" customFormat="1">
      <c r="A1373" s="13"/>
      <c r="B1373" s="225"/>
      <c r="C1373" s="226"/>
      <c r="D1373" s="227" t="s">
        <v>182</v>
      </c>
      <c r="E1373" s="228" t="s">
        <v>19</v>
      </c>
      <c r="F1373" s="229" t="s">
        <v>1150</v>
      </c>
      <c r="G1373" s="226"/>
      <c r="H1373" s="230">
        <v>34.32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6" t="s">
        <v>182</v>
      </c>
      <c r="AU1373" s="236" t="s">
        <v>81</v>
      </c>
      <c r="AV1373" s="13" t="s">
        <v>81</v>
      </c>
      <c r="AW1373" s="13" t="s">
        <v>33</v>
      </c>
      <c r="AX1373" s="13" t="s">
        <v>71</v>
      </c>
      <c r="AY1373" s="236" t="s">
        <v>171</v>
      </c>
    </row>
    <row r="1374" s="14" customFormat="1">
      <c r="A1374" s="14"/>
      <c r="B1374" s="237"/>
      <c r="C1374" s="238"/>
      <c r="D1374" s="227" t="s">
        <v>182</v>
      </c>
      <c r="E1374" s="239" t="s">
        <v>19</v>
      </c>
      <c r="F1374" s="240" t="s">
        <v>1158</v>
      </c>
      <c r="G1374" s="238"/>
      <c r="H1374" s="241">
        <v>34.32</v>
      </c>
      <c r="I1374" s="242"/>
      <c r="J1374" s="238"/>
      <c r="K1374" s="238"/>
      <c r="L1374" s="243"/>
      <c r="M1374" s="244"/>
      <c r="N1374" s="245"/>
      <c r="O1374" s="245"/>
      <c r="P1374" s="245"/>
      <c r="Q1374" s="245"/>
      <c r="R1374" s="245"/>
      <c r="S1374" s="245"/>
      <c r="T1374" s="246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7" t="s">
        <v>182</v>
      </c>
      <c r="AU1374" s="247" t="s">
        <v>81</v>
      </c>
      <c r="AV1374" s="14" t="s">
        <v>185</v>
      </c>
      <c r="AW1374" s="14" t="s">
        <v>33</v>
      </c>
      <c r="AX1374" s="14" t="s">
        <v>71</v>
      </c>
      <c r="AY1374" s="247" t="s">
        <v>171</v>
      </c>
    </row>
    <row r="1375" s="15" customFormat="1">
      <c r="A1375" s="15"/>
      <c r="B1375" s="248"/>
      <c r="C1375" s="249"/>
      <c r="D1375" s="227" t="s">
        <v>182</v>
      </c>
      <c r="E1375" s="250" t="s">
        <v>19</v>
      </c>
      <c r="F1375" s="251" t="s">
        <v>1159</v>
      </c>
      <c r="G1375" s="249"/>
      <c r="H1375" s="252">
        <v>52.536000000000001</v>
      </c>
      <c r="I1375" s="253"/>
      <c r="J1375" s="249"/>
      <c r="K1375" s="249"/>
      <c r="L1375" s="254"/>
      <c r="M1375" s="255"/>
      <c r="N1375" s="256"/>
      <c r="O1375" s="256"/>
      <c r="P1375" s="256"/>
      <c r="Q1375" s="256"/>
      <c r="R1375" s="256"/>
      <c r="S1375" s="256"/>
      <c r="T1375" s="257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8" t="s">
        <v>182</v>
      </c>
      <c r="AU1375" s="258" t="s">
        <v>81</v>
      </c>
      <c r="AV1375" s="15" t="s">
        <v>179</v>
      </c>
      <c r="AW1375" s="15" t="s">
        <v>33</v>
      </c>
      <c r="AX1375" s="15" t="s">
        <v>79</v>
      </c>
      <c r="AY1375" s="258" t="s">
        <v>171</v>
      </c>
    </row>
    <row r="1376" s="2" customFormat="1" ht="33" customHeight="1">
      <c r="A1376" s="41"/>
      <c r="B1376" s="42"/>
      <c r="C1376" s="207" t="s">
        <v>668</v>
      </c>
      <c r="D1376" s="207" t="s">
        <v>174</v>
      </c>
      <c r="E1376" s="208" t="s">
        <v>1160</v>
      </c>
      <c r="F1376" s="209" t="s">
        <v>1161</v>
      </c>
      <c r="G1376" s="210" t="s">
        <v>191</v>
      </c>
      <c r="H1376" s="211">
        <v>31.353000000000002</v>
      </c>
      <c r="I1376" s="212"/>
      <c r="J1376" s="213">
        <f>ROUND(I1376*H1376,2)</f>
        <v>0</v>
      </c>
      <c r="K1376" s="209" t="s">
        <v>178</v>
      </c>
      <c r="L1376" s="47"/>
      <c r="M1376" s="214" t="s">
        <v>19</v>
      </c>
      <c r="N1376" s="215" t="s">
        <v>42</v>
      </c>
      <c r="O1376" s="87"/>
      <c r="P1376" s="216">
        <f>O1376*H1376</f>
        <v>0</v>
      </c>
      <c r="Q1376" s="216">
        <v>0</v>
      </c>
      <c r="R1376" s="216">
        <f>Q1376*H1376</f>
        <v>0</v>
      </c>
      <c r="S1376" s="216">
        <v>0.0014</v>
      </c>
      <c r="T1376" s="217">
        <f>S1376*H1376</f>
        <v>0.043894200000000001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18" t="s">
        <v>179</v>
      </c>
      <c r="AT1376" s="218" t="s">
        <v>174</v>
      </c>
      <c r="AU1376" s="218" t="s">
        <v>81</v>
      </c>
      <c r="AY1376" s="20" t="s">
        <v>171</v>
      </c>
      <c r="BE1376" s="219">
        <f>IF(N1376="základní",J1376,0)</f>
        <v>0</v>
      </c>
      <c r="BF1376" s="219">
        <f>IF(N1376="snížená",J1376,0)</f>
        <v>0</v>
      </c>
      <c r="BG1376" s="219">
        <f>IF(N1376="zákl. přenesená",J1376,0)</f>
        <v>0</v>
      </c>
      <c r="BH1376" s="219">
        <f>IF(N1376="sníž. přenesená",J1376,0)</f>
        <v>0</v>
      </c>
      <c r="BI1376" s="219">
        <f>IF(N1376="nulová",J1376,0)</f>
        <v>0</v>
      </c>
      <c r="BJ1376" s="20" t="s">
        <v>79</v>
      </c>
      <c r="BK1376" s="219">
        <f>ROUND(I1376*H1376,2)</f>
        <v>0</v>
      </c>
      <c r="BL1376" s="20" t="s">
        <v>179</v>
      </c>
      <c r="BM1376" s="218" t="s">
        <v>1162</v>
      </c>
    </row>
    <row r="1377" s="2" customFormat="1">
      <c r="A1377" s="41"/>
      <c r="B1377" s="42"/>
      <c r="C1377" s="43"/>
      <c r="D1377" s="220" t="s">
        <v>180</v>
      </c>
      <c r="E1377" s="43"/>
      <c r="F1377" s="221" t="s">
        <v>1163</v>
      </c>
      <c r="G1377" s="43"/>
      <c r="H1377" s="43"/>
      <c r="I1377" s="222"/>
      <c r="J1377" s="43"/>
      <c r="K1377" s="43"/>
      <c r="L1377" s="47"/>
      <c r="M1377" s="223"/>
      <c r="N1377" s="224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180</v>
      </c>
      <c r="AU1377" s="20" t="s">
        <v>81</v>
      </c>
    </row>
    <row r="1378" s="13" customFormat="1">
      <c r="A1378" s="13"/>
      <c r="B1378" s="225"/>
      <c r="C1378" s="226"/>
      <c r="D1378" s="227" t="s">
        <v>182</v>
      </c>
      <c r="E1378" s="228" t="s">
        <v>19</v>
      </c>
      <c r="F1378" s="229" t="s">
        <v>1120</v>
      </c>
      <c r="G1378" s="226"/>
      <c r="H1378" s="230">
        <v>14.904999999999999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6" t="s">
        <v>182</v>
      </c>
      <c r="AU1378" s="236" t="s">
        <v>81</v>
      </c>
      <c r="AV1378" s="13" t="s">
        <v>81</v>
      </c>
      <c r="AW1378" s="13" t="s">
        <v>33</v>
      </c>
      <c r="AX1378" s="13" t="s">
        <v>71</v>
      </c>
      <c r="AY1378" s="236" t="s">
        <v>171</v>
      </c>
    </row>
    <row r="1379" s="13" customFormat="1">
      <c r="A1379" s="13"/>
      <c r="B1379" s="225"/>
      <c r="C1379" s="226"/>
      <c r="D1379" s="227" t="s">
        <v>182</v>
      </c>
      <c r="E1379" s="228" t="s">
        <v>19</v>
      </c>
      <c r="F1379" s="229" t="s">
        <v>1121</v>
      </c>
      <c r="G1379" s="226"/>
      <c r="H1379" s="230">
        <v>0.22800000000000001</v>
      </c>
      <c r="I1379" s="231"/>
      <c r="J1379" s="226"/>
      <c r="K1379" s="226"/>
      <c r="L1379" s="232"/>
      <c r="M1379" s="233"/>
      <c r="N1379" s="234"/>
      <c r="O1379" s="234"/>
      <c r="P1379" s="234"/>
      <c r="Q1379" s="234"/>
      <c r="R1379" s="234"/>
      <c r="S1379" s="234"/>
      <c r="T1379" s="23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6" t="s">
        <v>182</v>
      </c>
      <c r="AU1379" s="236" t="s">
        <v>81</v>
      </c>
      <c r="AV1379" s="13" t="s">
        <v>81</v>
      </c>
      <c r="AW1379" s="13" t="s">
        <v>33</v>
      </c>
      <c r="AX1379" s="13" t="s">
        <v>71</v>
      </c>
      <c r="AY1379" s="236" t="s">
        <v>171</v>
      </c>
    </row>
    <row r="1380" s="14" customFormat="1">
      <c r="A1380" s="14"/>
      <c r="B1380" s="237"/>
      <c r="C1380" s="238"/>
      <c r="D1380" s="227" t="s">
        <v>182</v>
      </c>
      <c r="E1380" s="239" t="s">
        <v>19</v>
      </c>
      <c r="F1380" s="240" t="s">
        <v>1122</v>
      </c>
      <c r="G1380" s="238"/>
      <c r="H1380" s="241">
        <v>15.132999999999999</v>
      </c>
      <c r="I1380" s="242"/>
      <c r="J1380" s="238"/>
      <c r="K1380" s="238"/>
      <c r="L1380" s="243"/>
      <c r="M1380" s="244"/>
      <c r="N1380" s="245"/>
      <c r="O1380" s="245"/>
      <c r="P1380" s="245"/>
      <c r="Q1380" s="245"/>
      <c r="R1380" s="245"/>
      <c r="S1380" s="245"/>
      <c r="T1380" s="246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7" t="s">
        <v>182</v>
      </c>
      <c r="AU1380" s="247" t="s">
        <v>81</v>
      </c>
      <c r="AV1380" s="14" t="s">
        <v>185</v>
      </c>
      <c r="AW1380" s="14" t="s">
        <v>33</v>
      </c>
      <c r="AX1380" s="14" t="s">
        <v>71</v>
      </c>
      <c r="AY1380" s="247" t="s">
        <v>171</v>
      </c>
    </row>
    <row r="1381" s="13" customFormat="1">
      <c r="A1381" s="13"/>
      <c r="B1381" s="225"/>
      <c r="C1381" s="226"/>
      <c r="D1381" s="227" t="s">
        <v>182</v>
      </c>
      <c r="E1381" s="228" t="s">
        <v>19</v>
      </c>
      <c r="F1381" s="229" t="s">
        <v>1123</v>
      </c>
      <c r="G1381" s="226"/>
      <c r="H1381" s="230">
        <v>16.219999999999999</v>
      </c>
      <c r="I1381" s="231"/>
      <c r="J1381" s="226"/>
      <c r="K1381" s="226"/>
      <c r="L1381" s="232"/>
      <c r="M1381" s="233"/>
      <c r="N1381" s="234"/>
      <c r="O1381" s="234"/>
      <c r="P1381" s="234"/>
      <c r="Q1381" s="234"/>
      <c r="R1381" s="234"/>
      <c r="S1381" s="234"/>
      <c r="T1381" s="235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6" t="s">
        <v>182</v>
      </c>
      <c r="AU1381" s="236" t="s">
        <v>81</v>
      </c>
      <c r="AV1381" s="13" t="s">
        <v>81</v>
      </c>
      <c r="AW1381" s="13" t="s">
        <v>33</v>
      </c>
      <c r="AX1381" s="13" t="s">
        <v>71</v>
      </c>
      <c r="AY1381" s="236" t="s">
        <v>171</v>
      </c>
    </row>
    <row r="1382" s="14" customFormat="1">
      <c r="A1382" s="14"/>
      <c r="B1382" s="237"/>
      <c r="C1382" s="238"/>
      <c r="D1382" s="227" t="s">
        <v>182</v>
      </c>
      <c r="E1382" s="239" t="s">
        <v>19</v>
      </c>
      <c r="F1382" s="240" t="s">
        <v>1124</v>
      </c>
      <c r="G1382" s="238"/>
      <c r="H1382" s="241">
        <v>16.219999999999999</v>
      </c>
      <c r="I1382" s="242"/>
      <c r="J1382" s="238"/>
      <c r="K1382" s="238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7" t="s">
        <v>182</v>
      </c>
      <c r="AU1382" s="247" t="s">
        <v>81</v>
      </c>
      <c r="AV1382" s="14" t="s">
        <v>185</v>
      </c>
      <c r="AW1382" s="14" t="s">
        <v>33</v>
      </c>
      <c r="AX1382" s="14" t="s">
        <v>71</v>
      </c>
      <c r="AY1382" s="247" t="s">
        <v>171</v>
      </c>
    </row>
    <row r="1383" s="15" customFormat="1">
      <c r="A1383" s="15"/>
      <c r="B1383" s="248"/>
      <c r="C1383" s="249"/>
      <c r="D1383" s="227" t="s">
        <v>182</v>
      </c>
      <c r="E1383" s="250" t="s">
        <v>19</v>
      </c>
      <c r="F1383" s="251" t="s">
        <v>1164</v>
      </c>
      <c r="G1383" s="249"/>
      <c r="H1383" s="252">
        <v>31.352999999999998</v>
      </c>
      <c r="I1383" s="253"/>
      <c r="J1383" s="249"/>
      <c r="K1383" s="249"/>
      <c r="L1383" s="254"/>
      <c r="M1383" s="255"/>
      <c r="N1383" s="256"/>
      <c r="O1383" s="256"/>
      <c r="P1383" s="256"/>
      <c r="Q1383" s="256"/>
      <c r="R1383" s="256"/>
      <c r="S1383" s="256"/>
      <c r="T1383" s="257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58" t="s">
        <v>182</v>
      </c>
      <c r="AU1383" s="258" t="s">
        <v>81</v>
      </c>
      <c r="AV1383" s="15" t="s">
        <v>179</v>
      </c>
      <c r="AW1383" s="15" t="s">
        <v>33</v>
      </c>
      <c r="AX1383" s="15" t="s">
        <v>79</v>
      </c>
      <c r="AY1383" s="258" t="s">
        <v>171</v>
      </c>
    </row>
    <row r="1384" s="2" customFormat="1" ht="16.5" customHeight="1">
      <c r="A1384" s="41"/>
      <c r="B1384" s="42"/>
      <c r="C1384" s="207" t="s">
        <v>1165</v>
      </c>
      <c r="D1384" s="207" t="s">
        <v>174</v>
      </c>
      <c r="E1384" s="208" t="s">
        <v>1166</v>
      </c>
      <c r="F1384" s="209" t="s">
        <v>1167</v>
      </c>
      <c r="G1384" s="210" t="s">
        <v>191</v>
      </c>
      <c r="H1384" s="211">
        <v>10.183</v>
      </c>
      <c r="I1384" s="212"/>
      <c r="J1384" s="213">
        <f>ROUND(I1384*H1384,2)</f>
        <v>0</v>
      </c>
      <c r="K1384" s="209" t="s">
        <v>178</v>
      </c>
      <c r="L1384" s="47"/>
      <c r="M1384" s="214" t="s">
        <v>19</v>
      </c>
      <c r="N1384" s="215" t="s">
        <v>42</v>
      </c>
      <c r="O1384" s="87"/>
      <c r="P1384" s="216">
        <f>O1384*H1384</f>
        <v>0</v>
      </c>
      <c r="Q1384" s="216">
        <v>0</v>
      </c>
      <c r="R1384" s="216">
        <f>Q1384*H1384</f>
        <v>0</v>
      </c>
      <c r="S1384" s="216">
        <v>0.021999999999999999</v>
      </c>
      <c r="T1384" s="217">
        <f>S1384*H1384</f>
        <v>0.22402599999999998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18" t="s">
        <v>179</v>
      </c>
      <c r="AT1384" s="218" t="s">
        <v>174</v>
      </c>
      <c r="AU1384" s="218" t="s">
        <v>81</v>
      </c>
      <c r="AY1384" s="20" t="s">
        <v>171</v>
      </c>
      <c r="BE1384" s="219">
        <f>IF(N1384="základní",J1384,0)</f>
        <v>0</v>
      </c>
      <c r="BF1384" s="219">
        <f>IF(N1384="snížená",J1384,0)</f>
        <v>0</v>
      </c>
      <c r="BG1384" s="219">
        <f>IF(N1384="zákl. přenesená",J1384,0)</f>
        <v>0</v>
      </c>
      <c r="BH1384" s="219">
        <f>IF(N1384="sníž. přenesená",J1384,0)</f>
        <v>0</v>
      </c>
      <c r="BI1384" s="219">
        <f>IF(N1384="nulová",J1384,0)</f>
        <v>0</v>
      </c>
      <c r="BJ1384" s="20" t="s">
        <v>79</v>
      </c>
      <c r="BK1384" s="219">
        <f>ROUND(I1384*H1384,2)</f>
        <v>0</v>
      </c>
      <c r="BL1384" s="20" t="s">
        <v>179</v>
      </c>
      <c r="BM1384" s="218" t="s">
        <v>1168</v>
      </c>
    </row>
    <row r="1385" s="2" customFormat="1">
      <c r="A1385" s="41"/>
      <c r="B1385" s="42"/>
      <c r="C1385" s="43"/>
      <c r="D1385" s="220" t="s">
        <v>180</v>
      </c>
      <c r="E1385" s="43"/>
      <c r="F1385" s="221" t="s">
        <v>1169</v>
      </c>
      <c r="G1385" s="43"/>
      <c r="H1385" s="43"/>
      <c r="I1385" s="222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180</v>
      </c>
      <c r="AU1385" s="20" t="s">
        <v>81</v>
      </c>
    </row>
    <row r="1386" s="13" customFormat="1">
      <c r="A1386" s="13"/>
      <c r="B1386" s="225"/>
      <c r="C1386" s="226"/>
      <c r="D1386" s="227" t="s">
        <v>182</v>
      </c>
      <c r="E1386" s="228" t="s">
        <v>19</v>
      </c>
      <c r="F1386" s="229" t="s">
        <v>1170</v>
      </c>
      <c r="G1386" s="226"/>
      <c r="H1386" s="230">
        <v>4.6799999999999997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6" t="s">
        <v>182</v>
      </c>
      <c r="AU1386" s="236" t="s">
        <v>81</v>
      </c>
      <c r="AV1386" s="13" t="s">
        <v>81</v>
      </c>
      <c r="AW1386" s="13" t="s">
        <v>33</v>
      </c>
      <c r="AX1386" s="13" t="s">
        <v>71</v>
      </c>
      <c r="AY1386" s="236" t="s">
        <v>171</v>
      </c>
    </row>
    <row r="1387" s="13" customFormat="1">
      <c r="A1387" s="13"/>
      <c r="B1387" s="225"/>
      <c r="C1387" s="226"/>
      <c r="D1387" s="227" t="s">
        <v>182</v>
      </c>
      <c r="E1387" s="228" t="s">
        <v>19</v>
      </c>
      <c r="F1387" s="229" t="s">
        <v>1171</v>
      </c>
      <c r="G1387" s="226"/>
      <c r="H1387" s="230">
        <v>5.5030000000000001</v>
      </c>
      <c r="I1387" s="231"/>
      <c r="J1387" s="226"/>
      <c r="K1387" s="226"/>
      <c r="L1387" s="232"/>
      <c r="M1387" s="233"/>
      <c r="N1387" s="234"/>
      <c r="O1387" s="234"/>
      <c r="P1387" s="234"/>
      <c r="Q1387" s="234"/>
      <c r="R1387" s="234"/>
      <c r="S1387" s="234"/>
      <c r="T1387" s="23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6" t="s">
        <v>182</v>
      </c>
      <c r="AU1387" s="236" t="s">
        <v>81</v>
      </c>
      <c r="AV1387" s="13" t="s">
        <v>81</v>
      </c>
      <c r="AW1387" s="13" t="s">
        <v>33</v>
      </c>
      <c r="AX1387" s="13" t="s">
        <v>71</v>
      </c>
      <c r="AY1387" s="236" t="s">
        <v>171</v>
      </c>
    </row>
    <row r="1388" s="14" customFormat="1">
      <c r="A1388" s="14"/>
      <c r="B1388" s="237"/>
      <c r="C1388" s="238"/>
      <c r="D1388" s="227" t="s">
        <v>182</v>
      </c>
      <c r="E1388" s="239" t="s">
        <v>19</v>
      </c>
      <c r="F1388" s="240" t="s">
        <v>1172</v>
      </c>
      <c r="G1388" s="238"/>
      <c r="H1388" s="241">
        <v>10.183</v>
      </c>
      <c r="I1388" s="242"/>
      <c r="J1388" s="238"/>
      <c r="K1388" s="238"/>
      <c r="L1388" s="243"/>
      <c r="M1388" s="244"/>
      <c r="N1388" s="245"/>
      <c r="O1388" s="245"/>
      <c r="P1388" s="245"/>
      <c r="Q1388" s="245"/>
      <c r="R1388" s="245"/>
      <c r="S1388" s="245"/>
      <c r="T1388" s="246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7" t="s">
        <v>182</v>
      </c>
      <c r="AU1388" s="247" t="s">
        <v>81</v>
      </c>
      <c r="AV1388" s="14" t="s">
        <v>185</v>
      </c>
      <c r="AW1388" s="14" t="s">
        <v>33</v>
      </c>
      <c r="AX1388" s="14" t="s">
        <v>71</v>
      </c>
      <c r="AY1388" s="247" t="s">
        <v>171</v>
      </c>
    </row>
    <row r="1389" s="15" customFormat="1">
      <c r="A1389" s="15"/>
      <c r="B1389" s="248"/>
      <c r="C1389" s="249"/>
      <c r="D1389" s="227" t="s">
        <v>182</v>
      </c>
      <c r="E1389" s="250" t="s">
        <v>19</v>
      </c>
      <c r="F1389" s="251" t="s">
        <v>188</v>
      </c>
      <c r="G1389" s="249"/>
      <c r="H1389" s="252">
        <v>10.183</v>
      </c>
      <c r="I1389" s="253"/>
      <c r="J1389" s="249"/>
      <c r="K1389" s="249"/>
      <c r="L1389" s="254"/>
      <c r="M1389" s="255"/>
      <c r="N1389" s="256"/>
      <c r="O1389" s="256"/>
      <c r="P1389" s="256"/>
      <c r="Q1389" s="256"/>
      <c r="R1389" s="256"/>
      <c r="S1389" s="256"/>
      <c r="T1389" s="257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58" t="s">
        <v>182</v>
      </c>
      <c r="AU1389" s="258" t="s">
        <v>81</v>
      </c>
      <c r="AV1389" s="15" t="s">
        <v>179</v>
      </c>
      <c r="AW1389" s="15" t="s">
        <v>33</v>
      </c>
      <c r="AX1389" s="15" t="s">
        <v>79</v>
      </c>
      <c r="AY1389" s="258" t="s">
        <v>171</v>
      </c>
    </row>
    <row r="1390" s="2" customFormat="1" ht="16.5" customHeight="1">
      <c r="A1390" s="41"/>
      <c r="B1390" s="42"/>
      <c r="C1390" s="207" t="s">
        <v>673</v>
      </c>
      <c r="D1390" s="207" t="s">
        <v>174</v>
      </c>
      <c r="E1390" s="208" t="s">
        <v>1173</v>
      </c>
      <c r="F1390" s="209" t="s">
        <v>1174</v>
      </c>
      <c r="G1390" s="210" t="s">
        <v>191</v>
      </c>
      <c r="H1390" s="211">
        <v>1.6799999999999999</v>
      </c>
      <c r="I1390" s="212"/>
      <c r="J1390" s="213">
        <f>ROUND(I1390*H1390,2)</f>
        <v>0</v>
      </c>
      <c r="K1390" s="209" t="s">
        <v>178</v>
      </c>
      <c r="L1390" s="47"/>
      <c r="M1390" s="214" t="s">
        <v>19</v>
      </c>
      <c r="N1390" s="215" t="s">
        <v>42</v>
      </c>
      <c r="O1390" s="87"/>
      <c r="P1390" s="216">
        <f>O1390*H1390</f>
        <v>0</v>
      </c>
      <c r="Q1390" s="216">
        <v>0</v>
      </c>
      <c r="R1390" s="216">
        <f>Q1390*H1390</f>
        <v>0</v>
      </c>
      <c r="S1390" s="216">
        <v>0.024649999999999998</v>
      </c>
      <c r="T1390" s="217">
        <f>S1390*H1390</f>
        <v>0.041411999999999997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18" t="s">
        <v>179</v>
      </c>
      <c r="AT1390" s="218" t="s">
        <v>174</v>
      </c>
      <c r="AU1390" s="218" t="s">
        <v>81</v>
      </c>
      <c r="AY1390" s="20" t="s">
        <v>171</v>
      </c>
      <c r="BE1390" s="219">
        <f>IF(N1390="základní",J1390,0)</f>
        <v>0</v>
      </c>
      <c r="BF1390" s="219">
        <f>IF(N1390="snížená",J1390,0)</f>
        <v>0</v>
      </c>
      <c r="BG1390" s="219">
        <f>IF(N1390="zákl. přenesená",J1390,0)</f>
        <v>0</v>
      </c>
      <c r="BH1390" s="219">
        <f>IF(N1390="sníž. přenesená",J1390,0)</f>
        <v>0</v>
      </c>
      <c r="BI1390" s="219">
        <f>IF(N1390="nulová",J1390,0)</f>
        <v>0</v>
      </c>
      <c r="BJ1390" s="20" t="s">
        <v>79</v>
      </c>
      <c r="BK1390" s="219">
        <f>ROUND(I1390*H1390,2)</f>
        <v>0</v>
      </c>
      <c r="BL1390" s="20" t="s">
        <v>179</v>
      </c>
      <c r="BM1390" s="218" t="s">
        <v>1175</v>
      </c>
    </row>
    <row r="1391" s="2" customFormat="1">
      <c r="A1391" s="41"/>
      <c r="B1391" s="42"/>
      <c r="C1391" s="43"/>
      <c r="D1391" s="220" t="s">
        <v>180</v>
      </c>
      <c r="E1391" s="43"/>
      <c r="F1391" s="221" t="s">
        <v>1176</v>
      </c>
      <c r="G1391" s="43"/>
      <c r="H1391" s="43"/>
      <c r="I1391" s="222"/>
      <c r="J1391" s="43"/>
      <c r="K1391" s="43"/>
      <c r="L1391" s="47"/>
      <c r="M1391" s="223"/>
      <c r="N1391" s="224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180</v>
      </c>
      <c r="AU1391" s="20" t="s">
        <v>81</v>
      </c>
    </row>
    <row r="1392" s="13" customFormat="1">
      <c r="A1392" s="13"/>
      <c r="B1392" s="225"/>
      <c r="C1392" s="226"/>
      <c r="D1392" s="227" t="s">
        <v>182</v>
      </c>
      <c r="E1392" s="228" t="s">
        <v>19</v>
      </c>
      <c r="F1392" s="229" t="s">
        <v>1177</v>
      </c>
      <c r="G1392" s="226"/>
      <c r="H1392" s="230">
        <v>2.5800000000000001</v>
      </c>
      <c r="I1392" s="231"/>
      <c r="J1392" s="226"/>
      <c r="K1392" s="226"/>
      <c r="L1392" s="232"/>
      <c r="M1392" s="233"/>
      <c r="N1392" s="234"/>
      <c r="O1392" s="234"/>
      <c r="P1392" s="234"/>
      <c r="Q1392" s="234"/>
      <c r="R1392" s="234"/>
      <c r="S1392" s="234"/>
      <c r="T1392" s="235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6" t="s">
        <v>182</v>
      </c>
      <c r="AU1392" s="236" t="s">
        <v>81</v>
      </c>
      <c r="AV1392" s="13" t="s">
        <v>81</v>
      </c>
      <c r="AW1392" s="13" t="s">
        <v>33</v>
      </c>
      <c r="AX1392" s="13" t="s">
        <v>71</v>
      </c>
      <c r="AY1392" s="236" t="s">
        <v>171</v>
      </c>
    </row>
    <row r="1393" s="13" customFormat="1">
      <c r="A1393" s="13"/>
      <c r="B1393" s="225"/>
      <c r="C1393" s="226"/>
      <c r="D1393" s="227" t="s">
        <v>182</v>
      </c>
      <c r="E1393" s="228" t="s">
        <v>19</v>
      </c>
      <c r="F1393" s="229" t="s">
        <v>1178</v>
      </c>
      <c r="G1393" s="226"/>
      <c r="H1393" s="230">
        <v>-0.90000000000000002</v>
      </c>
      <c r="I1393" s="231"/>
      <c r="J1393" s="226"/>
      <c r="K1393" s="226"/>
      <c r="L1393" s="232"/>
      <c r="M1393" s="233"/>
      <c r="N1393" s="234"/>
      <c r="O1393" s="234"/>
      <c r="P1393" s="234"/>
      <c r="Q1393" s="234"/>
      <c r="R1393" s="234"/>
      <c r="S1393" s="234"/>
      <c r="T1393" s="23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6" t="s">
        <v>182</v>
      </c>
      <c r="AU1393" s="236" t="s">
        <v>81</v>
      </c>
      <c r="AV1393" s="13" t="s">
        <v>81</v>
      </c>
      <c r="AW1393" s="13" t="s">
        <v>33</v>
      </c>
      <c r="AX1393" s="13" t="s">
        <v>71</v>
      </c>
      <c r="AY1393" s="236" t="s">
        <v>171</v>
      </c>
    </row>
    <row r="1394" s="14" customFormat="1">
      <c r="A1394" s="14"/>
      <c r="B1394" s="237"/>
      <c r="C1394" s="238"/>
      <c r="D1394" s="227" t="s">
        <v>182</v>
      </c>
      <c r="E1394" s="239" t="s">
        <v>19</v>
      </c>
      <c r="F1394" s="240" t="s">
        <v>1179</v>
      </c>
      <c r="G1394" s="238"/>
      <c r="H1394" s="241">
        <v>1.6800000000000002</v>
      </c>
      <c r="I1394" s="242"/>
      <c r="J1394" s="238"/>
      <c r="K1394" s="238"/>
      <c r="L1394" s="243"/>
      <c r="M1394" s="244"/>
      <c r="N1394" s="245"/>
      <c r="O1394" s="245"/>
      <c r="P1394" s="245"/>
      <c r="Q1394" s="245"/>
      <c r="R1394" s="245"/>
      <c r="S1394" s="245"/>
      <c r="T1394" s="246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7" t="s">
        <v>182</v>
      </c>
      <c r="AU1394" s="247" t="s">
        <v>81</v>
      </c>
      <c r="AV1394" s="14" t="s">
        <v>185</v>
      </c>
      <c r="AW1394" s="14" t="s">
        <v>33</v>
      </c>
      <c r="AX1394" s="14" t="s">
        <v>71</v>
      </c>
      <c r="AY1394" s="247" t="s">
        <v>171</v>
      </c>
    </row>
    <row r="1395" s="15" customFormat="1">
      <c r="A1395" s="15"/>
      <c r="B1395" s="248"/>
      <c r="C1395" s="249"/>
      <c r="D1395" s="227" t="s">
        <v>182</v>
      </c>
      <c r="E1395" s="250" t="s">
        <v>19</v>
      </c>
      <c r="F1395" s="251" t="s">
        <v>188</v>
      </c>
      <c r="G1395" s="249"/>
      <c r="H1395" s="252">
        <v>1.6800000000000002</v>
      </c>
      <c r="I1395" s="253"/>
      <c r="J1395" s="249"/>
      <c r="K1395" s="249"/>
      <c r="L1395" s="254"/>
      <c r="M1395" s="255"/>
      <c r="N1395" s="256"/>
      <c r="O1395" s="256"/>
      <c r="P1395" s="256"/>
      <c r="Q1395" s="256"/>
      <c r="R1395" s="256"/>
      <c r="S1395" s="256"/>
      <c r="T1395" s="257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58" t="s">
        <v>182</v>
      </c>
      <c r="AU1395" s="258" t="s">
        <v>81</v>
      </c>
      <c r="AV1395" s="15" t="s">
        <v>179</v>
      </c>
      <c r="AW1395" s="15" t="s">
        <v>33</v>
      </c>
      <c r="AX1395" s="15" t="s">
        <v>79</v>
      </c>
      <c r="AY1395" s="258" t="s">
        <v>171</v>
      </c>
    </row>
    <row r="1396" s="2" customFormat="1" ht="16.5" customHeight="1">
      <c r="A1396" s="41"/>
      <c r="B1396" s="42"/>
      <c r="C1396" s="207" t="s">
        <v>1180</v>
      </c>
      <c r="D1396" s="207" t="s">
        <v>174</v>
      </c>
      <c r="E1396" s="208" t="s">
        <v>1181</v>
      </c>
      <c r="F1396" s="209" t="s">
        <v>1182</v>
      </c>
      <c r="G1396" s="210" t="s">
        <v>191</v>
      </c>
      <c r="H1396" s="211">
        <v>1.6799999999999999</v>
      </c>
      <c r="I1396" s="212"/>
      <c r="J1396" s="213">
        <f>ROUND(I1396*H1396,2)</f>
        <v>0</v>
      </c>
      <c r="K1396" s="209" t="s">
        <v>178</v>
      </c>
      <c r="L1396" s="47"/>
      <c r="M1396" s="214" t="s">
        <v>19</v>
      </c>
      <c r="N1396" s="215" t="s">
        <v>42</v>
      </c>
      <c r="O1396" s="87"/>
      <c r="P1396" s="216">
        <f>O1396*H1396</f>
        <v>0</v>
      </c>
      <c r="Q1396" s="216">
        <v>0</v>
      </c>
      <c r="R1396" s="216">
        <f>Q1396*H1396</f>
        <v>0</v>
      </c>
      <c r="S1396" s="216">
        <v>0.0080000000000000002</v>
      </c>
      <c r="T1396" s="217">
        <f>S1396*H1396</f>
        <v>0.013440000000000001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18" t="s">
        <v>179</v>
      </c>
      <c r="AT1396" s="218" t="s">
        <v>174</v>
      </c>
      <c r="AU1396" s="218" t="s">
        <v>81</v>
      </c>
      <c r="AY1396" s="20" t="s">
        <v>171</v>
      </c>
      <c r="BE1396" s="219">
        <f>IF(N1396="základní",J1396,0)</f>
        <v>0</v>
      </c>
      <c r="BF1396" s="219">
        <f>IF(N1396="snížená",J1396,0)</f>
        <v>0</v>
      </c>
      <c r="BG1396" s="219">
        <f>IF(N1396="zákl. přenesená",J1396,0)</f>
        <v>0</v>
      </c>
      <c r="BH1396" s="219">
        <f>IF(N1396="sníž. přenesená",J1396,0)</f>
        <v>0</v>
      </c>
      <c r="BI1396" s="219">
        <f>IF(N1396="nulová",J1396,0)</f>
        <v>0</v>
      </c>
      <c r="BJ1396" s="20" t="s">
        <v>79</v>
      </c>
      <c r="BK1396" s="219">
        <f>ROUND(I1396*H1396,2)</f>
        <v>0</v>
      </c>
      <c r="BL1396" s="20" t="s">
        <v>179</v>
      </c>
      <c r="BM1396" s="218" t="s">
        <v>1183</v>
      </c>
    </row>
    <row r="1397" s="2" customFormat="1">
      <c r="A1397" s="41"/>
      <c r="B1397" s="42"/>
      <c r="C1397" s="43"/>
      <c r="D1397" s="220" t="s">
        <v>180</v>
      </c>
      <c r="E1397" s="43"/>
      <c r="F1397" s="221" t="s">
        <v>1184</v>
      </c>
      <c r="G1397" s="43"/>
      <c r="H1397" s="43"/>
      <c r="I1397" s="222"/>
      <c r="J1397" s="43"/>
      <c r="K1397" s="43"/>
      <c r="L1397" s="47"/>
      <c r="M1397" s="223"/>
      <c r="N1397" s="224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180</v>
      </c>
      <c r="AU1397" s="20" t="s">
        <v>81</v>
      </c>
    </row>
    <row r="1398" s="2" customFormat="1" ht="24.15" customHeight="1">
      <c r="A1398" s="41"/>
      <c r="B1398" s="42"/>
      <c r="C1398" s="207" t="s">
        <v>680</v>
      </c>
      <c r="D1398" s="207" t="s">
        <v>174</v>
      </c>
      <c r="E1398" s="208" t="s">
        <v>1185</v>
      </c>
      <c r="F1398" s="209" t="s">
        <v>1186</v>
      </c>
      <c r="G1398" s="210" t="s">
        <v>534</v>
      </c>
      <c r="H1398" s="211">
        <v>6.25</v>
      </c>
      <c r="I1398" s="212"/>
      <c r="J1398" s="213">
        <f>ROUND(I1398*H1398,2)</f>
        <v>0</v>
      </c>
      <c r="K1398" s="209" t="s">
        <v>178</v>
      </c>
      <c r="L1398" s="47"/>
      <c r="M1398" s="214" t="s">
        <v>19</v>
      </c>
      <c r="N1398" s="215" t="s">
        <v>42</v>
      </c>
      <c r="O1398" s="87"/>
      <c r="P1398" s="216">
        <f>O1398*H1398</f>
        <v>0</v>
      </c>
      <c r="Q1398" s="216">
        <v>0</v>
      </c>
      <c r="R1398" s="216">
        <f>Q1398*H1398</f>
        <v>0</v>
      </c>
      <c r="S1398" s="216">
        <v>1.5</v>
      </c>
      <c r="T1398" s="217">
        <f>S1398*H1398</f>
        <v>9.375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18" t="s">
        <v>179</v>
      </c>
      <c r="AT1398" s="218" t="s">
        <v>174</v>
      </c>
      <c r="AU1398" s="218" t="s">
        <v>81</v>
      </c>
      <c r="AY1398" s="20" t="s">
        <v>171</v>
      </c>
      <c r="BE1398" s="219">
        <f>IF(N1398="základní",J1398,0)</f>
        <v>0</v>
      </c>
      <c r="BF1398" s="219">
        <f>IF(N1398="snížená",J1398,0)</f>
        <v>0</v>
      </c>
      <c r="BG1398" s="219">
        <f>IF(N1398="zákl. přenesená",J1398,0)</f>
        <v>0</v>
      </c>
      <c r="BH1398" s="219">
        <f>IF(N1398="sníž. přenesená",J1398,0)</f>
        <v>0</v>
      </c>
      <c r="BI1398" s="219">
        <f>IF(N1398="nulová",J1398,0)</f>
        <v>0</v>
      </c>
      <c r="BJ1398" s="20" t="s">
        <v>79</v>
      </c>
      <c r="BK1398" s="219">
        <f>ROUND(I1398*H1398,2)</f>
        <v>0</v>
      </c>
      <c r="BL1398" s="20" t="s">
        <v>179</v>
      </c>
      <c r="BM1398" s="218" t="s">
        <v>1187</v>
      </c>
    </row>
    <row r="1399" s="2" customFormat="1">
      <c r="A1399" s="41"/>
      <c r="B1399" s="42"/>
      <c r="C1399" s="43"/>
      <c r="D1399" s="220" t="s">
        <v>180</v>
      </c>
      <c r="E1399" s="43"/>
      <c r="F1399" s="221" t="s">
        <v>1188</v>
      </c>
      <c r="G1399" s="43"/>
      <c r="H1399" s="43"/>
      <c r="I1399" s="222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180</v>
      </c>
      <c r="AU1399" s="20" t="s">
        <v>81</v>
      </c>
    </row>
    <row r="1400" s="13" customFormat="1">
      <c r="A1400" s="13"/>
      <c r="B1400" s="225"/>
      <c r="C1400" s="226"/>
      <c r="D1400" s="227" t="s">
        <v>182</v>
      </c>
      <c r="E1400" s="228" t="s">
        <v>19</v>
      </c>
      <c r="F1400" s="229" t="s">
        <v>1189</v>
      </c>
      <c r="G1400" s="226"/>
      <c r="H1400" s="230">
        <v>6.25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6" t="s">
        <v>182</v>
      </c>
      <c r="AU1400" s="236" t="s">
        <v>81</v>
      </c>
      <c r="AV1400" s="13" t="s">
        <v>81</v>
      </c>
      <c r="AW1400" s="13" t="s">
        <v>33</v>
      </c>
      <c r="AX1400" s="13" t="s">
        <v>71</v>
      </c>
      <c r="AY1400" s="236" t="s">
        <v>171</v>
      </c>
    </row>
    <row r="1401" s="15" customFormat="1">
      <c r="A1401" s="15"/>
      <c r="B1401" s="248"/>
      <c r="C1401" s="249"/>
      <c r="D1401" s="227" t="s">
        <v>182</v>
      </c>
      <c r="E1401" s="250" t="s">
        <v>19</v>
      </c>
      <c r="F1401" s="251" t="s">
        <v>188</v>
      </c>
      <c r="G1401" s="249"/>
      <c r="H1401" s="252">
        <v>6.25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8" t="s">
        <v>182</v>
      </c>
      <c r="AU1401" s="258" t="s">
        <v>81</v>
      </c>
      <c r="AV1401" s="15" t="s">
        <v>179</v>
      </c>
      <c r="AW1401" s="15" t="s">
        <v>33</v>
      </c>
      <c r="AX1401" s="15" t="s">
        <v>79</v>
      </c>
      <c r="AY1401" s="258" t="s">
        <v>171</v>
      </c>
    </row>
    <row r="1402" s="12" customFormat="1" ht="22.8" customHeight="1">
      <c r="A1402" s="12"/>
      <c r="B1402" s="191"/>
      <c r="C1402" s="192"/>
      <c r="D1402" s="193" t="s">
        <v>70</v>
      </c>
      <c r="E1402" s="205" t="s">
        <v>1190</v>
      </c>
      <c r="F1402" s="205" t="s">
        <v>1191</v>
      </c>
      <c r="G1402" s="192"/>
      <c r="H1402" s="192"/>
      <c r="I1402" s="195"/>
      <c r="J1402" s="206">
        <f>BK1402</f>
        <v>0</v>
      </c>
      <c r="K1402" s="192"/>
      <c r="L1402" s="197"/>
      <c r="M1402" s="198"/>
      <c r="N1402" s="199"/>
      <c r="O1402" s="199"/>
      <c r="P1402" s="200">
        <f>SUM(P1403:P1424)</f>
        <v>0</v>
      </c>
      <c r="Q1402" s="199"/>
      <c r="R1402" s="200">
        <f>SUM(R1403:R1424)</f>
        <v>0</v>
      </c>
      <c r="S1402" s="199"/>
      <c r="T1402" s="201">
        <f>SUM(T1403:T1424)</f>
        <v>0</v>
      </c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R1402" s="202" t="s">
        <v>79</v>
      </c>
      <c r="AT1402" s="203" t="s">
        <v>70</v>
      </c>
      <c r="AU1402" s="203" t="s">
        <v>79</v>
      </c>
      <c r="AY1402" s="202" t="s">
        <v>171</v>
      </c>
      <c r="BK1402" s="204">
        <f>SUM(BK1403:BK1424)</f>
        <v>0</v>
      </c>
    </row>
    <row r="1403" s="2" customFormat="1" ht="24.15" customHeight="1">
      <c r="A1403" s="41"/>
      <c r="B1403" s="42"/>
      <c r="C1403" s="207" t="s">
        <v>1192</v>
      </c>
      <c r="D1403" s="207" t="s">
        <v>174</v>
      </c>
      <c r="E1403" s="208" t="s">
        <v>1193</v>
      </c>
      <c r="F1403" s="209" t="s">
        <v>1194</v>
      </c>
      <c r="G1403" s="210" t="s">
        <v>177</v>
      </c>
      <c r="H1403" s="211">
        <v>108.974</v>
      </c>
      <c r="I1403" s="212"/>
      <c r="J1403" s="213">
        <f>ROUND(I1403*H1403,2)</f>
        <v>0</v>
      </c>
      <c r="K1403" s="209" t="s">
        <v>178</v>
      </c>
      <c r="L1403" s="47"/>
      <c r="M1403" s="214" t="s">
        <v>19</v>
      </c>
      <c r="N1403" s="215" t="s">
        <v>42</v>
      </c>
      <c r="O1403" s="87"/>
      <c r="P1403" s="216">
        <f>O1403*H1403</f>
        <v>0</v>
      </c>
      <c r="Q1403" s="216">
        <v>0</v>
      </c>
      <c r="R1403" s="216">
        <f>Q1403*H1403</f>
        <v>0</v>
      </c>
      <c r="S1403" s="216">
        <v>0</v>
      </c>
      <c r="T1403" s="217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18" t="s">
        <v>179</v>
      </c>
      <c r="AT1403" s="218" t="s">
        <v>174</v>
      </c>
      <c r="AU1403" s="218" t="s">
        <v>81</v>
      </c>
      <c r="AY1403" s="20" t="s">
        <v>171</v>
      </c>
      <c r="BE1403" s="219">
        <f>IF(N1403="základní",J1403,0)</f>
        <v>0</v>
      </c>
      <c r="BF1403" s="219">
        <f>IF(N1403="snížená",J1403,0)</f>
        <v>0</v>
      </c>
      <c r="BG1403" s="219">
        <f>IF(N1403="zákl. přenesená",J1403,0)</f>
        <v>0</v>
      </c>
      <c r="BH1403" s="219">
        <f>IF(N1403="sníž. přenesená",J1403,0)</f>
        <v>0</v>
      </c>
      <c r="BI1403" s="219">
        <f>IF(N1403="nulová",J1403,0)</f>
        <v>0</v>
      </c>
      <c r="BJ1403" s="20" t="s">
        <v>79</v>
      </c>
      <c r="BK1403" s="219">
        <f>ROUND(I1403*H1403,2)</f>
        <v>0</v>
      </c>
      <c r="BL1403" s="20" t="s">
        <v>179</v>
      </c>
      <c r="BM1403" s="218" t="s">
        <v>1195</v>
      </c>
    </row>
    <row r="1404" s="2" customFormat="1">
      <c r="A1404" s="41"/>
      <c r="B1404" s="42"/>
      <c r="C1404" s="43"/>
      <c r="D1404" s="220" t="s">
        <v>180</v>
      </c>
      <c r="E1404" s="43"/>
      <c r="F1404" s="221" t="s">
        <v>1196</v>
      </c>
      <c r="G1404" s="43"/>
      <c r="H1404" s="43"/>
      <c r="I1404" s="222"/>
      <c r="J1404" s="43"/>
      <c r="K1404" s="43"/>
      <c r="L1404" s="47"/>
      <c r="M1404" s="223"/>
      <c r="N1404" s="224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180</v>
      </c>
      <c r="AU1404" s="20" t="s">
        <v>81</v>
      </c>
    </row>
    <row r="1405" s="2" customFormat="1" ht="21.75" customHeight="1">
      <c r="A1405" s="41"/>
      <c r="B1405" s="42"/>
      <c r="C1405" s="207" t="s">
        <v>686</v>
      </c>
      <c r="D1405" s="207" t="s">
        <v>174</v>
      </c>
      <c r="E1405" s="208" t="s">
        <v>1197</v>
      </c>
      <c r="F1405" s="209" t="s">
        <v>1198</v>
      </c>
      <c r="G1405" s="210" t="s">
        <v>177</v>
      </c>
      <c r="H1405" s="211">
        <v>108.974</v>
      </c>
      <c r="I1405" s="212"/>
      <c r="J1405" s="213">
        <f>ROUND(I1405*H1405,2)</f>
        <v>0</v>
      </c>
      <c r="K1405" s="209" t="s">
        <v>178</v>
      </c>
      <c r="L1405" s="47"/>
      <c r="M1405" s="214" t="s">
        <v>19</v>
      </c>
      <c r="N1405" s="215" t="s">
        <v>42</v>
      </c>
      <c r="O1405" s="87"/>
      <c r="P1405" s="216">
        <f>O1405*H1405</f>
        <v>0</v>
      </c>
      <c r="Q1405" s="216">
        <v>0</v>
      </c>
      <c r="R1405" s="216">
        <f>Q1405*H1405</f>
        <v>0</v>
      </c>
      <c r="S1405" s="216">
        <v>0</v>
      </c>
      <c r="T1405" s="217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18" t="s">
        <v>179</v>
      </c>
      <c r="AT1405" s="218" t="s">
        <v>174</v>
      </c>
      <c r="AU1405" s="218" t="s">
        <v>81</v>
      </c>
      <c r="AY1405" s="20" t="s">
        <v>171</v>
      </c>
      <c r="BE1405" s="219">
        <f>IF(N1405="základní",J1405,0)</f>
        <v>0</v>
      </c>
      <c r="BF1405" s="219">
        <f>IF(N1405="snížená",J1405,0)</f>
        <v>0</v>
      </c>
      <c r="BG1405" s="219">
        <f>IF(N1405="zákl. přenesená",J1405,0)</f>
        <v>0</v>
      </c>
      <c r="BH1405" s="219">
        <f>IF(N1405="sníž. přenesená",J1405,0)</f>
        <v>0</v>
      </c>
      <c r="BI1405" s="219">
        <f>IF(N1405="nulová",J1405,0)</f>
        <v>0</v>
      </c>
      <c r="BJ1405" s="20" t="s">
        <v>79</v>
      </c>
      <c r="BK1405" s="219">
        <f>ROUND(I1405*H1405,2)</f>
        <v>0</v>
      </c>
      <c r="BL1405" s="20" t="s">
        <v>179</v>
      </c>
      <c r="BM1405" s="218" t="s">
        <v>1199</v>
      </c>
    </row>
    <row r="1406" s="2" customFormat="1">
      <c r="A1406" s="41"/>
      <c r="B1406" s="42"/>
      <c r="C1406" s="43"/>
      <c r="D1406" s="220" t="s">
        <v>180</v>
      </c>
      <c r="E1406" s="43"/>
      <c r="F1406" s="221" t="s">
        <v>1200</v>
      </c>
      <c r="G1406" s="43"/>
      <c r="H1406" s="43"/>
      <c r="I1406" s="222"/>
      <c r="J1406" s="43"/>
      <c r="K1406" s="43"/>
      <c r="L1406" s="47"/>
      <c r="M1406" s="223"/>
      <c r="N1406" s="224"/>
      <c r="O1406" s="87"/>
      <c r="P1406" s="87"/>
      <c r="Q1406" s="87"/>
      <c r="R1406" s="87"/>
      <c r="S1406" s="87"/>
      <c r="T1406" s="88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T1406" s="20" t="s">
        <v>180</v>
      </c>
      <c r="AU1406" s="20" t="s">
        <v>81</v>
      </c>
    </row>
    <row r="1407" s="2" customFormat="1" ht="24.15" customHeight="1">
      <c r="A1407" s="41"/>
      <c r="B1407" s="42"/>
      <c r="C1407" s="207" t="s">
        <v>1201</v>
      </c>
      <c r="D1407" s="207" t="s">
        <v>174</v>
      </c>
      <c r="E1407" s="208" t="s">
        <v>1202</v>
      </c>
      <c r="F1407" s="209" t="s">
        <v>1203</v>
      </c>
      <c r="G1407" s="210" t="s">
        <v>177</v>
      </c>
      <c r="H1407" s="211">
        <v>1523.9280000000001</v>
      </c>
      <c r="I1407" s="212"/>
      <c r="J1407" s="213">
        <f>ROUND(I1407*H1407,2)</f>
        <v>0</v>
      </c>
      <c r="K1407" s="209" t="s">
        <v>178</v>
      </c>
      <c r="L1407" s="47"/>
      <c r="M1407" s="214" t="s">
        <v>19</v>
      </c>
      <c r="N1407" s="215" t="s">
        <v>42</v>
      </c>
      <c r="O1407" s="87"/>
      <c r="P1407" s="216">
        <f>O1407*H1407</f>
        <v>0</v>
      </c>
      <c r="Q1407" s="216">
        <v>0</v>
      </c>
      <c r="R1407" s="216">
        <f>Q1407*H1407</f>
        <v>0</v>
      </c>
      <c r="S1407" s="216">
        <v>0</v>
      </c>
      <c r="T1407" s="217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18" t="s">
        <v>179</v>
      </c>
      <c r="AT1407" s="218" t="s">
        <v>174</v>
      </c>
      <c r="AU1407" s="218" t="s">
        <v>81</v>
      </c>
      <c r="AY1407" s="20" t="s">
        <v>171</v>
      </c>
      <c r="BE1407" s="219">
        <f>IF(N1407="základní",J1407,0)</f>
        <v>0</v>
      </c>
      <c r="BF1407" s="219">
        <f>IF(N1407="snížená",J1407,0)</f>
        <v>0</v>
      </c>
      <c r="BG1407" s="219">
        <f>IF(N1407="zákl. přenesená",J1407,0)</f>
        <v>0</v>
      </c>
      <c r="BH1407" s="219">
        <f>IF(N1407="sníž. přenesená",J1407,0)</f>
        <v>0</v>
      </c>
      <c r="BI1407" s="219">
        <f>IF(N1407="nulová",J1407,0)</f>
        <v>0</v>
      </c>
      <c r="BJ1407" s="20" t="s">
        <v>79</v>
      </c>
      <c r="BK1407" s="219">
        <f>ROUND(I1407*H1407,2)</f>
        <v>0</v>
      </c>
      <c r="BL1407" s="20" t="s">
        <v>179</v>
      </c>
      <c r="BM1407" s="218" t="s">
        <v>1204</v>
      </c>
    </row>
    <row r="1408" s="2" customFormat="1">
      <c r="A1408" s="41"/>
      <c r="B1408" s="42"/>
      <c r="C1408" s="43"/>
      <c r="D1408" s="220" t="s">
        <v>180</v>
      </c>
      <c r="E1408" s="43"/>
      <c r="F1408" s="221" t="s">
        <v>1205</v>
      </c>
      <c r="G1408" s="43"/>
      <c r="H1408" s="43"/>
      <c r="I1408" s="222"/>
      <c r="J1408" s="43"/>
      <c r="K1408" s="43"/>
      <c r="L1408" s="47"/>
      <c r="M1408" s="223"/>
      <c r="N1408" s="224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180</v>
      </c>
      <c r="AU1408" s="20" t="s">
        <v>81</v>
      </c>
    </row>
    <row r="1409" s="13" customFormat="1">
      <c r="A1409" s="13"/>
      <c r="B1409" s="225"/>
      <c r="C1409" s="226"/>
      <c r="D1409" s="227" t="s">
        <v>182</v>
      </c>
      <c r="E1409" s="228" t="s">
        <v>19</v>
      </c>
      <c r="F1409" s="229" t="s">
        <v>1206</v>
      </c>
      <c r="G1409" s="226"/>
      <c r="H1409" s="230">
        <v>1523.9280000000001</v>
      </c>
      <c r="I1409" s="231"/>
      <c r="J1409" s="226"/>
      <c r="K1409" s="226"/>
      <c r="L1409" s="232"/>
      <c r="M1409" s="233"/>
      <c r="N1409" s="234"/>
      <c r="O1409" s="234"/>
      <c r="P1409" s="234"/>
      <c r="Q1409" s="234"/>
      <c r="R1409" s="234"/>
      <c r="S1409" s="234"/>
      <c r="T1409" s="23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6" t="s">
        <v>182</v>
      </c>
      <c r="AU1409" s="236" t="s">
        <v>81</v>
      </c>
      <c r="AV1409" s="13" t="s">
        <v>81</v>
      </c>
      <c r="AW1409" s="13" t="s">
        <v>33</v>
      </c>
      <c r="AX1409" s="13" t="s">
        <v>71</v>
      </c>
      <c r="AY1409" s="236" t="s">
        <v>171</v>
      </c>
    </row>
    <row r="1410" s="15" customFormat="1">
      <c r="A1410" s="15"/>
      <c r="B1410" s="248"/>
      <c r="C1410" s="249"/>
      <c r="D1410" s="227" t="s">
        <v>182</v>
      </c>
      <c r="E1410" s="250" t="s">
        <v>19</v>
      </c>
      <c r="F1410" s="251" t="s">
        <v>188</v>
      </c>
      <c r="G1410" s="249"/>
      <c r="H1410" s="252">
        <v>1523.9280000000001</v>
      </c>
      <c r="I1410" s="253"/>
      <c r="J1410" s="249"/>
      <c r="K1410" s="249"/>
      <c r="L1410" s="254"/>
      <c r="M1410" s="255"/>
      <c r="N1410" s="256"/>
      <c r="O1410" s="256"/>
      <c r="P1410" s="256"/>
      <c r="Q1410" s="256"/>
      <c r="R1410" s="256"/>
      <c r="S1410" s="256"/>
      <c r="T1410" s="257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8" t="s">
        <v>182</v>
      </c>
      <c r="AU1410" s="258" t="s">
        <v>81</v>
      </c>
      <c r="AV1410" s="15" t="s">
        <v>179</v>
      </c>
      <c r="AW1410" s="15" t="s">
        <v>33</v>
      </c>
      <c r="AX1410" s="15" t="s">
        <v>79</v>
      </c>
      <c r="AY1410" s="258" t="s">
        <v>171</v>
      </c>
    </row>
    <row r="1411" s="2" customFormat="1" ht="24.15" customHeight="1">
      <c r="A1411" s="41"/>
      <c r="B1411" s="42"/>
      <c r="C1411" s="207" t="s">
        <v>696</v>
      </c>
      <c r="D1411" s="207" t="s">
        <v>174</v>
      </c>
      <c r="E1411" s="208" t="s">
        <v>1207</v>
      </c>
      <c r="F1411" s="209" t="s">
        <v>1208</v>
      </c>
      <c r="G1411" s="210" t="s">
        <v>177</v>
      </c>
      <c r="H1411" s="211">
        <v>4.7469999999999999</v>
      </c>
      <c r="I1411" s="212"/>
      <c r="J1411" s="213">
        <f>ROUND(I1411*H1411,2)</f>
        <v>0</v>
      </c>
      <c r="K1411" s="209" t="s">
        <v>178</v>
      </c>
      <c r="L1411" s="47"/>
      <c r="M1411" s="214" t="s">
        <v>19</v>
      </c>
      <c r="N1411" s="215" t="s">
        <v>42</v>
      </c>
      <c r="O1411" s="87"/>
      <c r="P1411" s="216">
        <f>O1411*H1411</f>
        <v>0</v>
      </c>
      <c r="Q1411" s="216">
        <v>0</v>
      </c>
      <c r="R1411" s="216">
        <f>Q1411*H1411</f>
        <v>0</v>
      </c>
      <c r="S1411" s="216">
        <v>0</v>
      </c>
      <c r="T1411" s="217">
        <f>S1411*H1411</f>
        <v>0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18" t="s">
        <v>179</v>
      </c>
      <c r="AT1411" s="218" t="s">
        <v>174</v>
      </c>
      <c r="AU1411" s="218" t="s">
        <v>81</v>
      </c>
      <c r="AY1411" s="20" t="s">
        <v>171</v>
      </c>
      <c r="BE1411" s="219">
        <f>IF(N1411="základní",J1411,0)</f>
        <v>0</v>
      </c>
      <c r="BF1411" s="219">
        <f>IF(N1411="snížená",J1411,0)</f>
        <v>0</v>
      </c>
      <c r="BG1411" s="219">
        <f>IF(N1411="zákl. přenesená",J1411,0)</f>
        <v>0</v>
      </c>
      <c r="BH1411" s="219">
        <f>IF(N1411="sníž. přenesená",J1411,0)</f>
        <v>0</v>
      </c>
      <c r="BI1411" s="219">
        <f>IF(N1411="nulová",J1411,0)</f>
        <v>0</v>
      </c>
      <c r="BJ1411" s="20" t="s">
        <v>79</v>
      </c>
      <c r="BK1411" s="219">
        <f>ROUND(I1411*H1411,2)</f>
        <v>0</v>
      </c>
      <c r="BL1411" s="20" t="s">
        <v>179</v>
      </c>
      <c r="BM1411" s="218" t="s">
        <v>1209</v>
      </c>
    </row>
    <row r="1412" s="2" customFormat="1">
      <c r="A1412" s="41"/>
      <c r="B1412" s="42"/>
      <c r="C1412" s="43"/>
      <c r="D1412" s="220" t="s">
        <v>180</v>
      </c>
      <c r="E1412" s="43"/>
      <c r="F1412" s="221" t="s">
        <v>1210</v>
      </c>
      <c r="G1412" s="43"/>
      <c r="H1412" s="43"/>
      <c r="I1412" s="222"/>
      <c r="J1412" s="43"/>
      <c r="K1412" s="43"/>
      <c r="L1412" s="47"/>
      <c r="M1412" s="223"/>
      <c r="N1412" s="224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T1412" s="20" t="s">
        <v>180</v>
      </c>
      <c r="AU1412" s="20" t="s">
        <v>81</v>
      </c>
    </row>
    <row r="1413" s="2" customFormat="1" ht="24.15" customHeight="1">
      <c r="A1413" s="41"/>
      <c r="B1413" s="42"/>
      <c r="C1413" s="207" t="s">
        <v>1211</v>
      </c>
      <c r="D1413" s="207" t="s">
        <v>174</v>
      </c>
      <c r="E1413" s="208" t="s">
        <v>1212</v>
      </c>
      <c r="F1413" s="209" t="s">
        <v>1213</v>
      </c>
      <c r="G1413" s="210" t="s">
        <v>177</v>
      </c>
      <c r="H1413" s="211">
        <v>0.54100000000000004</v>
      </c>
      <c r="I1413" s="212"/>
      <c r="J1413" s="213">
        <f>ROUND(I1413*H1413,2)</f>
        <v>0</v>
      </c>
      <c r="K1413" s="209" t="s">
        <v>178</v>
      </c>
      <c r="L1413" s="47"/>
      <c r="M1413" s="214" t="s">
        <v>19</v>
      </c>
      <c r="N1413" s="215" t="s">
        <v>42</v>
      </c>
      <c r="O1413" s="87"/>
      <c r="P1413" s="216">
        <f>O1413*H1413</f>
        <v>0</v>
      </c>
      <c r="Q1413" s="216">
        <v>0</v>
      </c>
      <c r="R1413" s="216">
        <f>Q1413*H1413</f>
        <v>0</v>
      </c>
      <c r="S1413" s="216">
        <v>0</v>
      </c>
      <c r="T1413" s="217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18" t="s">
        <v>179</v>
      </c>
      <c r="AT1413" s="218" t="s">
        <v>174</v>
      </c>
      <c r="AU1413" s="218" t="s">
        <v>81</v>
      </c>
      <c r="AY1413" s="20" t="s">
        <v>171</v>
      </c>
      <c r="BE1413" s="219">
        <f>IF(N1413="základní",J1413,0)</f>
        <v>0</v>
      </c>
      <c r="BF1413" s="219">
        <f>IF(N1413="snížená",J1413,0)</f>
        <v>0</v>
      </c>
      <c r="BG1413" s="219">
        <f>IF(N1413="zákl. přenesená",J1413,0)</f>
        <v>0</v>
      </c>
      <c r="BH1413" s="219">
        <f>IF(N1413="sníž. přenesená",J1413,0)</f>
        <v>0</v>
      </c>
      <c r="BI1413" s="219">
        <f>IF(N1413="nulová",J1413,0)</f>
        <v>0</v>
      </c>
      <c r="BJ1413" s="20" t="s">
        <v>79</v>
      </c>
      <c r="BK1413" s="219">
        <f>ROUND(I1413*H1413,2)</f>
        <v>0</v>
      </c>
      <c r="BL1413" s="20" t="s">
        <v>179</v>
      </c>
      <c r="BM1413" s="218" t="s">
        <v>1214</v>
      </c>
    </row>
    <row r="1414" s="2" customFormat="1">
      <c r="A1414" s="41"/>
      <c r="B1414" s="42"/>
      <c r="C1414" s="43"/>
      <c r="D1414" s="220" t="s">
        <v>180</v>
      </c>
      <c r="E1414" s="43"/>
      <c r="F1414" s="221" t="s">
        <v>1215</v>
      </c>
      <c r="G1414" s="43"/>
      <c r="H1414" s="43"/>
      <c r="I1414" s="222"/>
      <c r="J1414" s="43"/>
      <c r="K1414" s="43"/>
      <c r="L1414" s="47"/>
      <c r="M1414" s="223"/>
      <c r="N1414" s="224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T1414" s="20" t="s">
        <v>180</v>
      </c>
      <c r="AU1414" s="20" t="s">
        <v>81</v>
      </c>
    </row>
    <row r="1415" s="2" customFormat="1" ht="24.15" customHeight="1">
      <c r="A1415" s="41"/>
      <c r="B1415" s="42"/>
      <c r="C1415" s="207" t="s">
        <v>703</v>
      </c>
      <c r="D1415" s="207" t="s">
        <v>174</v>
      </c>
      <c r="E1415" s="208" t="s">
        <v>1216</v>
      </c>
      <c r="F1415" s="209" t="s">
        <v>1217</v>
      </c>
      <c r="G1415" s="210" t="s">
        <v>177</v>
      </c>
      <c r="H1415" s="211">
        <v>2.3290000000000002</v>
      </c>
      <c r="I1415" s="212"/>
      <c r="J1415" s="213">
        <f>ROUND(I1415*H1415,2)</f>
        <v>0</v>
      </c>
      <c r="K1415" s="209" t="s">
        <v>178</v>
      </c>
      <c r="L1415" s="47"/>
      <c r="M1415" s="214" t="s">
        <v>19</v>
      </c>
      <c r="N1415" s="215" t="s">
        <v>42</v>
      </c>
      <c r="O1415" s="87"/>
      <c r="P1415" s="216">
        <f>O1415*H1415</f>
        <v>0</v>
      </c>
      <c r="Q1415" s="216">
        <v>0</v>
      </c>
      <c r="R1415" s="216">
        <f>Q1415*H1415</f>
        <v>0</v>
      </c>
      <c r="S1415" s="216">
        <v>0</v>
      </c>
      <c r="T1415" s="217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18" t="s">
        <v>179</v>
      </c>
      <c r="AT1415" s="218" t="s">
        <v>174</v>
      </c>
      <c r="AU1415" s="218" t="s">
        <v>81</v>
      </c>
      <c r="AY1415" s="20" t="s">
        <v>171</v>
      </c>
      <c r="BE1415" s="219">
        <f>IF(N1415="základní",J1415,0)</f>
        <v>0</v>
      </c>
      <c r="BF1415" s="219">
        <f>IF(N1415="snížená",J1415,0)</f>
        <v>0</v>
      </c>
      <c r="BG1415" s="219">
        <f>IF(N1415="zákl. přenesená",J1415,0)</f>
        <v>0</v>
      </c>
      <c r="BH1415" s="219">
        <f>IF(N1415="sníž. přenesená",J1415,0)</f>
        <v>0</v>
      </c>
      <c r="BI1415" s="219">
        <f>IF(N1415="nulová",J1415,0)</f>
        <v>0</v>
      </c>
      <c r="BJ1415" s="20" t="s">
        <v>79</v>
      </c>
      <c r="BK1415" s="219">
        <f>ROUND(I1415*H1415,2)</f>
        <v>0</v>
      </c>
      <c r="BL1415" s="20" t="s">
        <v>179</v>
      </c>
      <c r="BM1415" s="218" t="s">
        <v>1218</v>
      </c>
    </row>
    <row r="1416" s="2" customFormat="1">
      <c r="A1416" s="41"/>
      <c r="B1416" s="42"/>
      <c r="C1416" s="43"/>
      <c r="D1416" s="220" t="s">
        <v>180</v>
      </c>
      <c r="E1416" s="43"/>
      <c r="F1416" s="221" t="s">
        <v>1219</v>
      </c>
      <c r="G1416" s="43"/>
      <c r="H1416" s="43"/>
      <c r="I1416" s="222"/>
      <c r="J1416" s="43"/>
      <c r="K1416" s="43"/>
      <c r="L1416" s="47"/>
      <c r="M1416" s="223"/>
      <c r="N1416" s="224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T1416" s="20" t="s">
        <v>180</v>
      </c>
      <c r="AU1416" s="20" t="s">
        <v>81</v>
      </c>
    </row>
    <row r="1417" s="2" customFormat="1" ht="24.15" customHeight="1">
      <c r="A1417" s="41"/>
      <c r="B1417" s="42"/>
      <c r="C1417" s="207" t="s">
        <v>1220</v>
      </c>
      <c r="D1417" s="207" t="s">
        <v>174</v>
      </c>
      <c r="E1417" s="208" t="s">
        <v>1221</v>
      </c>
      <c r="F1417" s="209" t="s">
        <v>1222</v>
      </c>
      <c r="G1417" s="210" t="s">
        <v>177</v>
      </c>
      <c r="H1417" s="211">
        <v>0.73499999999999999</v>
      </c>
      <c r="I1417" s="212"/>
      <c r="J1417" s="213">
        <f>ROUND(I1417*H1417,2)</f>
        <v>0</v>
      </c>
      <c r="K1417" s="209" t="s">
        <v>178</v>
      </c>
      <c r="L1417" s="47"/>
      <c r="M1417" s="214" t="s">
        <v>19</v>
      </c>
      <c r="N1417" s="215" t="s">
        <v>42</v>
      </c>
      <c r="O1417" s="87"/>
      <c r="P1417" s="216">
        <f>O1417*H1417</f>
        <v>0</v>
      </c>
      <c r="Q1417" s="216">
        <v>0</v>
      </c>
      <c r="R1417" s="216">
        <f>Q1417*H1417</f>
        <v>0</v>
      </c>
      <c r="S1417" s="216">
        <v>0</v>
      </c>
      <c r="T1417" s="217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18" t="s">
        <v>179</v>
      </c>
      <c r="AT1417" s="218" t="s">
        <v>174</v>
      </c>
      <c r="AU1417" s="218" t="s">
        <v>81</v>
      </c>
      <c r="AY1417" s="20" t="s">
        <v>171</v>
      </c>
      <c r="BE1417" s="219">
        <f>IF(N1417="základní",J1417,0)</f>
        <v>0</v>
      </c>
      <c r="BF1417" s="219">
        <f>IF(N1417="snížená",J1417,0)</f>
        <v>0</v>
      </c>
      <c r="BG1417" s="219">
        <f>IF(N1417="zákl. přenesená",J1417,0)</f>
        <v>0</v>
      </c>
      <c r="BH1417" s="219">
        <f>IF(N1417="sníž. přenesená",J1417,0)</f>
        <v>0</v>
      </c>
      <c r="BI1417" s="219">
        <f>IF(N1417="nulová",J1417,0)</f>
        <v>0</v>
      </c>
      <c r="BJ1417" s="20" t="s">
        <v>79</v>
      </c>
      <c r="BK1417" s="219">
        <f>ROUND(I1417*H1417,2)</f>
        <v>0</v>
      </c>
      <c r="BL1417" s="20" t="s">
        <v>179</v>
      </c>
      <c r="BM1417" s="218" t="s">
        <v>1223</v>
      </c>
    </row>
    <row r="1418" s="2" customFormat="1">
      <c r="A1418" s="41"/>
      <c r="B1418" s="42"/>
      <c r="C1418" s="43"/>
      <c r="D1418" s="220" t="s">
        <v>180</v>
      </c>
      <c r="E1418" s="43"/>
      <c r="F1418" s="221" t="s">
        <v>1224</v>
      </c>
      <c r="G1418" s="43"/>
      <c r="H1418" s="43"/>
      <c r="I1418" s="222"/>
      <c r="J1418" s="43"/>
      <c r="K1418" s="43"/>
      <c r="L1418" s="47"/>
      <c r="M1418" s="223"/>
      <c r="N1418" s="224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180</v>
      </c>
      <c r="AU1418" s="20" t="s">
        <v>81</v>
      </c>
    </row>
    <row r="1419" s="2" customFormat="1" ht="24.15" customHeight="1">
      <c r="A1419" s="41"/>
      <c r="B1419" s="42"/>
      <c r="C1419" s="207" t="s">
        <v>711</v>
      </c>
      <c r="D1419" s="207" t="s">
        <v>174</v>
      </c>
      <c r="E1419" s="208" t="s">
        <v>1225</v>
      </c>
      <c r="F1419" s="209" t="s">
        <v>1226</v>
      </c>
      <c r="G1419" s="210" t="s">
        <v>177</v>
      </c>
      <c r="H1419" s="211">
        <v>95.063000000000002</v>
      </c>
      <c r="I1419" s="212"/>
      <c r="J1419" s="213">
        <f>ROUND(I1419*H1419,2)</f>
        <v>0</v>
      </c>
      <c r="K1419" s="209" t="s">
        <v>178</v>
      </c>
      <c r="L1419" s="47"/>
      <c r="M1419" s="214" t="s">
        <v>19</v>
      </c>
      <c r="N1419" s="215" t="s">
        <v>42</v>
      </c>
      <c r="O1419" s="87"/>
      <c r="P1419" s="216">
        <f>O1419*H1419</f>
        <v>0</v>
      </c>
      <c r="Q1419" s="216">
        <v>0</v>
      </c>
      <c r="R1419" s="216">
        <f>Q1419*H1419</f>
        <v>0</v>
      </c>
      <c r="S1419" s="216">
        <v>0</v>
      </c>
      <c r="T1419" s="217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18" t="s">
        <v>179</v>
      </c>
      <c r="AT1419" s="218" t="s">
        <v>174</v>
      </c>
      <c r="AU1419" s="218" t="s">
        <v>81</v>
      </c>
      <c r="AY1419" s="20" t="s">
        <v>171</v>
      </c>
      <c r="BE1419" s="219">
        <f>IF(N1419="základní",J1419,0)</f>
        <v>0</v>
      </c>
      <c r="BF1419" s="219">
        <f>IF(N1419="snížená",J1419,0)</f>
        <v>0</v>
      </c>
      <c r="BG1419" s="219">
        <f>IF(N1419="zákl. přenesená",J1419,0)</f>
        <v>0</v>
      </c>
      <c r="BH1419" s="219">
        <f>IF(N1419="sníž. přenesená",J1419,0)</f>
        <v>0</v>
      </c>
      <c r="BI1419" s="219">
        <f>IF(N1419="nulová",J1419,0)</f>
        <v>0</v>
      </c>
      <c r="BJ1419" s="20" t="s">
        <v>79</v>
      </c>
      <c r="BK1419" s="219">
        <f>ROUND(I1419*H1419,2)</f>
        <v>0</v>
      </c>
      <c r="BL1419" s="20" t="s">
        <v>179</v>
      </c>
      <c r="BM1419" s="218" t="s">
        <v>1227</v>
      </c>
    </row>
    <row r="1420" s="2" customFormat="1">
      <c r="A1420" s="41"/>
      <c r="B1420" s="42"/>
      <c r="C1420" s="43"/>
      <c r="D1420" s="220" t="s">
        <v>180</v>
      </c>
      <c r="E1420" s="43"/>
      <c r="F1420" s="221" t="s">
        <v>1228</v>
      </c>
      <c r="G1420" s="43"/>
      <c r="H1420" s="43"/>
      <c r="I1420" s="222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20" t="s">
        <v>180</v>
      </c>
      <c r="AU1420" s="20" t="s">
        <v>81</v>
      </c>
    </row>
    <row r="1421" s="13" customFormat="1">
      <c r="A1421" s="13"/>
      <c r="B1421" s="225"/>
      <c r="C1421" s="226"/>
      <c r="D1421" s="227" t="s">
        <v>182</v>
      </c>
      <c r="E1421" s="228" t="s">
        <v>19</v>
      </c>
      <c r="F1421" s="229" t="s">
        <v>1229</v>
      </c>
      <c r="G1421" s="226"/>
      <c r="H1421" s="230">
        <v>108.852</v>
      </c>
      <c r="I1421" s="231"/>
      <c r="J1421" s="226"/>
      <c r="K1421" s="226"/>
      <c r="L1421" s="232"/>
      <c r="M1421" s="233"/>
      <c r="N1421" s="234"/>
      <c r="O1421" s="234"/>
      <c r="P1421" s="234"/>
      <c r="Q1421" s="234"/>
      <c r="R1421" s="234"/>
      <c r="S1421" s="234"/>
      <c r="T1421" s="23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6" t="s">
        <v>182</v>
      </c>
      <c r="AU1421" s="236" t="s">
        <v>81</v>
      </c>
      <c r="AV1421" s="13" t="s">
        <v>81</v>
      </c>
      <c r="AW1421" s="13" t="s">
        <v>33</v>
      </c>
      <c r="AX1421" s="13" t="s">
        <v>71</v>
      </c>
      <c r="AY1421" s="236" t="s">
        <v>171</v>
      </c>
    </row>
    <row r="1422" s="13" customFormat="1">
      <c r="A1422" s="13"/>
      <c r="B1422" s="225"/>
      <c r="C1422" s="226"/>
      <c r="D1422" s="227" t="s">
        <v>182</v>
      </c>
      <c r="E1422" s="228" t="s">
        <v>19</v>
      </c>
      <c r="F1422" s="229" t="s">
        <v>1230</v>
      </c>
      <c r="G1422" s="226"/>
      <c r="H1422" s="230">
        <v>-8.3520000000000003</v>
      </c>
      <c r="I1422" s="231"/>
      <c r="J1422" s="226"/>
      <c r="K1422" s="226"/>
      <c r="L1422" s="232"/>
      <c r="M1422" s="233"/>
      <c r="N1422" s="234"/>
      <c r="O1422" s="234"/>
      <c r="P1422" s="234"/>
      <c r="Q1422" s="234"/>
      <c r="R1422" s="234"/>
      <c r="S1422" s="234"/>
      <c r="T1422" s="23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6" t="s">
        <v>182</v>
      </c>
      <c r="AU1422" s="236" t="s">
        <v>81</v>
      </c>
      <c r="AV1422" s="13" t="s">
        <v>81</v>
      </c>
      <c r="AW1422" s="13" t="s">
        <v>33</v>
      </c>
      <c r="AX1422" s="13" t="s">
        <v>71</v>
      </c>
      <c r="AY1422" s="236" t="s">
        <v>171</v>
      </c>
    </row>
    <row r="1423" s="13" customFormat="1">
      <c r="A1423" s="13"/>
      <c r="B1423" s="225"/>
      <c r="C1423" s="226"/>
      <c r="D1423" s="227" t="s">
        <v>182</v>
      </c>
      <c r="E1423" s="228" t="s">
        <v>19</v>
      </c>
      <c r="F1423" s="229" t="s">
        <v>1231</v>
      </c>
      <c r="G1423" s="226"/>
      <c r="H1423" s="230">
        <v>-5.4370000000000003</v>
      </c>
      <c r="I1423" s="231"/>
      <c r="J1423" s="226"/>
      <c r="K1423" s="226"/>
      <c r="L1423" s="232"/>
      <c r="M1423" s="233"/>
      <c r="N1423" s="234"/>
      <c r="O1423" s="234"/>
      <c r="P1423" s="234"/>
      <c r="Q1423" s="234"/>
      <c r="R1423" s="234"/>
      <c r="S1423" s="234"/>
      <c r="T1423" s="23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6" t="s">
        <v>182</v>
      </c>
      <c r="AU1423" s="236" t="s">
        <v>81</v>
      </c>
      <c r="AV1423" s="13" t="s">
        <v>81</v>
      </c>
      <c r="AW1423" s="13" t="s">
        <v>33</v>
      </c>
      <c r="AX1423" s="13" t="s">
        <v>71</v>
      </c>
      <c r="AY1423" s="236" t="s">
        <v>171</v>
      </c>
    </row>
    <row r="1424" s="15" customFormat="1">
      <c r="A1424" s="15"/>
      <c r="B1424" s="248"/>
      <c r="C1424" s="249"/>
      <c r="D1424" s="227" t="s">
        <v>182</v>
      </c>
      <c r="E1424" s="250" t="s">
        <v>19</v>
      </c>
      <c r="F1424" s="251" t="s">
        <v>188</v>
      </c>
      <c r="G1424" s="249"/>
      <c r="H1424" s="252">
        <v>95.063000000000002</v>
      </c>
      <c r="I1424" s="253"/>
      <c r="J1424" s="249"/>
      <c r="K1424" s="249"/>
      <c r="L1424" s="254"/>
      <c r="M1424" s="255"/>
      <c r="N1424" s="256"/>
      <c r="O1424" s="256"/>
      <c r="P1424" s="256"/>
      <c r="Q1424" s="256"/>
      <c r="R1424" s="256"/>
      <c r="S1424" s="256"/>
      <c r="T1424" s="257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58" t="s">
        <v>182</v>
      </c>
      <c r="AU1424" s="258" t="s">
        <v>81</v>
      </c>
      <c r="AV1424" s="15" t="s">
        <v>179</v>
      </c>
      <c r="AW1424" s="15" t="s">
        <v>33</v>
      </c>
      <c r="AX1424" s="15" t="s">
        <v>79</v>
      </c>
      <c r="AY1424" s="258" t="s">
        <v>171</v>
      </c>
    </row>
    <row r="1425" s="12" customFormat="1" ht="22.8" customHeight="1">
      <c r="A1425" s="12"/>
      <c r="B1425" s="191"/>
      <c r="C1425" s="192"/>
      <c r="D1425" s="193" t="s">
        <v>70</v>
      </c>
      <c r="E1425" s="205" t="s">
        <v>1232</v>
      </c>
      <c r="F1425" s="205" t="s">
        <v>1233</v>
      </c>
      <c r="G1425" s="192"/>
      <c r="H1425" s="192"/>
      <c r="I1425" s="195"/>
      <c r="J1425" s="206">
        <f>BK1425</f>
        <v>0</v>
      </c>
      <c r="K1425" s="192"/>
      <c r="L1425" s="197"/>
      <c r="M1425" s="198"/>
      <c r="N1425" s="199"/>
      <c r="O1425" s="199"/>
      <c r="P1425" s="200">
        <f>SUM(P1426:P1427)</f>
        <v>0</v>
      </c>
      <c r="Q1425" s="199"/>
      <c r="R1425" s="200">
        <f>SUM(R1426:R1427)</f>
        <v>0</v>
      </c>
      <c r="S1425" s="199"/>
      <c r="T1425" s="201">
        <f>SUM(T1426:T1427)</f>
        <v>0</v>
      </c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R1425" s="202" t="s">
        <v>79</v>
      </c>
      <c r="AT1425" s="203" t="s">
        <v>70</v>
      </c>
      <c r="AU1425" s="203" t="s">
        <v>79</v>
      </c>
      <c r="AY1425" s="202" t="s">
        <v>171</v>
      </c>
      <c r="BK1425" s="204">
        <f>SUM(BK1426:BK1427)</f>
        <v>0</v>
      </c>
    </row>
    <row r="1426" s="2" customFormat="1" ht="33" customHeight="1">
      <c r="A1426" s="41"/>
      <c r="B1426" s="42"/>
      <c r="C1426" s="207" t="s">
        <v>1234</v>
      </c>
      <c r="D1426" s="207" t="s">
        <v>174</v>
      </c>
      <c r="E1426" s="208" t="s">
        <v>1235</v>
      </c>
      <c r="F1426" s="209" t="s">
        <v>1236</v>
      </c>
      <c r="G1426" s="210" t="s">
        <v>177</v>
      </c>
      <c r="H1426" s="211">
        <v>39.179000000000002</v>
      </c>
      <c r="I1426" s="212"/>
      <c r="J1426" s="213">
        <f>ROUND(I1426*H1426,2)</f>
        <v>0</v>
      </c>
      <c r="K1426" s="209" t="s">
        <v>178</v>
      </c>
      <c r="L1426" s="47"/>
      <c r="M1426" s="214" t="s">
        <v>19</v>
      </c>
      <c r="N1426" s="215" t="s">
        <v>42</v>
      </c>
      <c r="O1426" s="87"/>
      <c r="P1426" s="216">
        <f>O1426*H1426</f>
        <v>0</v>
      </c>
      <c r="Q1426" s="216">
        <v>0</v>
      </c>
      <c r="R1426" s="216">
        <f>Q1426*H1426</f>
        <v>0</v>
      </c>
      <c r="S1426" s="216">
        <v>0</v>
      </c>
      <c r="T1426" s="217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18" t="s">
        <v>179</v>
      </c>
      <c r="AT1426" s="218" t="s">
        <v>174</v>
      </c>
      <c r="AU1426" s="218" t="s">
        <v>81</v>
      </c>
      <c r="AY1426" s="20" t="s">
        <v>171</v>
      </c>
      <c r="BE1426" s="219">
        <f>IF(N1426="základní",J1426,0)</f>
        <v>0</v>
      </c>
      <c r="BF1426" s="219">
        <f>IF(N1426="snížená",J1426,0)</f>
        <v>0</v>
      </c>
      <c r="BG1426" s="219">
        <f>IF(N1426="zákl. přenesená",J1426,0)</f>
        <v>0</v>
      </c>
      <c r="BH1426" s="219">
        <f>IF(N1426="sníž. přenesená",J1426,0)</f>
        <v>0</v>
      </c>
      <c r="BI1426" s="219">
        <f>IF(N1426="nulová",J1426,0)</f>
        <v>0</v>
      </c>
      <c r="BJ1426" s="20" t="s">
        <v>79</v>
      </c>
      <c r="BK1426" s="219">
        <f>ROUND(I1426*H1426,2)</f>
        <v>0</v>
      </c>
      <c r="BL1426" s="20" t="s">
        <v>179</v>
      </c>
      <c r="BM1426" s="218" t="s">
        <v>1237</v>
      </c>
    </row>
    <row r="1427" s="2" customFormat="1">
      <c r="A1427" s="41"/>
      <c r="B1427" s="42"/>
      <c r="C1427" s="43"/>
      <c r="D1427" s="220" t="s">
        <v>180</v>
      </c>
      <c r="E1427" s="43"/>
      <c r="F1427" s="221" t="s">
        <v>1238</v>
      </c>
      <c r="G1427" s="43"/>
      <c r="H1427" s="43"/>
      <c r="I1427" s="222"/>
      <c r="J1427" s="43"/>
      <c r="K1427" s="43"/>
      <c r="L1427" s="47"/>
      <c r="M1427" s="223"/>
      <c r="N1427" s="224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T1427" s="20" t="s">
        <v>180</v>
      </c>
      <c r="AU1427" s="20" t="s">
        <v>81</v>
      </c>
    </row>
    <row r="1428" s="12" customFormat="1" ht="25.92" customHeight="1">
      <c r="A1428" s="12"/>
      <c r="B1428" s="191"/>
      <c r="C1428" s="192"/>
      <c r="D1428" s="193" t="s">
        <v>70</v>
      </c>
      <c r="E1428" s="194" t="s">
        <v>1239</v>
      </c>
      <c r="F1428" s="194" t="s">
        <v>1240</v>
      </c>
      <c r="G1428" s="192"/>
      <c r="H1428" s="192"/>
      <c r="I1428" s="195"/>
      <c r="J1428" s="196">
        <f>BK1428</f>
        <v>0</v>
      </c>
      <c r="K1428" s="192"/>
      <c r="L1428" s="197"/>
      <c r="M1428" s="198"/>
      <c r="N1428" s="199"/>
      <c r="O1428" s="199"/>
      <c r="P1428" s="200">
        <f>P1429+P1444+P1563+P1598+P1712+P2021+P2171+P2179+P2315+P2426+P2560+P2636+P2802</f>
        <v>0</v>
      </c>
      <c r="Q1428" s="199"/>
      <c r="R1428" s="200">
        <f>R1429+R1444+R1563+R1598+R1712+R2021+R2171+R2179+R2315+R2426+R2560+R2636+R2802</f>
        <v>32.428036800000001</v>
      </c>
      <c r="S1428" s="199"/>
      <c r="T1428" s="201">
        <f>T1429+T1444+T1563+T1598+T1712+T2021+T2171+T2179+T2315+T2426+T2560+T2636+T2802</f>
        <v>0.61742050000000004</v>
      </c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R1428" s="202" t="s">
        <v>81</v>
      </c>
      <c r="AT1428" s="203" t="s">
        <v>70</v>
      </c>
      <c r="AU1428" s="203" t="s">
        <v>71</v>
      </c>
      <c r="AY1428" s="202" t="s">
        <v>171</v>
      </c>
      <c r="BK1428" s="204">
        <f>BK1429+BK1444+BK1563+BK1598+BK1712+BK2021+BK2171+BK2179+BK2315+BK2426+BK2560+BK2636+BK2802</f>
        <v>0</v>
      </c>
    </row>
    <row r="1429" s="12" customFormat="1" ht="22.8" customHeight="1">
      <c r="A1429" s="12"/>
      <c r="B1429" s="191"/>
      <c r="C1429" s="192"/>
      <c r="D1429" s="193" t="s">
        <v>70</v>
      </c>
      <c r="E1429" s="205" t="s">
        <v>1241</v>
      </c>
      <c r="F1429" s="205" t="s">
        <v>1242</v>
      </c>
      <c r="G1429" s="192"/>
      <c r="H1429" s="192"/>
      <c r="I1429" s="195"/>
      <c r="J1429" s="206">
        <f>BK1429</f>
        <v>0</v>
      </c>
      <c r="K1429" s="192"/>
      <c r="L1429" s="197"/>
      <c r="M1429" s="198"/>
      <c r="N1429" s="199"/>
      <c r="O1429" s="199"/>
      <c r="P1429" s="200">
        <f>SUM(P1430:P1443)</f>
        <v>0</v>
      </c>
      <c r="Q1429" s="199"/>
      <c r="R1429" s="200">
        <f>SUM(R1430:R1443)</f>
        <v>0.010336</v>
      </c>
      <c r="S1429" s="199"/>
      <c r="T1429" s="201">
        <f>SUM(T1430:T1443)</f>
        <v>0</v>
      </c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R1429" s="202" t="s">
        <v>81</v>
      </c>
      <c r="AT1429" s="203" t="s">
        <v>70</v>
      </c>
      <c r="AU1429" s="203" t="s">
        <v>79</v>
      </c>
      <c r="AY1429" s="202" t="s">
        <v>171</v>
      </c>
      <c r="BK1429" s="204">
        <f>SUM(BK1430:BK1443)</f>
        <v>0</v>
      </c>
    </row>
    <row r="1430" s="2" customFormat="1" ht="16.5" customHeight="1">
      <c r="A1430" s="41"/>
      <c r="B1430" s="42"/>
      <c r="C1430" s="207" t="s">
        <v>722</v>
      </c>
      <c r="D1430" s="207" t="s">
        <v>174</v>
      </c>
      <c r="E1430" s="208" t="s">
        <v>1243</v>
      </c>
      <c r="F1430" s="209" t="s">
        <v>1244</v>
      </c>
      <c r="G1430" s="210" t="s">
        <v>191</v>
      </c>
      <c r="H1430" s="211">
        <v>3.8279999999999998</v>
      </c>
      <c r="I1430" s="212"/>
      <c r="J1430" s="213">
        <f>ROUND(I1430*H1430,2)</f>
        <v>0</v>
      </c>
      <c r="K1430" s="209" t="s">
        <v>178</v>
      </c>
      <c r="L1430" s="47"/>
      <c r="M1430" s="214" t="s">
        <v>19</v>
      </c>
      <c r="N1430" s="215" t="s">
        <v>42</v>
      </c>
      <c r="O1430" s="87"/>
      <c r="P1430" s="216">
        <f>O1430*H1430</f>
        <v>0</v>
      </c>
      <c r="Q1430" s="216">
        <v>0</v>
      </c>
      <c r="R1430" s="216">
        <f>Q1430*H1430</f>
        <v>0</v>
      </c>
      <c r="S1430" s="216">
        <v>0</v>
      </c>
      <c r="T1430" s="217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18" t="s">
        <v>235</v>
      </c>
      <c r="AT1430" s="218" t="s">
        <v>174</v>
      </c>
      <c r="AU1430" s="218" t="s">
        <v>81</v>
      </c>
      <c r="AY1430" s="20" t="s">
        <v>171</v>
      </c>
      <c r="BE1430" s="219">
        <f>IF(N1430="základní",J1430,0)</f>
        <v>0</v>
      </c>
      <c r="BF1430" s="219">
        <f>IF(N1430="snížená",J1430,0)</f>
        <v>0</v>
      </c>
      <c r="BG1430" s="219">
        <f>IF(N1430="zákl. přenesená",J1430,0)</f>
        <v>0</v>
      </c>
      <c r="BH1430" s="219">
        <f>IF(N1430="sníž. přenesená",J1430,0)</f>
        <v>0</v>
      </c>
      <c r="BI1430" s="219">
        <f>IF(N1430="nulová",J1430,0)</f>
        <v>0</v>
      </c>
      <c r="BJ1430" s="20" t="s">
        <v>79</v>
      </c>
      <c r="BK1430" s="219">
        <f>ROUND(I1430*H1430,2)</f>
        <v>0</v>
      </c>
      <c r="BL1430" s="20" t="s">
        <v>235</v>
      </c>
      <c r="BM1430" s="218" t="s">
        <v>1245</v>
      </c>
    </row>
    <row r="1431" s="2" customFormat="1">
      <c r="A1431" s="41"/>
      <c r="B1431" s="42"/>
      <c r="C1431" s="43"/>
      <c r="D1431" s="220" t="s">
        <v>180</v>
      </c>
      <c r="E1431" s="43"/>
      <c r="F1431" s="221" t="s">
        <v>1246</v>
      </c>
      <c r="G1431" s="43"/>
      <c r="H1431" s="43"/>
      <c r="I1431" s="222"/>
      <c r="J1431" s="43"/>
      <c r="K1431" s="43"/>
      <c r="L1431" s="47"/>
      <c r="M1431" s="223"/>
      <c r="N1431" s="224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180</v>
      </c>
      <c r="AU1431" s="20" t="s">
        <v>81</v>
      </c>
    </row>
    <row r="1432" s="13" customFormat="1">
      <c r="A1432" s="13"/>
      <c r="B1432" s="225"/>
      <c r="C1432" s="226"/>
      <c r="D1432" s="227" t="s">
        <v>182</v>
      </c>
      <c r="E1432" s="228" t="s">
        <v>19</v>
      </c>
      <c r="F1432" s="229" t="s">
        <v>492</v>
      </c>
      <c r="G1432" s="226"/>
      <c r="H1432" s="230">
        <v>1.21</v>
      </c>
      <c r="I1432" s="231"/>
      <c r="J1432" s="226"/>
      <c r="K1432" s="226"/>
      <c r="L1432" s="232"/>
      <c r="M1432" s="233"/>
      <c r="N1432" s="234"/>
      <c r="O1432" s="234"/>
      <c r="P1432" s="234"/>
      <c r="Q1432" s="234"/>
      <c r="R1432" s="234"/>
      <c r="S1432" s="234"/>
      <c r="T1432" s="23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6" t="s">
        <v>182</v>
      </c>
      <c r="AU1432" s="236" t="s">
        <v>81</v>
      </c>
      <c r="AV1432" s="13" t="s">
        <v>81</v>
      </c>
      <c r="AW1432" s="13" t="s">
        <v>33</v>
      </c>
      <c r="AX1432" s="13" t="s">
        <v>71</v>
      </c>
      <c r="AY1432" s="236" t="s">
        <v>171</v>
      </c>
    </row>
    <row r="1433" s="13" customFormat="1">
      <c r="A1433" s="13"/>
      <c r="B1433" s="225"/>
      <c r="C1433" s="226"/>
      <c r="D1433" s="227" t="s">
        <v>182</v>
      </c>
      <c r="E1433" s="228" t="s">
        <v>19</v>
      </c>
      <c r="F1433" s="229" t="s">
        <v>493</v>
      </c>
      <c r="G1433" s="226"/>
      <c r="H1433" s="230">
        <v>2.145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6" t="s">
        <v>182</v>
      </c>
      <c r="AU1433" s="236" t="s">
        <v>81</v>
      </c>
      <c r="AV1433" s="13" t="s">
        <v>81</v>
      </c>
      <c r="AW1433" s="13" t="s">
        <v>33</v>
      </c>
      <c r="AX1433" s="13" t="s">
        <v>71</v>
      </c>
      <c r="AY1433" s="236" t="s">
        <v>171</v>
      </c>
    </row>
    <row r="1434" s="13" customFormat="1">
      <c r="A1434" s="13"/>
      <c r="B1434" s="225"/>
      <c r="C1434" s="226"/>
      <c r="D1434" s="227" t="s">
        <v>182</v>
      </c>
      <c r="E1434" s="228" t="s">
        <v>19</v>
      </c>
      <c r="F1434" s="229" t="s">
        <v>494</v>
      </c>
      <c r="G1434" s="226"/>
      <c r="H1434" s="230">
        <v>0.47299999999999998</v>
      </c>
      <c r="I1434" s="231"/>
      <c r="J1434" s="226"/>
      <c r="K1434" s="226"/>
      <c r="L1434" s="232"/>
      <c r="M1434" s="233"/>
      <c r="N1434" s="234"/>
      <c r="O1434" s="234"/>
      <c r="P1434" s="234"/>
      <c r="Q1434" s="234"/>
      <c r="R1434" s="234"/>
      <c r="S1434" s="234"/>
      <c r="T1434" s="23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6" t="s">
        <v>182</v>
      </c>
      <c r="AU1434" s="236" t="s">
        <v>81</v>
      </c>
      <c r="AV1434" s="13" t="s">
        <v>81</v>
      </c>
      <c r="AW1434" s="13" t="s">
        <v>33</v>
      </c>
      <c r="AX1434" s="13" t="s">
        <v>71</v>
      </c>
      <c r="AY1434" s="236" t="s">
        <v>171</v>
      </c>
    </row>
    <row r="1435" s="14" customFormat="1">
      <c r="A1435" s="14"/>
      <c r="B1435" s="237"/>
      <c r="C1435" s="238"/>
      <c r="D1435" s="227" t="s">
        <v>182</v>
      </c>
      <c r="E1435" s="239" t="s">
        <v>19</v>
      </c>
      <c r="F1435" s="240" t="s">
        <v>495</v>
      </c>
      <c r="G1435" s="238"/>
      <c r="H1435" s="241">
        <v>3.8279999999999998</v>
      </c>
      <c r="I1435" s="242"/>
      <c r="J1435" s="238"/>
      <c r="K1435" s="238"/>
      <c r="L1435" s="243"/>
      <c r="M1435" s="244"/>
      <c r="N1435" s="245"/>
      <c r="O1435" s="245"/>
      <c r="P1435" s="245"/>
      <c r="Q1435" s="245"/>
      <c r="R1435" s="245"/>
      <c r="S1435" s="245"/>
      <c r="T1435" s="24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7" t="s">
        <v>182</v>
      </c>
      <c r="AU1435" s="247" t="s">
        <v>81</v>
      </c>
      <c r="AV1435" s="14" t="s">
        <v>185</v>
      </c>
      <c r="AW1435" s="14" t="s">
        <v>33</v>
      </c>
      <c r="AX1435" s="14" t="s">
        <v>71</v>
      </c>
      <c r="AY1435" s="247" t="s">
        <v>171</v>
      </c>
    </row>
    <row r="1436" s="15" customFormat="1">
      <c r="A1436" s="15"/>
      <c r="B1436" s="248"/>
      <c r="C1436" s="249"/>
      <c r="D1436" s="227" t="s">
        <v>182</v>
      </c>
      <c r="E1436" s="250" t="s">
        <v>19</v>
      </c>
      <c r="F1436" s="251" t="s">
        <v>188</v>
      </c>
      <c r="G1436" s="249"/>
      <c r="H1436" s="252">
        <v>3.8279999999999998</v>
      </c>
      <c r="I1436" s="253"/>
      <c r="J1436" s="249"/>
      <c r="K1436" s="249"/>
      <c r="L1436" s="254"/>
      <c r="M1436" s="255"/>
      <c r="N1436" s="256"/>
      <c r="O1436" s="256"/>
      <c r="P1436" s="256"/>
      <c r="Q1436" s="256"/>
      <c r="R1436" s="256"/>
      <c r="S1436" s="256"/>
      <c r="T1436" s="257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58" t="s">
        <v>182</v>
      </c>
      <c r="AU1436" s="258" t="s">
        <v>81</v>
      </c>
      <c r="AV1436" s="15" t="s">
        <v>179</v>
      </c>
      <c r="AW1436" s="15" t="s">
        <v>33</v>
      </c>
      <c r="AX1436" s="15" t="s">
        <v>79</v>
      </c>
      <c r="AY1436" s="258" t="s">
        <v>171</v>
      </c>
    </row>
    <row r="1437" s="2" customFormat="1" ht="16.5" customHeight="1">
      <c r="A1437" s="41"/>
      <c r="B1437" s="42"/>
      <c r="C1437" s="269" t="s">
        <v>1247</v>
      </c>
      <c r="D1437" s="269" t="s">
        <v>565</v>
      </c>
      <c r="E1437" s="270" t="s">
        <v>1248</v>
      </c>
      <c r="F1437" s="271" t="s">
        <v>1249</v>
      </c>
      <c r="G1437" s="272" t="s">
        <v>1250</v>
      </c>
      <c r="H1437" s="273">
        <v>10.336</v>
      </c>
      <c r="I1437" s="274"/>
      <c r="J1437" s="275">
        <f>ROUND(I1437*H1437,2)</f>
        <v>0</v>
      </c>
      <c r="K1437" s="271" t="s">
        <v>19</v>
      </c>
      <c r="L1437" s="276"/>
      <c r="M1437" s="277" t="s">
        <v>19</v>
      </c>
      <c r="N1437" s="278" t="s">
        <v>42</v>
      </c>
      <c r="O1437" s="87"/>
      <c r="P1437" s="216">
        <f>O1437*H1437</f>
        <v>0</v>
      </c>
      <c r="Q1437" s="216">
        <v>0.001</v>
      </c>
      <c r="R1437" s="216">
        <f>Q1437*H1437</f>
        <v>0.010336</v>
      </c>
      <c r="S1437" s="216">
        <v>0</v>
      </c>
      <c r="T1437" s="217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18" t="s">
        <v>286</v>
      </c>
      <c r="AT1437" s="218" t="s">
        <v>565</v>
      </c>
      <c r="AU1437" s="218" t="s">
        <v>81</v>
      </c>
      <c r="AY1437" s="20" t="s">
        <v>171</v>
      </c>
      <c r="BE1437" s="219">
        <f>IF(N1437="základní",J1437,0)</f>
        <v>0</v>
      </c>
      <c r="BF1437" s="219">
        <f>IF(N1437="snížená",J1437,0)</f>
        <v>0</v>
      </c>
      <c r="BG1437" s="219">
        <f>IF(N1437="zákl. přenesená",J1437,0)</f>
        <v>0</v>
      </c>
      <c r="BH1437" s="219">
        <f>IF(N1437="sníž. přenesená",J1437,0)</f>
        <v>0</v>
      </c>
      <c r="BI1437" s="219">
        <f>IF(N1437="nulová",J1437,0)</f>
        <v>0</v>
      </c>
      <c r="BJ1437" s="20" t="s">
        <v>79</v>
      </c>
      <c r="BK1437" s="219">
        <f>ROUND(I1437*H1437,2)</f>
        <v>0</v>
      </c>
      <c r="BL1437" s="20" t="s">
        <v>235</v>
      </c>
      <c r="BM1437" s="218" t="s">
        <v>1251</v>
      </c>
    </row>
    <row r="1438" s="13" customFormat="1">
      <c r="A1438" s="13"/>
      <c r="B1438" s="225"/>
      <c r="C1438" s="226"/>
      <c r="D1438" s="227" t="s">
        <v>182</v>
      </c>
      <c r="E1438" s="228" t="s">
        <v>19</v>
      </c>
      <c r="F1438" s="229" t="s">
        <v>1252</v>
      </c>
      <c r="G1438" s="226"/>
      <c r="H1438" s="230">
        <v>10.336</v>
      </c>
      <c r="I1438" s="231"/>
      <c r="J1438" s="226"/>
      <c r="K1438" s="226"/>
      <c r="L1438" s="232"/>
      <c r="M1438" s="233"/>
      <c r="N1438" s="234"/>
      <c r="O1438" s="234"/>
      <c r="P1438" s="234"/>
      <c r="Q1438" s="234"/>
      <c r="R1438" s="234"/>
      <c r="S1438" s="234"/>
      <c r="T1438" s="23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6" t="s">
        <v>182</v>
      </c>
      <c r="AU1438" s="236" t="s">
        <v>81</v>
      </c>
      <c r="AV1438" s="13" t="s">
        <v>81</v>
      </c>
      <c r="AW1438" s="13" t="s">
        <v>33</v>
      </c>
      <c r="AX1438" s="13" t="s">
        <v>71</v>
      </c>
      <c r="AY1438" s="236" t="s">
        <v>171</v>
      </c>
    </row>
    <row r="1439" s="15" customFormat="1">
      <c r="A1439" s="15"/>
      <c r="B1439" s="248"/>
      <c r="C1439" s="249"/>
      <c r="D1439" s="227" t="s">
        <v>182</v>
      </c>
      <c r="E1439" s="250" t="s">
        <v>19</v>
      </c>
      <c r="F1439" s="251" t="s">
        <v>188</v>
      </c>
      <c r="G1439" s="249"/>
      <c r="H1439" s="252">
        <v>10.336</v>
      </c>
      <c r="I1439" s="253"/>
      <c r="J1439" s="249"/>
      <c r="K1439" s="249"/>
      <c r="L1439" s="254"/>
      <c r="M1439" s="255"/>
      <c r="N1439" s="256"/>
      <c r="O1439" s="256"/>
      <c r="P1439" s="256"/>
      <c r="Q1439" s="256"/>
      <c r="R1439" s="256"/>
      <c r="S1439" s="256"/>
      <c r="T1439" s="257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8" t="s">
        <v>182</v>
      </c>
      <c r="AU1439" s="258" t="s">
        <v>81</v>
      </c>
      <c r="AV1439" s="15" t="s">
        <v>179</v>
      </c>
      <c r="AW1439" s="15" t="s">
        <v>33</v>
      </c>
      <c r="AX1439" s="15" t="s">
        <v>79</v>
      </c>
      <c r="AY1439" s="258" t="s">
        <v>171</v>
      </c>
    </row>
    <row r="1440" s="2" customFormat="1" ht="24.15" customHeight="1">
      <c r="A1440" s="41"/>
      <c r="B1440" s="42"/>
      <c r="C1440" s="207" t="s">
        <v>727</v>
      </c>
      <c r="D1440" s="207" t="s">
        <v>174</v>
      </c>
      <c r="E1440" s="208" t="s">
        <v>1253</v>
      </c>
      <c r="F1440" s="209" t="s">
        <v>1254</v>
      </c>
      <c r="G1440" s="210" t="s">
        <v>1255</v>
      </c>
      <c r="H1440" s="279"/>
      <c r="I1440" s="212"/>
      <c r="J1440" s="213">
        <f>ROUND(I1440*H1440,2)</f>
        <v>0</v>
      </c>
      <c r="K1440" s="209" t="s">
        <v>178</v>
      </c>
      <c r="L1440" s="47"/>
      <c r="M1440" s="214" t="s">
        <v>19</v>
      </c>
      <c r="N1440" s="215" t="s">
        <v>42</v>
      </c>
      <c r="O1440" s="87"/>
      <c r="P1440" s="216">
        <f>O1440*H1440</f>
        <v>0</v>
      </c>
      <c r="Q1440" s="216">
        <v>0</v>
      </c>
      <c r="R1440" s="216">
        <f>Q1440*H1440</f>
        <v>0</v>
      </c>
      <c r="S1440" s="216">
        <v>0</v>
      </c>
      <c r="T1440" s="217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18" t="s">
        <v>235</v>
      </c>
      <c r="AT1440" s="218" t="s">
        <v>174</v>
      </c>
      <c r="AU1440" s="218" t="s">
        <v>81</v>
      </c>
      <c r="AY1440" s="20" t="s">
        <v>171</v>
      </c>
      <c r="BE1440" s="219">
        <f>IF(N1440="základní",J1440,0)</f>
        <v>0</v>
      </c>
      <c r="BF1440" s="219">
        <f>IF(N1440="snížená",J1440,0)</f>
        <v>0</v>
      </c>
      <c r="BG1440" s="219">
        <f>IF(N1440="zákl. přenesená",J1440,0)</f>
        <v>0</v>
      </c>
      <c r="BH1440" s="219">
        <f>IF(N1440="sníž. přenesená",J1440,0)</f>
        <v>0</v>
      </c>
      <c r="BI1440" s="219">
        <f>IF(N1440="nulová",J1440,0)</f>
        <v>0</v>
      </c>
      <c r="BJ1440" s="20" t="s">
        <v>79</v>
      </c>
      <c r="BK1440" s="219">
        <f>ROUND(I1440*H1440,2)</f>
        <v>0</v>
      </c>
      <c r="BL1440" s="20" t="s">
        <v>235</v>
      </c>
      <c r="BM1440" s="218" t="s">
        <v>1256</v>
      </c>
    </row>
    <row r="1441" s="2" customFormat="1">
      <c r="A1441" s="41"/>
      <c r="B1441" s="42"/>
      <c r="C1441" s="43"/>
      <c r="D1441" s="220" t="s">
        <v>180</v>
      </c>
      <c r="E1441" s="43"/>
      <c r="F1441" s="221" t="s">
        <v>1257</v>
      </c>
      <c r="G1441" s="43"/>
      <c r="H1441" s="43"/>
      <c r="I1441" s="222"/>
      <c r="J1441" s="43"/>
      <c r="K1441" s="43"/>
      <c r="L1441" s="47"/>
      <c r="M1441" s="223"/>
      <c r="N1441" s="224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T1441" s="20" t="s">
        <v>180</v>
      </c>
      <c r="AU1441" s="20" t="s">
        <v>81</v>
      </c>
    </row>
    <row r="1442" s="2" customFormat="1" ht="24.15" customHeight="1">
      <c r="A1442" s="41"/>
      <c r="B1442" s="42"/>
      <c r="C1442" s="207" t="s">
        <v>1258</v>
      </c>
      <c r="D1442" s="207" t="s">
        <v>174</v>
      </c>
      <c r="E1442" s="208" t="s">
        <v>1259</v>
      </c>
      <c r="F1442" s="209" t="s">
        <v>1260</v>
      </c>
      <c r="G1442" s="210" t="s">
        <v>177</v>
      </c>
      <c r="H1442" s="211">
        <v>0.01</v>
      </c>
      <c r="I1442" s="212"/>
      <c r="J1442" s="213">
        <f>ROUND(I1442*H1442,2)</f>
        <v>0</v>
      </c>
      <c r="K1442" s="209" t="s">
        <v>178</v>
      </c>
      <c r="L1442" s="47"/>
      <c r="M1442" s="214" t="s">
        <v>19</v>
      </c>
      <c r="N1442" s="215" t="s">
        <v>42</v>
      </c>
      <c r="O1442" s="87"/>
      <c r="P1442" s="216">
        <f>O1442*H1442</f>
        <v>0</v>
      </c>
      <c r="Q1442" s="216">
        <v>0</v>
      </c>
      <c r="R1442" s="216">
        <f>Q1442*H1442</f>
        <v>0</v>
      </c>
      <c r="S1442" s="216">
        <v>0</v>
      </c>
      <c r="T1442" s="217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18" t="s">
        <v>235</v>
      </c>
      <c r="AT1442" s="218" t="s">
        <v>174</v>
      </c>
      <c r="AU1442" s="218" t="s">
        <v>81</v>
      </c>
      <c r="AY1442" s="20" t="s">
        <v>171</v>
      </c>
      <c r="BE1442" s="219">
        <f>IF(N1442="základní",J1442,0)</f>
        <v>0</v>
      </c>
      <c r="BF1442" s="219">
        <f>IF(N1442="snížená",J1442,0)</f>
        <v>0</v>
      </c>
      <c r="BG1442" s="219">
        <f>IF(N1442="zákl. přenesená",J1442,0)</f>
        <v>0</v>
      </c>
      <c r="BH1442" s="219">
        <f>IF(N1442="sníž. přenesená",J1442,0)</f>
        <v>0</v>
      </c>
      <c r="BI1442" s="219">
        <f>IF(N1442="nulová",J1442,0)</f>
        <v>0</v>
      </c>
      <c r="BJ1442" s="20" t="s">
        <v>79</v>
      </c>
      <c r="BK1442" s="219">
        <f>ROUND(I1442*H1442,2)</f>
        <v>0</v>
      </c>
      <c r="BL1442" s="20" t="s">
        <v>235</v>
      </c>
      <c r="BM1442" s="218" t="s">
        <v>1261</v>
      </c>
    </row>
    <row r="1443" s="2" customFormat="1">
      <c r="A1443" s="41"/>
      <c r="B1443" s="42"/>
      <c r="C1443" s="43"/>
      <c r="D1443" s="220" t="s">
        <v>180</v>
      </c>
      <c r="E1443" s="43"/>
      <c r="F1443" s="221" t="s">
        <v>1262</v>
      </c>
      <c r="G1443" s="43"/>
      <c r="H1443" s="43"/>
      <c r="I1443" s="222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20" t="s">
        <v>180</v>
      </c>
      <c r="AU1443" s="20" t="s">
        <v>81</v>
      </c>
    </row>
    <row r="1444" s="12" customFormat="1" ht="22.8" customHeight="1">
      <c r="A1444" s="12"/>
      <c r="B1444" s="191"/>
      <c r="C1444" s="192"/>
      <c r="D1444" s="193" t="s">
        <v>70</v>
      </c>
      <c r="E1444" s="205" t="s">
        <v>1263</v>
      </c>
      <c r="F1444" s="205" t="s">
        <v>1264</v>
      </c>
      <c r="G1444" s="192"/>
      <c r="H1444" s="192"/>
      <c r="I1444" s="195"/>
      <c r="J1444" s="206">
        <f>BK1444</f>
        <v>0</v>
      </c>
      <c r="K1444" s="192"/>
      <c r="L1444" s="197"/>
      <c r="M1444" s="198"/>
      <c r="N1444" s="199"/>
      <c r="O1444" s="199"/>
      <c r="P1444" s="200">
        <f>SUM(P1445:P1562)</f>
        <v>0</v>
      </c>
      <c r="Q1444" s="199"/>
      <c r="R1444" s="200">
        <f>SUM(R1445:R1562)</f>
        <v>9.3358157300000002</v>
      </c>
      <c r="S1444" s="199"/>
      <c r="T1444" s="201">
        <f>SUM(T1445:T1562)</f>
        <v>0</v>
      </c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R1444" s="202" t="s">
        <v>81</v>
      </c>
      <c r="AT1444" s="203" t="s">
        <v>70</v>
      </c>
      <c r="AU1444" s="203" t="s">
        <v>79</v>
      </c>
      <c r="AY1444" s="202" t="s">
        <v>171</v>
      </c>
      <c r="BK1444" s="204">
        <f>SUM(BK1445:BK1562)</f>
        <v>0</v>
      </c>
    </row>
    <row r="1445" s="2" customFormat="1" ht="16.5" customHeight="1">
      <c r="A1445" s="41"/>
      <c r="B1445" s="42"/>
      <c r="C1445" s="207" t="s">
        <v>732</v>
      </c>
      <c r="D1445" s="207" t="s">
        <v>174</v>
      </c>
      <c r="E1445" s="208" t="s">
        <v>1265</v>
      </c>
      <c r="F1445" s="209" t="s">
        <v>1266</v>
      </c>
      <c r="G1445" s="210" t="s">
        <v>191</v>
      </c>
      <c r="H1445" s="211">
        <v>433.21600000000001</v>
      </c>
      <c r="I1445" s="212"/>
      <c r="J1445" s="213">
        <f>ROUND(I1445*H1445,2)</f>
        <v>0</v>
      </c>
      <c r="K1445" s="209" t="s">
        <v>178</v>
      </c>
      <c r="L1445" s="47"/>
      <c r="M1445" s="214" t="s">
        <v>19</v>
      </c>
      <c r="N1445" s="215" t="s">
        <v>42</v>
      </c>
      <c r="O1445" s="87"/>
      <c r="P1445" s="216">
        <f>O1445*H1445</f>
        <v>0</v>
      </c>
      <c r="Q1445" s="216">
        <v>0.00080999999999999996</v>
      </c>
      <c r="R1445" s="216">
        <f>Q1445*H1445</f>
        <v>0.35090495999999999</v>
      </c>
      <c r="S1445" s="216">
        <v>0</v>
      </c>
      <c r="T1445" s="217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18" t="s">
        <v>235</v>
      </c>
      <c r="AT1445" s="218" t="s">
        <v>174</v>
      </c>
      <c r="AU1445" s="218" t="s">
        <v>81</v>
      </c>
      <c r="AY1445" s="20" t="s">
        <v>171</v>
      </c>
      <c r="BE1445" s="219">
        <f>IF(N1445="základní",J1445,0)</f>
        <v>0</v>
      </c>
      <c r="BF1445" s="219">
        <f>IF(N1445="snížená",J1445,0)</f>
        <v>0</v>
      </c>
      <c r="BG1445" s="219">
        <f>IF(N1445="zákl. přenesená",J1445,0)</f>
        <v>0</v>
      </c>
      <c r="BH1445" s="219">
        <f>IF(N1445="sníž. přenesená",J1445,0)</f>
        <v>0</v>
      </c>
      <c r="BI1445" s="219">
        <f>IF(N1445="nulová",J1445,0)</f>
        <v>0</v>
      </c>
      <c r="BJ1445" s="20" t="s">
        <v>79</v>
      </c>
      <c r="BK1445" s="219">
        <f>ROUND(I1445*H1445,2)</f>
        <v>0</v>
      </c>
      <c r="BL1445" s="20" t="s">
        <v>235</v>
      </c>
      <c r="BM1445" s="218" t="s">
        <v>1267</v>
      </c>
    </row>
    <row r="1446" s="2" customFormat="1">
      <c r="A1446" s="41"/>
      <c r="B1446" s="42"/>
      <c r="C1446" s="43"/>
      <c r="D1446" s="220" t="s">
        <v>180</v>
      </c>
      <c r="E1446" s="43"/>
      <c r="F1446" s="221" t="s">
        <v>1268</v>
      </c>
      <c r="G1446" s="43"/>
      <c r="H1446" s="43"/>
      <c r="I1446" s="222"/>
      <c r="J1446" s="43"/>
      <c r="K1446" s="43"/>
      <c r="L1446" s="47"/>
      <c r="M1446" s="223"/>
      <c r="N1446" s="224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180</v>
      </c>
      <c r="AU1446" s="20" t="s">
        <v>81</v>
      </c>
    </row>
    <row r="1447" s="13" customFormat="1">
      <c r="A1447" s="13"/>
      <c r="B1447" s="225"/>
      <c r="C1447" s="226"/>
      <c r="D1447" s="227" t="s">
        <v>182</v>
      </c>
      <c r="E1447" s="228" t="s">
        <v>19</v>
      </c>
      <c r="F1447" s="229" t="s">
        <v>688</v>
      </c>
      <c r="G1447" s="226"/>
      <c r="H1447" s="230">
        <v>121.056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6" t="s">
        <v>182</v>
      </c>
      <c r="AU1447" s="236" t="s">
        <v>81</v>
      </c>
      <c r="AV1447" s="13" t="s">
        <v>81</v>
      </c>
      <c r="AW1447" s="13" t="s">
        <v>33</v>
      </c>
      <c r="AX1447" s="13" t="s">
        <v>71</v>
      </c>
      <c r="AY1447" s="236" t="s">
        <v>171</v>
      </c>
    </row>
    <row r="1448" s="13" customFormat="1">
      <c r="A1448" s="13"/>
      <c r="B1448" s="225"/>
      <c r="C1448" s="226"/>
      <c r="D1448" s="227" t="s">
        <v>182</v>
      </c>
      <c r="E1448" s="228" t="s">
        <v>19</v>
      </c>
      <c r="F1448" s="229" t="s">
        <v>689</v>
      </c>
      <c r="G1448" s="226"/>
      <c r="H1448" s="230">
        <v>-1.54</v>
      </c>
      <c r="I1448" s="231"/>
      <c r="J1448" s="226"/>
      <c r="K1448" s="226"/>
      <c r="L1448" s="232"/>
      <c r="M1448" s="233"/>
      <c r="N1448" s="234"/>
      <c r="O1448" s="234"/>
      <c r="P1448" s="234"/>
      <c r="Q1448" s="234"/>
      <c r="R1448" s="234"/>
      <c r="S1448" s="234"/>
      <c r="T1448" s="235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6" t="s">
        <v>182</v>
      </c>
      <c r="AU1448" s="236" t="s">
        <v>81</v>
      </c>
      <c r="AV1448" s="13" t="s">
        <v>81</v>
      </c>
      <c r="AW1448" s="13" t="s">
        <v>33</v>
      </c>
      <c r="AX1448" s="13" t="s">
        <v>71</v>
      </c>
      <c r="AY1448" s="236" t="s">
        <v>171</v>
      </c>
    </row>
    <row r="1449" s="14" customFormat="1">
      <c r="A1449" s="14"/>
      <c r="B1449" s="237"/>
      <c r="C1449" s="238"/>
      <c r="D1449" s="227" t="s">
        <v>182</v>
      </c>
      <c r="E1449" s="239" t="s">
        <v>19</v>
      </c>
      <c r="F1449" s="240" t="s">
        <v>1269</v>
      </c>
      <c r="G1449" s="238"/>
      <c r="H1449" s="241">
        <v>119.51599999999999</v>
      </c>
      <c r="I1449" s="242"/>
      <c r="J1449" s="238"/>
      <c r="K1449" s="238"/>
      <c r="L1449" s="243"/>
      <c r="M1449" s="244"/>
      <c r="N1449" s="245"/>
      <c r="O1449" s="245"/>
      <c r="P1449" s="245"/>
      <c r="Q1449" s="245"/>
      <c r="R1449" s="245"/>
      <c r="S1449" s="245"/>
      <c r="T1449" s="246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7" t="s">
        <v>182</v>
      </c>
      <c r="AU1449" s="247" t="s">
        <v>81</v>
      </c>
      <c r="AV1449" s="14" t="s">
        <v>185</v>
      </c>
      <c r="AW1449" s="14" t="s">
        <v>33</v>
      </c>
      <c r="AX1449" s="14" t="s">
        <v>71</v>
      </c>
      <c r="AY1449" s="247" t="s">
        <v>171</v>
      </c>
    </row>
    <row r="1450" s="13" customFormat="1">
      <c r="A1450" s="13"/>
      <c r="B1450" s="225"/>
      <c r="C1450" s="226"/>
      <c r="D1450" s="227" t="s">
        <v>182</v>
      </c>
      <c r="E1450" s="228" t="s">
        <v>19</v>
      </c>
      <c r="F1450" s="229" t="s">
        <v>691</v>
      </c>
      <c r="G1450" s="226"/>
      <c r="H1450" s="230">
        <v>313.69999999999999</v>
      </c>
      <c r="I1450" s="231"/>
      <c r="J1450" s="226"/>
      <c r="K1450" s="226"/>
      <c r="L1450" s="232"/>
      <c r="M1450" s="233"/>
      <c r="N1450" s="234"/>
      <c r="O1450" s="234"/>
      <c r="P1450" s="234"/>
      <c r="Q1450" s="234"/>
      <c r="R1450" s="234"/>
      <c r="S1450" s="234"/>
      <c r="T1450" s="23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6" t="s">
        <v>182</v>
      </c>
      <c r="AU1450" s="236" t="s">
        <v>81</v>
      </c>
      <c r="AV1450" s="13" t="s">
        <v>81</v>
      </c>
      <c r="AW1450" s="13" t="s">
        <v>33</v>
      </c>
      <c r="AX1450" s="13" t="s">
        <v>71</v>
      </c>
      <c r="AY1450" s="236" t="s">
        <v>171</v>
      </c>
    </row>
    <row r="1451" s="14" customFormat="1">
      <c r="A1451" s="14"/>
      <c r="B1451" s="237"/>
      <c r="C1451" s="238"/>
      <c r="D1451" s="227" t="s">
        <v>182</v>
      </c>
      <c r="E1451" s="239" t="s">
        <v>19</v>
      </c>
      <c r="F1451" s="240" t="s">
        <v>1270</v>
      </c>
      <c r="G1451" s="238"/>
      <c r="H1451" s="241">
        <v>313.69999999999999</v>
      </c>
      <c r="I1451" s="242"/>
      <c r="J1451" s="238"/>
      <c r="K1451" s="238"/>
      <c r="L1451" s="243"/>
      <c r="M1451" s="244"/>
      <c r="N1451" s="245"/>
      <c r="O1451" s="245"/>
      <c r="P1451" s="245"/>
      <c r="Q1451" s="245"/>
      <c r="R1451" s="245"/>
      <c r="S1451" s="245"/>
      <c r="T1451" s="246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7" t="s">
        <v>182</v>
      </c>
      <c r="AU1451" s="247" t="s">
        <v>81</v>
      </c>
      <c r="AV1451" s="14" t="s">
        <v>185</v>
      </c>
      <c r="AW1451" s="14" t="s">
        <v>33</v>
      </c>
      <c r="AX1451" s="14" t="s">
        <v>71</v>
      </c>
      <c r="AY1451" s="247" t="s">
        <v>171</v>
      </c>
    </row>
    <row r="1452" s="15" customFormat="1">
      <c r="A1452" s="15"/>
      <c r="B1452" s="248"/>
      <c r="C1452" s="249"/>
      <c r="D1452" s="227" t="s">
        <v>182</v>
      </c>
      <c r="E1452" s="250" t="s">
        <v>19</v>
      </c>
      <c r="F1452" s="251" t="s">
        <v>188</v>
      </c>
      <c r="G1452" s="249"/>
      <c r="H1452" s="252">
        <v>433.21600000000001</v>
      </c>
      <c r="I1452" s="253"/>
      <c r="J1452" s="249"/>
      <c r="K1452" s="249"/>
      <c r="L1452" s="254"/>
      <c r="M1452" s="255"/>
      <c r="N1452" s="256"/>
      <c r="O1452" s="256"/>
      <c r="P1452" s="256"/>
      <c r="Q1452" s="256"/>
      <c r="R1452" s="256"/>
      <c r="S1452" s="256"/>
      <c r="T1452" s="257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8" t="s">
        <v>182</v>
      </c>
      <c r="AU1452" s="258" t="s">
        <v>81</v>
      </c>
      <c r="AV1452" s="15" t="s">
        <v>179</v>
      </c>
      <c r="AW1452" s="15" t="s">
        <v>33</v>
      </c>
      <c r="AX1452" s="15" t="s">
        <v>79</v>
      </c>
      <c r="AY1452" s="258" t="s">
        <v>171</v>
      </c>
    </row>
    <row r="1453" s="2" customFormat="1" ht="16.5" customHeight="1">
      <c r="A1453" s="41"/>
      <c r="B1453" s="42"/>
      <c r="C1453" s="207" t="s">
        <v>1271</v>
      </c>
      <c r="D1453" s="207" t="s">
        <v>174</v>
      </c>
      <c r="E1453" s="208" t="s">
        <v>1272</v>
      </c>
      <c r="F1453" s="209" t="s">
        <v>1273</v>
      </c>
      <c r="G1453" s="210" t="s">
        <v>191</v>
      </c>
      <c r="H1453" s="211">
        <v>55.027000000000001</v>
      </c>
      <c r="I1453" s="212"/>
      <c r="J1453" s="213">
        <f>ROUND(I1453*H1453,2)</f>
        <v>0</v>
      </c>
      <c r="K1453" s="209" t="s">
        <v>178</v>
      </c>
      <c r="L1453" s="47"/>
      <c r="M1453" s="214" t="s">
        <v>19</v>
      </c>
      <c r="N1453" s="215" t="s">
        <v>42</v>
      </c>
      <c r="O1453" s="87"/>
      <c r="P1453" s="216">
        <f>O1453*H1453</f>
        <v>0</v>
      </c>
      <c r="Q1453" s="216">
        <v>0.00080999999999999996</v>
      </c>
      <c r="R1453" s="216">
        <f>Q1453*H1453</f>
        <v>0.04457187</v>
      </c>
      <c r="S1453" s="216">
        <v>0</v>
      </c>
      <c r="T1453" s="217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18" t="s">
        <v>235</v>
      </c>
      <c r="AT1453" s="218" t="s">
        <v>174</v>
      </c>
      <c r="AU1453" s="218" t="s">
        <v>81</v>
      </c>
      <c r="AY1453" s="20" t="s">
        <v>171</v>
      </c>
      <c r="BE1453" s="219">
        <f>IF(N1453="základní",J1453,0)</f>
        <v>0</v>
      </c>
      <c r="BF1453" s="219">
        <f>IF(N1453="snížená",J1453,0)</f>
        <v>0</v>
      </c>
      <c r="BG1453" s="219">
        <f>IF(N1453="zákl. přenesená",J1453,0)</f>
        <v>0</v>
      </c>
      <c r="BH1453" s="219">
        <f>IF(N1453="sníž. přenesená",J1453,0)</f>
        <v>0</v>
      </c>
      <c r="BI1453" s="219">
        <f>IF(N1453="nulová",J1453,0)</f>
        <v>0</v>
      </c>
      <c r="BJ1453" s="20" t="s">
        <v>79</v>
      </c>
      <c r="BK1453" s="219">
        <f>ROUND(I1453*H1453,2)</f>
        <v>0</v>
      </c>
      <c r="BL1453" s="20" t="s">
        <v>235</v>
      </c>
      <c r="BM1453" s="218" t="s">
        <v>1274</v>
      </c>
    </row>
    <row r="1454" s="2" customFormat="1">
      <c r="A1454" s="41"/>
      <c r="B1454" s="42"/>
      <c r="C1454" s="43"/>
      <c r="D1454" s="220" t="s">
        <v>180</v>
      </c>
      <c r="E1454" s="43"/>
      <c r="F1454" s="221" t="s">
        <v>1275</v>
      </c>
      <c r="G1454" s="43"/>
      <c r="H1454" s="43"/>
      <c r="I1454" s="222"/>
      <c r="J1454" s="43"/>
      <c r="K1454" s="43"/>
      <c r="L1454" s="47"/>
      <c r="M1454" s="223"/>
      <c r="N1454" s="224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20" t="s">
        <v>180</v>
      </c>
      <c r="AU1454" s="20" t="s">
        <v>81</v>
      </c>
    </row>
    <row r="1455" s="13" customFormat="1">
      <c r="A1455" s="13"/>
      <c r="B1455" s="225"/>
      <c r="C1455" s="226"/>
      <c r="D1455" s="227" t="s">
        <v>182</v>
      </c>
      <c r="E1455" s="228" t="s">
        <v>19</v>
      </c>
      <c r="F1455" s="229" t="s">
        <v>1276</v>
      </c>
      <c r="G1455" s="226"/>
      <c r="H1455" s="230">
        <v>15.428000000000001</v>
      </c>
      <c r="I1455" s="231"/>
      <c r="J1455" s="226"/>
      <c r="K1455" s="226"/>
      <c r="L1455" s="232"/>
      <c r="M1455" s="233"/>
      <c r="N1455" s="234"/>
      <c r="O1455" s="234"/>
      <c r="P1455" s="234"/>
      <c r="Q1455" s="234"/>
      <c r="R1455" s="234"/>
      <c r="S1455" s="234"/>
      <c r="T1455" s="235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6" t="s">
        <v>182</v>
      </c>
      <c r="AU1455" s="236" t="s">
        <v>81</v>
      </c>
      <c r="AV1455" s="13" t="s">
        <v>81</v>
      </c>
      <c r="AW1455" s="13" t="s">
        <v>33</v>
      </c>
      <c r="AX1455" s="13" t="s">
        <v>71</v>
      </c>
      <c r="AY1455" s="236" t="s">
        <v>171</v>
      </c>
    </row>
    <row r="1456" s="14" customFormat="1">
      <c r="A1456" s="14"/>
      <c r="B1456" s="237"/>
      <c r="C1456" s="238"/>
      <c r="D1456" s="227" t="s">
        <v>182</v>
      </c>
      <c r="E1456" s="239" t="s">
        <v>19</v>
      </c>
      <c r="F1456" s="240" t="s">
        <v>1269</v>
      </c>
      <c r="G1456" s="238"/>
      <c r="H1456" s="241">
        <v>15.428000000000001</v>
      </c>
      <c r="I1456" s="242"/>
      <c r="J1456" s="238"/>
      <c r="K1456" s="238"/>
      <c r="L1456" s="243"/>
      <c r="M1456" s="244"/>
      <c r="N1456" s="245"/>
      <c r="O1456" s="245"/>
      <c r="P1456" s="245"/>
      <c r="Q1456" s="245"/>
      <c r="R1456" s="245"/>
      <c r="S1456" s="245"/>
      <c r="T1456" s="24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7" t="s">
        <v>182</v>
      </c>
      <c r="AU1456" s="247" t="s">
        <v>81</v>
      </c>
      <c r="AV1456" s="14" t="s">
        <v>185</v>
      </c>
      <c r="AW1456" s="14" t="s">
        <v>33</v>
      </c>
      <c r="AX1456" s="14" t="s">
        <v>71</v>
      </c>
      <c r="AY1456" s="247" t="s">
        <v>171</v>
      </c>
    </row>
    <row r="1457" s="13" customFormat="1">
      <c r="A1457" s="13"/>
      <c r="B1457" s="225"/>
      <c r="C1457" s="226"/>
      <c r="D1457" s="227" t="s">
        <v>182</v>
      </c>
      <c r="E1457" s="228" t="s">
        <v>19</v>
      </c>
      <c r="F1457" s="229" t="s">
        <v>1277</v>
      </c>
      <c r="G1457" s="226"/>
      <c r="H1457" s="230">
        <v>16.184000000000001</v>
      </c>
      <c r="I1457" s="231"/>
      <c r="J1457" s="226"/>
      <c r="K1457" s="226"/>
      <c r="L1457" s="232"/>
      <c r="M1457" s="233"/>
      <c r="N1457" s="234"/>
      <c r="O1457" s="234"/>
      <c r="P1457" s="234"/>
      <c r="Q1457" s="234"/>
      <c r="R1457" s="234"/>
      <c r="S1457" s="234"/>
      <c r="T1457" s="235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6" t="s">
        <v>182</v>
      </c>
      <c r="AU1457" s="236" t="s">
        <v>81</v>
      </c>
      <c r="AV1457" s="13" t="s">
        <v>81</v>
      </c>
      <c r="AW1457" s="13" t="s">
        <v>33</v>
      </c>
      <c r="AX1457" s="13" t="s">
        <v>71</v>
      </c>
      <c r="AY1457" s="236" t="s">
        <v>171</v>
      </c>
    </row>
    <row r="1458" s="13" customFormat="1">
      <c r="A1458" s="13"/>
      <c r="B1458" s="225"/>
      <c r="C1458" s="226"/>
      <c r="D1458" s="227" t="s">
        <v>182</v>
      </c>
      <c r="E1458" s="228" t="s">
        <v>19</v>
      </c>
      <c r="F1458" s="229" t="s">
        <v>1278</v>
      </c>
      <c r="G1458" s="226"/>
      <c r="H1458" s="230">
        <v>5.9290000000000003</v>
      </c>
      <c r="I1458" s="231"/>
      <c r="J1458" s="226"/>
      <c r="K1458" s="226"/>
      <c r="L1458" s="232"/>
      <c r="M1458" s="233"/>
      <c r="N1458" s="234"/>
      <c r="O1458" s="234"/>
      <c r="P1458" s="234"/>
      <c r="Q1458" s="234"/>
      <c r="R1458" s="234"/>
      <c r="S1458" s="234"/>
      <c r="T1458" s="235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6" t="s">
        <v>182</v>
      </c>
      <c r="AU1458" s="236" t="s">
        <v>81</v>
      </c>
      <c r="AV1458" s="13" t="s">
        <v>81</v>
      </c>
      <c r="AW1458" s="13" t="s">
        <v>33</v>
      </c>
      <c r="AX1458" s="13" t="s">
        <v>71</v>
      </c>
      <c r="AY1458" s="236" t="s">
        <v>171</v>
      </c>
    </row>
    <row r="1459" s="13" customFormat="1">
      <c r="A1459" s="13"/>
      <c r="B1459" s="225"/>
      <c r="C1459" s="226"/>
      <c r="D1459" s="227" t="s">
        <v>182</v>
      </c>
      <c r="E1459" s="228" t="s">
        <v>19</v>
      </c>
      <c r="F1459" s="229" t="s">
        <v>1279</v>
      </c>
      <c r="G1459" s="226"/>
      <c r="H1459" s="230">
        <v>7.6020000000000003</v>
      </c>
      <c r="I1459" s="231"/>
      <c r="J1459" s="226"/>
      <c r="K1459" s="226"/>
      <c r="L1459" s="232"/>
      <c r="M1459" s="233"/>
      <c r="N1459" s="234"/>
      <c r="O1459" s="234"/>
      <c r="P1459" s="234"/>
      <c r="Q1459" s="234"/>
      <c r="R1459" s="234"/>
      <c r="S1459" s="234"/>
      <c r="T1459" s="235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6" t="s">
        <v>182</v>
      </c>
      <c r="AU1459" s="236" t="s">
        <v>81</v>
      </c>
      <c r="AV1459" s="13" t="s">
        <v>81</v>
      </c>
      <c r="AW1459" s="13" t="s">
        <v>33</v>
      </c>
      <c r="AX1459" s="13" t="s">
        <v>71</v>
      </c>
      <c r="AY1459" s="236" t="s">
        <v>171</v>
      </c>
    </row>
    <row r="1460" s="13" customFormat="1">
      <c r="A1460" s="13"/>
      <c r="B1460" s="225"/>
      <c r="C1460" s="226"/>
      <c r="D1460" s="227" t="s">
        <v>182</v>
      </c>
      <c r="E1460" s="228" t="s">
        <v>19</v>
      </c>
      <c r="F1460" s="229" t="s">
        <v>1280</v>
      </c>
      <c r="G1460" s="226"/>
      <c r="H1460" s="230">
        <v>4.907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6" t="s">
        <v>182</v>
      </c>
      <c r="AU1460" s="236" t="s">
        <v>81</v>
      </c>
      <c r="AV1460" s="13" t="s">
        <v>81</v>
      </c>
      <c r="AW1460" s="13" t="s">
        <v>33</v>
      </c>
      <c r="AX1460" s="13" t="s">
        <v>71</v>
      </c>
      <c r="AY1460" s="236" t="s">
        <v>171</v>
      </c>
    </row>
    <row r="1461" s="13" customFormat="1">
      <c r="A1461" s="13"/>
      <c r="B1461" s="225"/>
      <c r="C1461" s="226"/>
      <c r="D1461" s="227" t="s">
        <v>182</v>
      </c>
      <c r="E1461" s="228" t="s">
        <v>19</v>
      </c>
      <c r="F1461" s="229" t="s">
        <v>1281</v>
      </c>
      <c r="G1461" s="226"/>
      <c r="H1461" s="230">
        <v>4.9770000000000003</v>
      </c>
      <c r="I1461" s="231"/>
      <c r="J1461" s="226"/>
      <c r="K1461" s="226"/>
      <c r="L1461" s="232"/>
      <c r="M1461" s="233"/>
      <c r="N1461" s="234"/>
      <c r="O1461" s="234"/>
      <c r="P1461" s="234"/>
      <c r="Q1461" s="234"/>
      <c r="R1461" s="234"/>
      <c r="S1461" s="234"/>
      <c r="T1461" s="235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6" t="s">
        <v>182</v>
      </c>
      <c r="AU1461" s="236" t="s">
        <v>81</v>
      </c>
      <c r="AV1461" s="13" t="s">
        <v>81</v>
      </c>
      <c r="AW1461" s="13" t="s">
        <v>33</v>
      </c>
      <c r="AX1461" s="13" t="s">
        <v>71</v>
      </c>
      <c r="AY1461" s="236" t="s">
        <v>171</v>
      </c>
    </row>
    <row r="1462" s="14" customFormat="1">
      <c r="A1462" s="14"/>
      <c r="B1462" s="237"/>
      <c r="C1462" s="238"/>
      <c r="D1462" s="227" t="s">
        <v>182</v>
      </c>
      <c r="E1462" s="239" t="s">
        <v>19</v>
      </c>
      <c r="F1462" s="240" t="s">
        <v>1270</v>
      </c>
      <c r="G1462" s="238"/>
      <c r="H1462" s="241">
        <v>39.599000000000004</v>
      </c>
      <c r="I1462" s="242"/>
      <c r="J1462" s="238"/>
      <c r="K1462" s="238"/>
      <c r="L1462" s="243"/>
      <c r="M1462" s="244"/>
      <c r="N1462" s="245"/>
      <c r="O1462" s="245"/>
      <c r="P1462" s="245"/>
      <c r="Q1462" s="245"/>
      <c r="R1462" s="245"/>
      <c r="S1462" s="245"/>
      <c r="T1462" s="24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7" t="s">
        <v>182</v>
      </c>
      <c r="AU1462" s="247" t="s">
        <v>81</v>
      </c>
      <c r="AV1462" s="14" t="s">
        <v>185</v>
      </c>
      <c r="AW1462" s="14" t="s">
        <v>33</v>
      </c>
      <c r="AX1462" s="14" t="s">
        <v>71</v>
      </c>
      <c r="AY1462" s="247" t="s">
        <v>171</v>
      </c>
    </row>
    <row r="1463" s="15" customFormat="1">
      <c r="A1463" s="15"/>
      <c r="B1463" s="248"/>
      <c r="C1463" s="249"/>
      <c r="D1463" s="227" t="s">
        <v>182</v>
      </c>
      <c r="E1463" s="250" t="s">
        <v>19</v>
      </c>
      <c r="F1463" s="251" t="s">
        <v>188</v>
      </c>
      <c r="G1463" s="249"/>
      <c r="H1463" s="252">
        <v>55.027000000000001</v>
      </c>
      <c r="I1463" s="253"/>
      <c r="J1463" s="249"/>
      <c r="K1463" s="249"/>
      <c r="L1463" s="254"/>
      <c r="M1463" s="255"/>
      <c r="N1463" s="256"/>
      <c r="O1463" s="256"/>
      <c r="P1463" s="256"/>
      <c r="Q1463" s="256"/>
      <c r="R1463" s="256"/>
      <c r="S1463" s="256"/>
      <c r="T1463" s="257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8" t="s">
        <v>182</v>
      </c>
      <c r="AU1463" s="258" t="s">
        <v>81</v>
      </c>
      <c r="AV1463" s="15" t="s">
        <v>179</v>
      </c>
      <c r="AW1463" s="15" t="s">
        <v>33</v>
      </c>
      <c r="AX1463" s="15" t="s">
        <v>79</v>
      </c>
      <c r="AY1463" s="258" t="s">
        <v>171</v>
      </c>
    </row>
    <row r="1464" s="2" customFormat="1" ht="21.75" customHeight="1">
      <c r="A1464" s="41"/>
      <c r="B1464" s="42"/>
      <c r="C1464" s="207" t="s">
        <v>738</v>
      </c>
      <c r="D1464" s="207" t="s">
        <v>174</v>
      </c>
      <c r="E1464" s="208" t="s">
        <v>1282</v>
      </c>
      <c r="F1464" s="209" t="s">
        <v>1283</v>
      </c>
      <c r="G1464" s="210" t="s">
        <v>191</v>
      </c>
      <c r="H1464" s="211">
        <v>433.21600000000001</v>
      </c>
      <c r="I1464" s="212"/>
      <c r="J1464" s="213">
        <f>ROUND(I1464*H1464,2)</f>
        <v>0</v>
      </c>
      <c r="K1464" s="209" t="s">
        <v>178</v>
      </c>
      <c r="L1464" s="47"/>
      <c r="M1464" s="214" t="s">
        <v>19</v>
      </c>
      <c r="N1464" s="215" t="s">
        <v>42</v>
      </c>
      <c r="O1464" s="87"/>
      <c r="P1464" s="216">
        <f>O1464*H1464</f>
        <v>0</v>
      </c>
      <c r="Q1464" s="216">
        <v>0.00158</v>
      </c>
      <c r="R1464" s="216">
        <f>Q1464*H1464</f>
        <v>0.68448127999999997</v>
      </c>
      <c r="S1464" s="216">
        <v>0</v>
      </c>
      <c r="T1464" s="217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18" t="s">
        <v>235</v>
      </c>
      <c r="AT1464" s="218" t="s">
        <v>174</v>
      </c>
      <c r="AU1464" s="218" t="s">
        <v>81</v>
      </c>
      <c r="AY1464" s="20" t="s">
        <v>171</v>
      </c>
      <c r="BE1464" s="219">
        <f>IF(N1464="základní",J1464,0)</f>
        <v>0</v>
      </c>
      <c r="BF1464" s="219">
        <f>IF(N1464="snížená",J1464,0)</f>
        <v>0</v>
      </c>
      <c r="BG1464" s="219">
        <f>IF(N1464="zákl. přenesená",J1464,0)</f>
        <v>0</v>
      </c>
      <c r="BH1464" s="219">
        <f>IF(N1464="sníž. přenesená",J1464,0)</f>
        <v>0</v>
      </c>
      <c r="BI1464" s="219">
        <f>IF(N1464="nulová",J1464,0)</f>
        <v>0</v>
      </c>
      <c r="BJ1464" s="20" t="s">
        <v>79</v>
      </c>
      <c r="BK1464" s="219">
        <f>ROUND(I1464*H1464,2)</f>
        <v>0</v>
      </c>
      <c r="BL1464" s="20" t="s">
        <v>235</v>
      </c>
      <c r="BM1464" s="218" t="s">
        <v>1284</v>
      </c>
    </row>
    <row r="1465" s="2" customFormat="1">
      <c r="A1465" s="41"/>
      <c r="B1465" s="42"/>
      <c r="C1465" s="43"/>
      <c r="D1465" s="220" t="s">
        <v>180</v>
      </c>
      <c r="E1465" s="43"/>
      <c r="F1465" s="221" t="s">
        <v>1285</v>
      </c>
      <c r="G1465" s="43"/>
      <c r="H1465" s="43"/>
      <c r="I1465" s="222"/>
      <c r="J1465" s="43"/>
      <c r="K1465" s="43"/>
      <c r="L1465" s="47"/>
      <c r="M1465" s="223"/>
      <c r="N1465" s="224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180</v>
      </c>
      <c r="AU1465" s="20" t="s">
        <v>81</v>
      </c>
    </row>
    <row r="1466" s="13" customFormat="1">
      <c r="A1466" s="13"/>
      <c r="B1466" s="225"/>
      <c r="C1466" s="226"/>
      <c r="D1466" s="227" t="s">
        <v>182</v>
      </c>
      <c r="E1466" s="228" t="s">
        <v>19</v>
      </c>
      <c r="F1466" s="229" t="s">
        <v>688</v>
      </c>
      <c r="G1466" s="226"/>
      <c r="H1466" s="230">
        <v>121.056</v>
      </c>
      <c r="I1466" s="231"/>
      <c r="J1466" s="226"/>
      <c r="K1466" s="226"/>
      <c r="L1466" s="232"/>
      <c r="M1466" s="233"/>
      <c r="N1466" s="234"/>
      <c r="O1466" s="234"/>
      <c r="P1466" s="234"/>
      <c r="Q1466" s="234"/>
      <c r="R1466" s="234"/>
      <c r="S1466" s="234"/>
      <c r="T1466" s="23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6" t="s">
        <v>182</v>
      </c>
      <c r="AU1466" s="236" t="s">
        <v>81</v>
      </c>
      <c r="AV1466" s="13" t="s">
        <v>81</v>
      </c>
      <c r="AW1466" s="13" t="s">
        <v>33</v>
      </c>
      <c r="AX1466" s="13" t="s">
        <v>71</v>
      </c>
      <c r="AY1466" s="236" t="s">
        <v>171</v>
      </c>
    </row>
    <row r="1467" s="13" customFormat="1">
      <c r="A1467" s="13"/>
      <c r="B1467" s="225"/>
      <c r="C1467" s="226"/>
      <c r="D1467" s="227" t="s">
        <v>182</v>
      </c>
      <c r="E1467" s="228" t="s">
        <v>19</v>
      </c>
      <c r="F1467" s="229" t="s">
        <v>689</v>
      </c>
      <c r="G1467" s="226"/>
      <c r="H1467" s="230">
        <v>-1.54</v>
      </c>
      <c r="I1467" s="231"/>
      <c r="J1467" s="226"/>
      <c r="K1467" s="226"/>
      <c r="L1467" s="232"/>
      <c r="M1467" s="233"/>
      <c r="N1467" s="234"/>
      <c r="O1467" s="234"/>
      <c r="P1467" s="234"/>
      <c r="Q1467" s="234"/>
      <c r="R1467" s="234"/>
      <c r="S1467" s="234"/>
      <c r="T1467" s="23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6" t="s">
        <v>182</v>
      </c>
      <c r="AU1467" s="236" t="s">
        <v>81</v>
      </c>
      <c r="AV1467" s="13" t="s">
        <v>81</v>
      </c>
      <c r="AW1467" s="13" t="s">
        <v>33</v>
      </c>
      <c r="AX1467" s="13" t="s">
        <v>71</v>
      </c>
      <c r="AY1467" s="236" t="s">
        <v>171</v>
      </c>
    </row>
    <row r="1468" s="14" customFormat="1">
      <c r="A1468" s="14"/>
      <c r="B1468" s="237"/>
      <c r="C1468" s="238"/>
      <c r="D1468" s="227" t="s">
        <v>182</v>
      </c>
      <c r="E1468" s="239" t="s">
        <v>19</v>
      </c>
      <c r="F1468" s="240" t="s">
        <v>1269</v>
      </c>
      <c r="G1468" s="238"/>
      <c r="H1468" s="241">
        <v>119.51599999999999</v>
      </c>
      <c r="I1468" s="242"/>
      <c r="J1468" s="238"/>
      <c r="K1468" s="238"/>
      <c r="L1468" s="243"/>
      <c r="M1468" s="244"/>
      <c r="N1468" s="245"/>
      <c r="O1468" s="245"/>
      <c r="P1468" s="245"/>
      <c r="Q1468" s="245"/>
      <c r="R1468" s="245"/>
      <c r="S1468" s="245"/>
      <c r="T1468" s="24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7" t="s">
        <v>182</v>
      </c>
      <c r="AU1468" s="247" t="s">
        <v>81</v>
      </c>
      <c r="AV1468" s="14" t="s">
        <v>185</v>
      </c>
      <c r="AW1468" s="14" t="s">
        <v>33</v>
      </c>
      <c r="AX1468" s="14" t="s">
        <v>71</v>
      </c>
      <c r="AY1468" s="247" t="s">
        <v>171</v>
      </c>
    </row>
    <row r="1469" s="13" customFormat="1">
      <c r="A1469" s="13"/>
      <c r="B1469" s="225"/>
      <c r="C1469" s="226"/>
      <c r="D1469" s="227" t="s">
        <v>182</v>
      </c>
      <c r="E1469" s="228" t="s">
        <v>19</v>
      </c>
      <c r="F1469" s="229" t="s">
        <v>691</v>
      </c>
      <c r="G1469" s="226"/>
      <c r="H1469" s="230">
        <v>313.69999999999999</v>
      </c>
      <c r="I1469" s="231"/>
      <c r="J1469" s="226"/>
      <c r="K1469" s="226"/>
      <c r="L1469" s="232"/>
      <c r="M1469" s="233"/>
      <c r="N1469" s="234"/>
      <c r="O1469" s="234"/>
      <c r="P1469" s="234"/>
      <c r="Q1469" s="234"/>
      <c r="R1469" s="234"/>
      <c r="S1469" s="234"/>
      <c r="T1469" s="23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6" t="s">
        <v>182</v>
      </c>
      <c r="AU1469" s="236" t="s">
        <v>81</v>
      </c>
      <c r="AV1469" s="13" t="s">
        <v>81</v>
      </c>
      <c r="AW1469" s="13" t="s">
        <v>33</v>
      </c>
      <c r="AX1469" s="13" t="s">
        <v>71</v>
      </c>
      <c r="AY1469" s="236" t="s">
        <v>171</v>
      </c>
    </row>
    <row r="1470" s="14" customFormat="1">
      <c r="A1470" s="14"/>
      <c r="B1470" s="237"/>
      <c r="C1470" s="238"/>
      <c r="D1470" s="227" t="s">
        <v>182</v>
      </c>
      <c r="E1470" s="239" t="s">
        <v>19</v>
      </c>
      <c r="F1470" s="240" t="s">
        <v>1270</v>
      </c>
      <c r="G1470" s="238"/>
      <c r="H1470" s="241">
        <v>313.69999999999999</v>
      </c>
      <c r="I1470" s="242"/>
      <c r="J1470" s="238"/>
      <c r="K1470" s="238"/>
      <c r="L1470" s="243"/>
      <c r="M1470" s="244"/>
      <c r="N1470" s="245"/>
      <c r="O1470" s="245"/>
      <c r="P1470" s="245"/>
      <c r="Q1470" s="245"/>
      <c r="R1470" s="245"/>
      <c r="S1470" s="245"/>
      <c r="T1470" s="246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7" t="s">
        <v>182</v>
      </c>
      <c r="AU1470" s="247" t="s">
        <v>81</v>
      </c>
      <c r="AV1470" s="14" t="s">
        <v>185</v>
      </c>
      <c r="AW1470" s="14" t="s">
        <v>33</v>
      </c>
      <c r="AX1470" s="14" t="s">
        <v>71</v>
      </c>
      <c r="AY1470" s="247" t="s">
        <v>171</v>
      </c>
    </row>
    <row r="1471" s="15" customFormat="1">
      <c r="A1471" s="15"/>
      <c r="B1471" s="248"/>
      <c r="C1471" s="249"/>
      <c r="D1471" s="227" t="s">
        <v>182</v>
      </c>
      <c r="E1471" s="250" t="s">
        <v>19</v>
      </c>
      <c r="F1471" s="251" t="s">
        <v>188</v>
      </c>
      <c r="G1471" s="249"/>
      <c r="H1471" s="252">
        <v>433.21600000000001</v>
      </c>
      <c r="I1471" s="253"/>
      <c r="J1471" s="249"/>
      <c r="K1471" s="249"/>
      <c r="L1471" s="254"/>
      <c r="M1471" s="255"/>
      <c r="N1471" s="256"/>
      <c r="O1471" s="256"/>
      <c r="P1471" s="256"/>
      <c r="Q1471" s="256"/>
      <c r="R1471" s="256"/>
      <c r="S1471" s="256"/>
      <c r="T1471" s="257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8" t="s">
        <v>182</v>
      </c>
      <c r="AU1471" s="258" t="s">
        <v>81</v>
      </c>
      <c r="AV1471" s="15" t="s">
        <v>179</v>
      </c>
      <c r="AW1471" s="15" t="s">
        <v>33</v>
      </c>
      <c r="AX1471" s="15" t="s">
        <v>79</v>
      </c>
      <c r="AY1471" s="258" t="s">
        <v>171</v>
      </c>
    </row>
    <row r="1472" s="2" customFormat="1" ht="16.5" customHeight="1">
      <c r="A1472" s="41"/>
      <c r="B1472" s="42"/>
      <c r="C1472" s="207" t="s">
        <v>1286</v>
      </c>
      <c r="D1472" s="207" t="s">
        <v>174</v>
      </c>
      <c r="E1472" s="208" t="s">
        <v>1287</v>
      </c>
      <c r="F1472" s="209" t="s">
        <v>1288</v>
      </c>
      <c r="G1472" s="210" t="s">
        <v>191</v>
      </c>
      <c r="H1472" s="211">
        <v>433.21600000000001</v>
      </c>
      <c r="I1472" s="212"/>
      <c r="J1472" s="213">
        <f>ROUND(I1472*H1472,2)</f>
        <v>0</v>
      </c>
      <c r="K1472" s="209" t="s">
        <v>178</v>
      </c>
      <c r="L1472" s="47"/>
      <c r="M1472" s="214" t="s">
        <v>19</v>
      </c>
      <c r="N1472" s="215" t="s">
        <v>42</v>
      </c>
      <c r="O1472" s="87"/>
      <c r="P1472" s="216">
        <f>O1472*H1472</f>
        <v>0</v>
      </c>
      <c r="Q1472" s="216">
        <v>0.010580000000000001</v>
      </c>
      <c r="R1472" s="216">
        <f>Q1472*H1472</f>
        <v>4.5834252800000002</v>
      </c>
      <c r="S1472" s="216">
        <v>0</v>
      </c>
      <c r="T1472" s="217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18" t="s">
        <v>235</v>
      </c>
      <c r="AT1472" s="218" t="s">
        <v>174</v>
      </c>
      <c r="AU1472" s="218" t="s">
        <v>81</v>
      </c>
      <c r="AY1472" s="20" t="s">
        <v>171</v>
      </c>
      <c r="BE1472" s="219">
        <f>IF(N1472="základní",J1472,0)</f>
        <v>0</v>
      </c>
      <c r="BF1472" s="219">
        <f>IF(N1472="snížená",J1472,0)</f>
        <v>0</v>
      </c>
      <c r="BG1472" s="219">
        <f>IF(N1472="zákl. přenesená",J1472,0)</f>
        <v>0</v>
      </c>
      <c r="BH1472" s="219">
        <f>IF(N1472="sníž. přenesená",J1472,0)</f>
        <v>0</v>
      </c>
      <c r="BI1472" s="219">
        <f>IF(N1472="nulová",J1472,0)</f>
        <v>0</v>
      </c>
      <c r="BJ1472" s="20" t="s">
        <v>79</v>
      </c>
      <c r="BK1472" s="219">
        <f>ROUND(I1472*H1472,2)</f>
        <v>0</v>
      </c>
      <c r="BL1472" s="20" t="s">
        <v>235</v>
      </c>
      <c r="BM1472" s="218" t="s">
        <v>1289</v>
      </c>
    </row>
    <row r="1473" s="2" customFormat="1">
      <c r="A1473" s="41"/>
      <c r="B1473" s="42"/>
      <c r="C1473" s="43"/>
      <c r="D1473" s="220" t="s">
        <v>180</v>
      </c>
      <c r="E1473" s="43"/>
      <c r="F1473" s="221" t="s">
        <v>1290</v>
      </c>
      <c r="G1473" s="43"/>
      <c r="H1473" s="43"/>
      <c r="I1473" s="222"/>
      <c r="J1473" s="43"/>
      <c r="K1473" s="43"/>
      <c r="L1473" s="47"/>
      <c r="M1473" s="223"/>
      <c r="N1473" s="224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180</v>
      </c>
      <c r="AU1473" s="20" t="s">
        <v>81</v>
      </c>
    </row>
    <row r="1474" s="13" customFormat="1">
      <c r="A1474" s="13"/>
      <c r="B1474" s="225"/>
      <c r="C1474" s="226"/>
      <c r="D1474" s="227" t="s">
        <v>182</v>
      </c>
      <c r="E1474" s="228" t="s">
        <v>19</v>
      </c>
      <c r="F1474" s="229" t="s">
        <v>688</v>
      </c>
      <c r="G1474" s="226"/>
      <c r="H1474" s="230">
        <v>121.056</v>
      </c>
      <c r="I1474" s="231"/>
      <c r="J1474" s="226"/>
      <c r="K1474" s="226"/>
      <c r="L1474" s="232"/>
      <c r="M1474" s="233"/>
      <c r="N1474" s="234"/>
      <c r="O1474" s="234"/>
      <c r="P1474" s="234"/>
      <c r="Q1474" s="234"/>
      <c r="R1474" s="234"/>
      <c r="S1474" s="234"/>
      <c r="T1474" s="23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6" t="s">
        <v>182</v>
      </c>
      <c r="AU1474" s="236" t="s">
        <v>81</v>
      </c>
      <c r="AV1474" s="13" t="s">
        <v>81</v>
      </c>
      <c r="AW1474" s="13" t="s">
        <v>33</v>
      </c>
      <c r="AX1474" s="13" t="s">
        <v>71</v>
      </c>
      <c r="AY1474" s="236" t="s">
        <v>171</v>
      </c>
    </row>
    <row r="1475" s="13" customFormat="1">
      <c r="A1475" s="13"/>
      <c r="B1475" s="225"/>
      <c r="C1475" s="226"/>
      <c r="D1475" s="227" t="s">
        <v>182</v>
      </c>
      <c r="E1475" s="228" t="s">
        <v>19</v>
      </c>
      <c r="F1475" s="229" t="s">
        <v>689</v>
      </c>
      <c r="G1475" s="226"/>
      <c r="H1475" s="230">
        <v>-1.54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6" t="s">
        <v>182</v>
      </c>
      <c r="AU1475" s="236" t="s">
        <v>81</v>
      </c>
      <c r="AV1475" s="13" t="s">
        <v>81</v>
      </c>
      <c r="AW1475" s="13" t="s">
        <v>33</v>
      </c>
      <c r="AX1475" s="13" t="s">
        <v>71</v>
      </c>
      <c r="AY1475" s="236" t="s">
        <v>171</v>
      </c>
    </row>
    <row r="1476" s="14" customFormat="1">
      <c r="A1476" s="14"/>
      <c r="B1476" s="237"/>
      <c r="C1476" s="238"/>
      <c r="D1476" s="227" t="s">
        <v>182</v>
      </c>
      <c r="E1476" s="239" t="s">
        <v>19</v>
      </c>
      <c r="F1476" s="240" t="s">
        <v>1269</v>
      </c>
      <c r="G1476" s="238"/>
      <c r="H1476" s="241">
        <v>119.51599999999999</v>
      </c>
      <c r="I1476" s="242"/>
      <c r="J1476" s="238"/>
      <c r="K1476" s="238"/>
      <c r="L1476" s="243"/>
      <c r="M1476" s="244"/>
      <c r="N1476" s="245"/>
      <c r="O1476" s="245"/>
      <c r="P1476" s="245"/>
      <c r="Q1476" s="245"/>
      <c r="R1476" s="245"/>
      <c r="S1476" s="245"/>
      <c r="T1476" s="246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7" t="s">
        <v>182</v>
      </c>
      <c r="AU1476" s="247" t="s">
        <v>81</v>
      </c>
      <c r="AV1476" s="14" t="s">
        <v>185</v>
      </c>
      <c r="AW1476" s="14" t="s">
        <v>33</v>
      </c>
      <c r="AX1476" s="14" t="s">
        <v>71</v>
      </c>
      <c r="AY1476" s="247" t="s">
        <v>171</v>
      </c>
    </row>
    <row r="1477" s="13" customFormat="1">
      <c r="A1477" s="13"/>
      <c r="B1477" s="225"/>
      <c r="C1477" s="226"/>
      <c r="D1477" s="227" t="s">
        <v>182</v>
      </c>
      <c r="E1477" s="228" t="s">
        <v>19</v>
      </c>
      <c r="F1477" s="229" t="s">
        <v>691</v>
      </c>
      <c r="G1477" s="226"/>
      <c r="H1477" s="230">
        <v>313.69999999999999</v>
      </c>
      <c r="I1477" s="231"/>
      <c r="J1477" s="226"/>
      <c r="K1477" s="226"/>
      <c r="L1477" s="232"/>
      <c r="M1477" s="233"/>
      <c r="N1477" s="234"/>
      <c r="O1477" s="234"/>
      <c r="P1477" s="234"/>
      <c r="Q1477" s="234"/>
      <c r="R1477" s="234"/>
      <c r="S1477" s="234"/>
      <c r="T1477" s="235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6" t="s">
        <v>182</v>
      </c>
      <c r="AU1477" s="236" t="s">
        <v>81</v>
      </c>
      <c r="AV1477" s="13" t="s">
        <v>81</v>
      </c>
      <c r="AW1477" s="13" t="s">
        <v>33</v>
      </c>
      <c r="AX1477" s="13" t="s">
        <v>71</v>
      </c>
      <c r="AY1477" s="236" t="s">
        <v>171</v>
      </c>
    </row>
    <row r="1478" s="14" customFormat="1">
      <c r="A1478" s="14"/>
      <c r="B1478" s="237"/>
      <c r="C1478" s="238"/>
      <c r="D1478" s="227" t="s">
        <v>182</v>
      </c>
      <c r="E1478" s="239" t="s">
        <v>19</v>
      </c>
      <c r="F1478" s="240" t="s">
        <v>1270</v>
      </c>
      <c r="G1478" s="238"/>
      <c r="H1478" s="241">
        <v>313.69999999999999</v>
      </c>
      <c r="I1478" s="242"/>
      <c r="J1478" s="238"/>
      <c r="K1478" s="238"/>
      <c r="L1478" s="243"/>
      <c r="M1478" s="244"/>
      <c r="N1478" s="245"/>
      <c r="O1478" s="245"/>
      <c r="P1478" s="245"/>
      <c r="Q1478" s="245"/>
      <c r="R1478" s="245"/>
      <c r="S1478" s="245"/>
      <c r="T1478" s="246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7" t="s">
        <v>182</v>
      </c>
      <c r="AU1478" s="247" t="s">
        <v>81</v>
      </c>
      <c r="AV1478" s="14" t="s">
        <v>185</v>
      </c>
      <c r="AW1478" s="14" t="s">
        <v>33</v>
      </c>
      <c r="AX1478" s="14" t="s">
        <v>71</v>
      </c>
      <c r="AY1478" s="247" t="s">
        <v>171</v>
      </c>
    </row>
    <row r="1479" s="15" customFormat="1">
      <c r="A1479" s="15"/>
      <c r="B1479" s="248"/>
      <c r="C1479" s="249"/>
      <c r="D1479" s="227" t="s">
        <v>182</v>
      </c>
      <c r="E1479" s="250" t="s">
        <v>19</v>
      </c>
      <c r="F1479" s="251" t="s">
        <v>188</v>
      </c>
      <c r="G1479" s="249"/>
      <c r="H1479" s="252">
        <v>433.21600000000001</v>
      </c>
      <c r="I1479" s="253"/>
      <c r="J1479" s="249"/>
      <c r="K1479" s="249"/>
      <c r="L1479" s="254"/>
      <c r="M1479" s="255"/>
      <c r="N1479" s="256"/>
      <c r="O1479" s="256"/>
      <c r="P1479" s="256"/>
      <c r="Q1479" s="256"/>
      <c r="R1479" s="256"/>
      <c r="S1479" s="256"/>
      <c r="T1479" s="257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8" t="s">
        <v>182</v>
      </c>
      <c r="AU1479" s="258" t="s">
        <v>81</v>
      </c>
      <c r="AV1479" s="15" t="s">
        <v>179</v>
      </c>
      <c r="AW1479" s="15" t="s">
        <v>33</v>
      </c>
      <c r="AX1479" s="15" t="s">
        <v>79</v>
      </c>
      <c r="AY1479" s="258" t="s">
        <v>171</v>
      </c>
    </row>
    <row r="1480" s="2" customFormat="1" ht="21.75" customHeight="1">
      <c r="A1480" s="41"/>
      <c r="B1480" s="42"/>
      <c r="C1480" s="207" t="s">
        <v>743</v>
      </c>
      <c r="D1480" s="207" t="s">
        <v>174</v>
      </c>
      <c r="E1480" s="208" t="s">
        <v>1291</v>
      </c>
      <c r="F1480" s="209" t="s">
        <v>1292</v>
      </c>
      <c r="G1480" s="210" t="s">
        <v>191</v>
      </c>
      <c r="H1480" s="211">
        <v>433.21600000000001</v>
      </c>
      <c r="I1480" s="212"/>
      <c r="J1480" s="213">
        <f>ROUND(I1480*H1480,2)</f>
        <v>0</v>
      </c>
      <c r="K1480" s="209" t="s">
        <v>178</v>
      </c>
      <c r="L1480" s="47"/>
      <c r="M1480" s="214" t="s">
        <v>19</v>
      </c>
      <c r="N1480" s="215" t="s">
        <v>42</v>
      </c>
      <c r="O1480" s="87"/>
      <c r="P1480" s="216">
        <f>O1480*H1480</f>
        <v>0</v>
      </c>
      <c r="Q1480" s="216">
        <v>0.0033400000000000001</v>
      </c>
      <c r="R1480" s="216">
        <f>Q1480*H1480</f>
        <v>1.44694144</v>
      </c>
      <c r="S1480" s="216">
        <v>0</v>
      </c>
      <c r="T1480" s="217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18" t="s">
        <v>235</v>
      </c>
      <c r="AT1480" s="218" t="s">
        <v>174</v>
      </c>
      <c r="AU1480" s="218" t="s">
        <v>81</v>
      </c>
      <c r="AY1480" s="20" t="s">
        <v>171</v>
      </c>
      <c r="BE1480" s="219">
        <f>IF(N1480="základní",J1480,0)</f>
        <v>0</v>
      </c>
      <c r="BF1480" s="219">
        <f>IF(N1480="snížená",J1480,0)</f>
        <v>0</v>
      </c>
      <c r="BG1480" s="219">
        <f>IF(N1480="zákl. přenesená",J1480,0)</f>
        <v>0</v>
      </c>
      <c r="BH1480" s="219">
        <f>IF(N1480="sníž. přenesená",J1480,0)</f>
        <v>0</v>
      </c>
      <c r="BI1480" s="219">
        <f>IF(N1480="nulová",J1480,0)</f>
        <v>0</v>
      </c>
      <c r="BJ1480" s="20" t="s">
        <v>79</v>
      </c>
      <c r="BK1480" s="219">
        <f>ROUND(I1480*H1480,2)</f>
        <v>0</v>
      </c>
      <c r="BL1480" s="20" t="s">
        <v>235</v>
      </c>
      <c r="BM1480" s="218" t="s">
        <v>1293</v>
      </c>
    </row>
    <row r="1481" s="2" customFormat="1">
      <c r="A1481" s="41"/>
      <c r="B1481" s="42"/>
      <c r="C1481" s="43"/>
      <c r="D1481" s="220" t="s">
        <v>180</v>
      </c>
      <c r="E1481" s="43"/>
      <c r="F1481" s="221" t="s">
        <v>1294</v>
      </c>
      <c r="G1481" s="43"/>
      <c r="H1481" s="43"/>
      <c r="I1481" s="222"/>
      <c r="J1481" s="43"/>
      <c r="K1481" s="43"/>
      <c r="L1481" s="47"/>
      <c r="M1481" s="223"/>
      <c r="N1481" s="224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20" t="s">
        <v>180</v>
      </c>
      <c r="AU1481" s="20" t="s">
        <v>81</v>
      </c>
    </row>
    <row r="1482" s="13" customFormat="1">
      <c r="A1482" s="13"/>
      <c r="B1482" s="225"/>
      <c r="C1482" s="226"/>
      <c r="D1482" s="227" t="s">
        <v>182</v>
      </c>
      <c r="E1482" s="228" t="s">
        <v>19</v>
      </c>
      <c r="F1482" s="229" t="s">
        <v>688</v>
      </c>
      <c r="G1482" s="226"/>
      <c r="H1482" s="230">
        <v>121.056</v>
      </c>
      <c r="I1482" s="231"/>
      <c r="J1482" s="226"/>
      <c r="K1482" s="226"/>
      <c r="L1482" s="232"/>
      <c r="M1482" s="233"/>
      <c r="N1482" s="234"/>
      <c r="O1482" s="234"/>
      <c r="P1482" s="234"/>
      <c r="Q1482" s="234"/>
      <c r="R1482" s="234"/>
      <c r="S1482" s="234"/>
      <c r="T1482" s="23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6" t="s">
        <v>182</v>
      </c>
      <c r="AU1482" s="236" t="s">
        <v>81</v>
      </c>
      <c r="AV1482" s="13" t="s">
        <v>81</v>
      </c>
      <c r="AW1482" s="13" t="s">
        <v>33</v>
      </c>
      <c r="AX1482" s="13" t="s">
        <v>71</v>
      </c>
      <c r="AY1482" s="236" t="s">
        <v>171</v>
      </c>
    </row>
    <row r="1483" s="13" customFormat="1">
      <c r="A1483" s="13"/>
      <c r="B1483" s="225"/>
      <c r="C1483" s="226"/>
      <c r="D1483" s="227" t="s">
        <v>182</v>
      </c>
      <c r="E1483" s="228" t="s">
        <v>19</v>
      </c>
      <c r="F1483" s="229" t="s">
        <v>689</v>
      </c>
      <c r="G1483" s="226"/>
      <c r="H1483" s="230">
        <v>-1.54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6" t="s">
        <v>182</v>
      </c>
      <c r="AU1483" s="236" t="s">
        <v>81</v>
      </c>
      <c r="AV1483" s="13" t="s">
        <v>81</v>
      </c>
      <c r="AW1483" s="13" t="s">
        <v>33</v>
      </c>
      <c r="AX1483" s="13" t="s">
        <v>71</v>
      </c>
      <c r="AY1483" s="236" t="s">
        <v>171</v>
      </c>
    </row>
    <row r="1484" s="14" customFormat="1">
      <c r="A1484" s="14"/>
      <c r="B1484" s="237"/>
      <c r="C1484" s="238"/>
      <c r="D1484" s="227" t="s">
        <v>182</v>
      </c>
      <c r="E1484" s="239" t="s">
        <v>19</v>
      </c>
      <c r="F1484" s="240" t="s">
        <v>1269</v>
      </c>
      <c r="G1484" s="238"/>
      <c r="H1484" s="241">
        <v>119.51599999999999</v>
      </c>
      <c r="I1484" s="242"/>
      <c r="J1484" s="238"/>
      <c r="K1484" s="238"/>
      <c r="L1484" s="243"/>
      <c r="M1484" s="244"/>
      <c r="N1484" s="245"/>
      <c r="O1484" s="245"/>
      <c r="P1484" s="245"/>
      <c r="Q1484" s="245"/>
      <c r="R1484" s="245"/>
      <c r="S1484" s="245"/>
      <c r="T1484" s="24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7" t="s">
        <v>182</v>
      </c>
      <c r="AU1484" s="247" t="s">
        <v>81</v>
      </c>
      <c r="AV1484" s="14" t="s">
        <v>185</v>
      </c>
      <c r="AW1484" s="14" t="s">
        <v>33</v>
      </c>
      <c r="AX1484" s="14" t="s">
        <v>71</v>
      </c>
      <c r="AY1484" s="247" t="s">
        <v>171</v>
      </c>
    </row>
    <row r="1485" s="13" customFormat="1">
      <c r="A1485" s="13"/>
      <c r="B1485" s="225"/>
      <c r="C1485" s="226"/>
      <c r="D1485" s="227" t="s">
        <v>182</v>
      </c>
      <c r="E1485" s="228" t="s">
        <v>19</v>
      </c>
      <c r="F1485" s="229" t="s">
        <v>691</v>
      </c>
      <c r="G1485" s="226"/>
      <c r="H1485" s="230">
        <v>313.69999999999999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6" t="s">
        <v>182</v>
      </c>
      <c r="AU1485" s="236" t="s">
        <v>81</v>
      </c>
      <c r="AV1485" s="13" t="s">
        <v>81</v>
      </c>
      <c r="AW1485" s="13" t="s">
        <v>33</v>
      </c>
      <c r="AX1485" s="13" t="s">
        <v>71</v>
      </c>
      <c r="AY1485" s="236" t="s">
        <v>171</v>
      </c>
    </row>
    <row r="1486" s="14" customFormat="1">
      <c r="A1486" s="14"/>
      <c r="B1486" s="237"/>
      <c r="C1486" s="238"/>
      <c r="D1486" s="227" t="s">
        <v>182</v>
      </c>
      <c r="E1486" s="239" t="s">
        <v>19</v>
      </c>
      <c r="F1486" s="240" t="s">
        <v>1270</v>
      </c>
      <c r="G1486" s="238"/>
      <c r="H1486" s="241">
        <v>313.69999999999999</v>
      </c>
      <c r="I1486" s="242"/>
      <c r="J1486" s="238"/>
      <c r="K1486" s="238"/>
      <c r="L1486" s="243"/>
      <c r="M1486" s="244"/>
      <c r="N1486" s="245"/>
      <c r="O1486" s="245"/>
      <c r="P1486" s="245"/>
      <c r="Q1486" s="245"/>
      <c r="R1486" s="245"/>
      <c r="S1486" s="245"/>
      <c r="T1486" s="246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7" t="s">
        <v>182</v>
      </c>
      <c r="AU1486" s="247" t="s">
        <v>81</v>
      </c>
      <c r="AV1486" s="14" t="s">
        <v>185</v>
      </c>
      <c r="AW1486" s="14" t="s">
        <v>33</v>
      </c>
      <c r="AX1486" s="14" t="s">
        <v>71</v>
      </c>
      <c r="AY1486" s="247" t="s">
        <v>171</v>
      </c>
    </row>
    <row r="1487" s="15" customFormat="1">
      <c r="A1487" s="15"/>
      <c r="B1487" s="248"/>
      <c r="C1487" s="249"/>
      <c r="D1487" s="227" t="s">
        <v>182</v>
      </c>
      <c r="E1487" s="250" t="s">
        <v>19</v>
      </c>
      <c r="F1487" s="251" t="s">
        <v>188</v>
      </c>
      <c r="G1487" s="249"/>
      <c r="H1487" s="252">
        <v>433.21600000000001</v>
      </c>
      <c r="I1487" s="253"/>
      <c r="J1487" s="249"/>
      <c r="K1487" s="249"/>
      <c r="L1487" s="254"/>
      <c r="M1487" s="255"/>
      <c r="N1487" s="256"/>
      <c r="O1487" s="256"/>
      <c r="P1487" s="256"/>
      <c r="Q1487" s="256"/>
      <c r="R1487" s="256"/>
      <c r="S1487" s="256"/>
      <c r="T1487" s="257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8" t="s">
        <v>182</v>
      </c>
      <c r="AU1487" s="258" t="s">
        <v>81</v>
      </c>
      <c r="AV1487" s="15" t="s">
        <v>179</v>
      </c>
      <c r="AW1487" s="15" t="s">
        <v>33</v>
      </c>
      <c r="AX1487" s="15" t="s">
        <v>79</v>
      </c>
      <c r="AY1487" s="258" t="s">
        <v>171</v>
      </c>
    </row>
    <row r="1488" s="2" customFormat="1" ht="21.75" customHeight="1">
      <c r="A1488" s="41"/>
      <c r="B1488" s="42"/>
      <c r="C1488" s="207" t="s">
        <v>1295</v>
      </c>
      <c r="D1488" s="207" t="s">
        <v>174</v>
      </c>
      <c r="E1488" s="208" t="s">
        <v>1296</v>
      </c>
      <c r="F1488" s="209" t="s">
        <v>1297</v>
      </c>
      <c r="G1488" s="210" t="s">
        <v>234</v>
      </c>
      <c r="H1488" s="211">
        <v>450</v>
      </c>
      <c r="I1488" s="212"/>
      <c r="J1488" s="213">
        <f>ROUND(I1488*H1488,2)</f>
        <v>0</v>
      </c>
      <c r="K1488" s="209" t="s">
        <v>178</v>
      </c>
      <c r="L1488" s="47"/>
      <c r="M1488" s="214" t="s">
        <v>19</v>
      </c>
      <c r="N1488" s="215" t="s">
        <v>42</v>
      </c>
      <c r="O1488" s="87"/>
      <c r="P1488" s="216">
        <f>O1488*H1488</f>
        <v>0</v>
      </c>
      <c r="Q1488" s="216">
        <v>0</v>
      </c>
      <c r="R1488" s="216">
        <f>Q1488*H1488</f>
        <v>0</v>
      </c>
      <c r="S1488" s="216">
        <v>0</v>
      </c>
      <c r="T1488" s="217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18" t="s">
        <v>235</v>
      </c>
      <c r="AT1488" s="218" t="s">
        <v>174</v>
      </c>
      <c r="AU1488" s="218" t="s">
        <v>81</v>
      </c>
      <c r="AY1488" s="20" t="s">
        <v>171</v>
      </c>
      <c r="BE1488" s="219">
        <f>IF(N1488="základní",J1488,0)</f>
        <v>0</v>
      </c>
      <c r="BF1488" s="219">
        <f>IF(N1488="snížená",J1488,0)</f>
        <v>0</v>
      </c>
      <c r="BG1488" s="219">
        <f>IF(N1488="zákl. přenesená",J1488,0)</f>
        <v>0</v>
      </c>
      <c r="BH1488" s="219">
        <f>IF(N1488="sníž. přenesená",J1488,0)</f>
        <v>0</v>
      </c>
      <c r="BI1488" s="219">
        <f>IF(N1488="nulová",J1488,0)</f>
        <v>0</v>
      </c>
      <c r="BJ1488" s="20" t="s">
        <v>79</v>
      </c>
      <c r="BK1488" s="219">
        <f>ROUND(I1488*H1488,2)</f>
        <v>0</v>
      </c>
      <c r="BL1488" s="20" t="s">
        <v>235</v>
      </c>
      <c r="BM1488" s="218" t="s">
        <v>1298</v>
      </c>
    </row>
    <row r="1489" s="2" customFormat="1">
      <c r="A1489" s="41"/>
      <c r="B1489" s="42"/>
      <c r="C1489" s="43"/>
      <c r="D1489" s="220" t="s">
        <v>180</v>
      </c>
      <c r="E1489" s="43"/>
      <c r="F1489" s="221" t="s">
        <v>1299</v>
      </c>
      <c r="G1489" s="43"/>
      <c r="H1489" s="43"/>
      <c r="I1489" s="222"/>
      <c r="J1489" s="43"/>
      <c r="K1489" s="43"/>
      <c r="L1489" s="47"/>
      <c r="M1489" s="223"/>
      <c r="N1489" s="224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180</v>
      </c>
      <c r="AU1489" s="20" t="s">
        <v>81</v>
      </c>
    </row>
    <row r="1490" s="13" customFormat="1">
      <c r="A1490" s="13"/>
      <c r="B1490" s="225"/>
      <c r="C1490" s="226"/>
      <c r="D1490" s="227" t="s">
        <v>182</v>
      </c>
      <c r="E1490" s="228" t="s">
        <v>19</v>
      </c>
      <c r="F1490" s="229" t="s">
        <v>1300</v>
      </c>
      <c r="G1490" s="226"/>
      <c r="H1490" s="230">
        <v>140</v>
      </c>
      <c r="I1490" s="231"/>
      <c r="J1490" s="226"/>
      <c r="K1490" s="226"/>
      <c r="L1490" s="232"/>
      <c r="M1490" s="233"/>
      <c r="N1490" s="234"/>
      <c r="O1490" s="234"/>
      <c r="P1490" s="234"/>
      <c r="Q1490" s="234"/>
      <c r="R1490" s="234"/>
      <c r="S1490" s="234"/>
      <c r="T1490" s="235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6" t="s">
        <v>182</v>
      </c>
      <c r="AU1490" s="236" t="s">
        <v>81</v>
      </c>
      <c r="AV1490" s="13" t="s">
        <v>81</v>
      </c>
      <c r="AW1490" s="13" t="s">
        <v>33</v>
      </c>
      <c r="AX1490" s="13" t="s">
        <v>71</v>
      </c>
      <c r="AY1490" s="236" t="s">
        <v>171</v>
      </c>
    </row>
    <row r="1491" s="14" customFormat="1">
      <c r="A1491" s="14"/>
      <c r="B1491" s="237"/>
      <c r="C1491" s="238"/>
      <c r="D1491" s="227" t="s">
        <v>182</v>
      </c>
      <c r="E1491" s="239" t="s">
        <v>19</v>
      </c>
      <c r="F1491" s="240" t="s">
        <v>1269</v>
      </c>
      <c r="G1491" s="238"/>
      <c r="H1491" s="241">
        <v>140</v>
      </c>
      <c r="I1491" s="242"/>
      <c r="J1491" s="238"/>
      <c r="K1491" s="238"/>
      <c r="L1491" s="243"/>
      <c r="M1491" s="244"/>
      <c r="N1491" s="245"/>
      <c r="O1491" s="245"/>
      <c r="P1491" s="245"/>
      <c r="Q1491" s="245"/>
      <c r="R1491" s="245"/>
      <c r="S1491" s="245"/>
      <c r="T1491" s="24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7" t="s">
        <v>182</v>
      </c>
      <c r="AU1491" s="247" t="s">
        <v>81</v>
      </c>
      <c r="AV1491" s="14" t="s">
        <v>185</v>
      </c>
      <c r="AW1491" s="14" t="s">
        <v>33</v>
      </c>
      <c r="AX1491" s="14" t="s">
        <v>71</v>
      </c>
      <c r="AY1491" s="247" t="s">
        <v>171</v>
      </c>
    </row>
    <row r="1492" s="13" customFormat="1">
      <c r="A1492" s="13"/>
      <c r="B1492" s="225"/>
      <c r="C1492" s="226"/>
      <c r="D1492" s="227" t="s">
        <v>182</v>
      </c>
      <c r="E1492" s="228" t="s">
        <v>19</v>
      </c>
      <c r="F1492" s="229" t="s">
        <v>1301</v>
      </c>
      <c r="G1492" s="226"/>
      <c r="H1492" s="230">
        <v>310</v>
      </c>
      <c r="I1492" s="231"/>
      <c r="J1492" s="226"/>
      <c r="K1492" s="226"/>
      <c r="L1492" s="232"/>
      <c r="M1492" s="233"/>
      <c r="N1492" s="234"/>
      <c r="O1492" s="234"/>
      <c r="P1492" s="234"/>
      <c r="Q1492" s="234"/>
      <c r="R1492" s="234"/>
      <c r="S1492" s="234"/>
      <c r="T1492" s="235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6" t="s">
        <v>182</v>
      </c>
      <c r="AU1492" s="236" t="s">
        <v>81</v>
      </c>
      <c r="AV1492" s="13" t="s">
        <v>81</v>
      </c>
      <c r="AW1492" s="13" t="s">
        <v>33</v>
      </c>
      <c r="AX1492" s="13" t="s">
        <v>71</v>
      </c>
      <c r="AY1492" s="236" t="s">
        <v>171</v>
      </c>
    </row>
    <row r="1493" s="14" customFormat="1">
      <c r="A1493" s="14"/>
      <c r="B1493" s="237"/>
      <c r="C1493" s="238"/>
      <c r="D1493" s="227" t="s">
        <v>182</v>
      </c>
      <c r="E1493" s="239" t="s">
        <v>19</v>
      </c>
      <c r="F1493" s="240" t="s">
        <v>1270</v>
      </c>
      <c r="G1493" s="238"/>
      <c r="H1493" s="241">
        <v>310</v>
      </c>
      <c r="I1493" s="242"/>
      <c r="J1493" s="238"/>
      <c r="K1493" s="238"/>
      <c r="L1493" s="243"/>
      <c r="M1493" s="244"/>
      <c r="N1493" s="245"/>
      <c r="O1493" s="245"/>
      <c r="P1493" s="245"/>
      <c r="Q1493" s="245"/>
      <c r="R1493" s="245"/>
      <c r="S1493" s="245"/>
      <c r="T1493" s="246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7" t="s">
        <v>182</v>
      </c>
      <c r="AU1493" s="247" t="s">
        <v>81</v>
      </c>
      <c r="AV1493" s="14" t="s">
        <v>185</v>
      </c>
      <c r="AW1493" s="14" t="s">
        <v>33</v>
      </c>
      <c r="AX1493" s="14" t="s">
        <v>71</v>
      </c>
      <c r="AY1493" s="247" t="s">
        <v>171</v>
      </c>
    </row>
    <row r="1494" s="15" customFormat="1">
      <c r="A1494" s="15"/>
      <c r="B1494" s="248"/>
      <c r="C1494" s="249"/>
      <c r="D1494" s="227" t="s">
        <v>182</v>
      </c>
      <c r="E1494" s="250" t="s">
        <v>19</v>
      </c>
      <c r="F1494" s="251" t="s">
        <v>188</v>
      </c>
      <c r="G1494" s="249"/>
      <c r="H1494" s="252">
        <v>450</v>
      </c>
      <c r="I1494" s="253"/>
      <c r="J1494" s="249"/>
      <c r="K1494" s="249"/>
      <c r="L1494" s="254"/>
      <c r="M1494" s="255"/>
      <c r="N1494" s="256"/>
      <c r="O1494" s="256"/>
      <c r="P1494" s="256"/>
      <c r="Q1494" s="256"/>
      <c r="R1494" s="256"/>
      <c r="S1494" s="256"/>
      <c r="T1494" s="257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8" t="s">
        <v>182</v>
      </c>
      <c r="AU1494" s="258" t="s">
        <v>81</v>
      </c>
      <c r="AV1494" s="15" t="s">
        <v>179</v>
      </c>
      <c r="AW1494" s="15" t="s">
        <v>33</v>
      </c>
      <c r="AX1494" s="15" t="s">
        <v>79</v>
      </c>
      <c r="AY1494" s="258" t="s">
        <v>171</v>
      </c>
    </row>
    <row r="1495" s="2" customFormat="1" ht="24.15" customHeight="1">
      <c r="A1495" s="41"/>
      <c r="B1495" s="42"/>
      <c r="C1495" s="207" t="s">
        <v>749</v>
      </c>
      <c r="D1495" s="207" t="s">
        <v>174</v>
      </c>
      <c r="E1495" s="208" t="s">
        <v>1302</v>
      </c>
      <c r="F1495" s="209" t="s">
        <v>1303</v>
      </c>
      <c r="G1495" s="210" t="s">
        <v>191</v>
      </c>
      <c r="H1495" s="211">
        <v>100.39</v>
      </c>
      <c r="I1495" s="212"/>
      <c r="J1495" s="213">
        <f>ROUND(I1495*H1495,2)</f>
        <v>0</v>
      </c>
      <c r="K1495" s="209" t="s">
        <v>178</v>
      </c>
      <c r="L1495" s="47"/>
      <c r="M1495" s="214" t="s">
        <v>19</v>
      </c>
      <c r="N1495" s="215" t="s">
        <v>42</v>
      </c>
      <c r="O1495" s="87"/>
      <c r="P1495" s="216">
        <f>O1495*H1495</f>
        <v>0</v>
      </c>
      <c r="Q1495" s="216">
        <v>1.0000000000000001E-05</v>
      </c>
      <c r="R1495" s="216">
        <f>Q1495*H1495</f>
        <v>0.0010039000000000001</v>
      </c>
      <c r="S1495" s="216">
        <v>0</v>
      </c>
      <c r="T1495" s="217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18" t="s">
        <v>235</v>
      </c>
      <c r="AT1495" s="218" t="s">
        <v>174</v>
      </c>
      <c r="AU1495" s="218" t="s">
        <v>81</v>
      </c>
      <c r="AY1495" s="20" t="s">
        <v>171</v>
      </c>
      <c r="BE1495" s="219">
        <f>IF(N1495="základní",J1495,0)</f>
        <v>0</v>
      </c>
      <c r="BF1495" s="219">
        <f>IF(N1495="snížená",J1495,0)</f>
        <v>0</v>
      </c>
      <c r="BG1495" s="219">
        <f>IF(N1495="zákl. přenesená",J1495,0)</f>
        <v>0</v>
      </c>
      <c r="BH1495" s="219">
        <f>IF(N1495="sníž. přenesená",J1495,0)</f>
        <v>0</v>
      </c>
      <c r="BI1495" s="219">
        <f>IF(N1495="nulová",J1495,0)</f>
        <v>0</v>
      </c>
      <c r="BJ1495" s="20" t="s">
        <v>79</v>
      </c>
      <c r="BK1495" s="219">
        <f>ROUND(I1495*H1495,2)</f>
        <v>0</v>
      </c>
      <c r="BL1495" s="20" t="s">
        <v>235</v>
      </c>
      <c r="BM1495" s="218" t="s">
        <v>1304</v>
      </c>
    </row>
    <row r="1496" s="2" customFormat="1">
      <c r="A1496" s="41"/>
      <c r="B1496" s="42"/>
      <c r="C1496" s="43"/>
      <c r="D1496" s="220" t="s">
        <v>180</v>
      </c>
      <c r="E1496" s="43"/>
      <c r="F1496" s="221" t="s">
        <v>1305</v>
      </c>
      <c r="G1496" s="43"/>
      <c r="H1496" s="43"/>
      <c r="I1496" s="222"/>
      <c r="J1496" s="43"/>
      <c r="K1496" s="43"/>
      <c r="L1496" s="47"/>
      <c r="M1496" s="223"/>
      <c r="N1496" s="224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180</v>
      </c>
      <c r="AU1496" s="20" t="s">
        <v>81</v>
      </c>
    </row>
    <row r="1497" s="13" customFormat="1">
      <c r="A1497" s="13"/>
      <c r="B1497" s="225"/>
      <c r="C1497" s="226"/>
      <c r="D1497" s="227" t="s">
        <v>182</v>
      </c>
      <c r="E1497" s="228" t="s">
        <v>19</v>
      </c>
      <c r="F1497" s="229" t="s">
        <v>1306</v>
      </c>
      <c r="G1497" s="226"/>
      <c r="H1497" s="230">
        <v>54.090000000000003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6" t="s">
        <v>182</v>
      </c>
      <c r="AU1497" s="236" t="s">
        <v>81</v>
      </c>
      <c r="AV1497" s="13" t="s">
        <v>81</v>
      </c>
      <c r="AW1497" s="13" t="s">
        <v>33</v>
      </c>
      <c r="AX1497" s="13" t="s">
        <v>71</v>
      </c>
      <c r="AY1497" s="236" t="s">
        <v>171</v>
      </c>
    </row>
    <row r="1498" s="14" customFormat="1">
      <c r="A1498" s="14"/>
      <c r="B1498" s="237"/>
      <c r="C1498" s="238"/>
      <c r="D1498" s="227" t="s">
        <v>182</v>
      </c>
      <c r="E1498" s="239" t="s">
        <v>19</v>
      </c>
      <c r="F1498" s="240" t="s">
        <v>1307</v>
      </c>
      <c r="G1498" s="238"/>
      <c r="H1498" s="241">
        <v>54.090000000000003</v>
      </c>
      <c r="I1498" s="242"/>
      <c r="J1498" s="238"/>
      <c r="K1498" s="238"/>
      <c r="L1498" s="243"/>
      <c r="M1498" s="244"/>
      <c r="N1498" s="245"/>
      <c r="O1498" s="245"/>
      <c r="P1498" s="245"/>
      <c r="Q1498" s="245"/>
      <c r="R1498" s="245"/>
      <c r="S1498" s="245"/>
      <c r="T1498" s="246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7" t="s">
        <v>182</v>
      </c>
      <c r="AU1498" s="247" t="s">
        <v>81</v>
      </c>
      <c r="AV1498" s="14" t="s">
        <v>185</v>
      </c>
      <c r="AW1498" s="14" t="s">
        <v>33</v>
      </c>
      <c r="AX1498" s="14" t="s">
        <v>71</v>
      </c>
      <c r="AY1498" s="247" t="s">
        <v>171</v>
      </c>
    </row>
    <row r="1499" s="13" customFormat="1">
      <c r="A1499" s="13"/>
      <c r="B1499" s="225"/>
      <c r="C1499" s="226"/>
      <c r="D1499" s="227" t="s">
        <v>182</v>
      </c>
      <c r="E1499" s="228" t="s">
        <v>19</v>
      </c>
      <c r="F1499" s="229" t="s">
        <v>1308</v>
      </c>
      <c r="G1499" s="226"/>
      <c r="H1499" s="230">
        <v>10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6" t="s">
        <v>182</v>
      </c>
      <c r="AU1499" s="236" t="s">
        <v>81</v>
      </c>
      <c r="AV1499" s="13" t="s">
        <v>81</v>
      </c>
      <c r="AW1499" s="13" t="s">
        <v>33</v>
      </c>
      <c r="AX1499" s="13" t="s">
        <v>71</v>
      </c>
      <c r="AY1499" s="236" t="s">
        <v>171</v>
      </c>
    </row>
    <row r="1500" s="14" customFormat="1">
      <c r="A1500" s="14"/>
      <c r="B1500" s="237"/>
      <c r="C1500" s="238"/>
      <c r="D1500" s="227" t="s">
        <v>182</v>
      </c>
      <c r="E1500" s="239" t="s">
        <v>19</v>
      </c>
      <c r="F1500" s="240" t="s">
        <v>1309</v>
      </c>
      <c r="G1500" s="238"/>
      <c r="H1500" s="241">
        <v>10</v>
      </c>
      <c r="I1500" s="242"/>
      <c r="J1500" s="238"/>
      <c r="K1500" s="238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7" t="s">
        <v>182</v>
      </c>
      <c r="AU1500" s="247" t="s">
        <v>81</v>
      </c>
      <c r="AV1500" s="14" t="s">
        <v>185</v>
      </c>
      <c r="AW1500" s="14" t="s">
        <v>33</v>
      </c>
      <c r="AX1500" s="14" t="s">
        <v>71</v>
      </c>
      <c r="AY1500" s="247" t="s">
        <v>171</v>
      </c>
    </row>
    <row r="1501" s="13" customFormat="1">
      <c r="A1501" s="13"/>
      <c r="B1501" s="225"/>
      <c r="C1501" s="226"/>
      <c r="D1501" s="227" t="s">
        <v>182</v>
      </c>
      <c r="E1501" s="228" t="s">
        <v>19</v>
      </c>
      <c r="F1501" s="229" t="s">
        <v>1310</v>
      </c>
      <c r="G1501" s="226"/>
      <c r="H1501" s="230">
        <v>36.299999999999997</v>
      </c>
      <c r="I1501" s="231"/>
      <c r="J1501" s="226"/>
      <c r="K1501" s="226"/>
      <c r="L1501" s="232"/>
      <c r="M1501" s="233"/>
      <c r="N1501" s="234"/>
      <c r="O1501" s="234"/>
      <c r="P1501" s="234"/>
      <c r="Q1501" s="234"/>
      <c r="R1501" s="234"/>
      <c r="S1501" s="234"/>
      <c r="T1501" s="235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6" t="s">
        <v>182</v>
      </c>
      <c r="AU1501" s="236" t="s">
        <v>81</v>
      </c>
      <c r="AV1501" s="13" t="s">
        <v>81</v>
      </c>
      <c r="AW1501" s="13" t="s">
        <v>33</v>
      </c>
      <c r="AX1501" s="13" t="s">
        <v>71</v>
      </c>
      <c r="AY1501" s="236" t="s">
        <v>171</v>
      </c>
    </row>
    <row r="1502" s="14" customFormat="1">
      <c r="A1502" s="14"/>
      <c r="B1502" s="237"/>
      <c r="C1502" s="238"/>
      <c r="D1502" s="227" t="s">
        <v>182</v>
      </c>
      <c r="E1502" s="239" t="s">
        <v>19</v>
      </c>
      <c r="F1502" s="240" t="s">
        <v>1311</v>
      </c>
      <c r="G1502" s="238"/>
      <c r="H1502" s="241">
        <v>36.299999999999997</v>
      </c>
      <c r="I1502" s="242"/>
      <c r="J1502" s="238"/>
      <c r="K1502" s="238"/>
      <c r="L1502" s="243"/>
      <c r="M1502" s="244"/>
      <c r="N1502" s="245"/>
      <c r="O1502" s="245"/>
      <c r="P1502" s="245"/>
      <c r="Q1502" s="245"/>
      <c r="R1502" s="245"/>
      <c r="S1502" s="245"/>
      <c r="T1502" s="246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7" t="s">
        <v>182</v>
      </c>
      <c r="AU1502" s="247" t="s">
        <v>81</v>
      </c>
      <c r="AV1502" s="14" t="s">
        <v>185</v>
      </c>
      <c r="AW1502" s="14" t="s">
        <v>33</v>
      </c>
      <c r="AX1502" s="14" t="s">
        <v>71</v>
      </c>
      <c r="AY1502" s="247" t="s">
        <v>171</v>
      </c>
    </row>
    <row r="1503" s="15" customFormat="1">
      <c r="A1503" s="15"/>
      <c r="B1503" s="248"/>
      <c r="C1503" s="249"/>
      <c r="D1503" s="227" t="s">
        <v>182</v>
      </c>
      <c r="E1503" s="250" t="s">
        <v>19</v>
      </c>
      <c r="F1503" s="251" t="s">
        <v>188</v>
      </c>
      <c r="G1503" s="249"/>
      <c r="H1503" s="252">
        <v>100.39</v>
      </c>
      <c r="I1503" s="253"/>
      <c r="J1503" s="249"/>
      <c r="K1503" s="249"/>
      <c r="L1503" s="254"/>
      <c r="M1503" s="255"/>
      <c r="N1503" s="256"/>
      <c r="O1503" s="256"/>
      <c r="P1503" s="256"/>
      <c r="Q1503" s="256"/>
      <c r="R1503" s="256"/>
      <c r="S1503" s="256"/>
      <c r="T1503" s="257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8" t="s">
        <v>182</v>
      </c>
      <c r="AU1503" s="258" t="s">
        <v>81</v>
      </c>
      <c r="AV1503" s="15" t="s">
        <v>179</v>
      </c>
      <c r="AW1503" s="15" t="s">
        <v>33</v>
      </c>
      <c r="AX1503" s="15" t="s">
        <v>79</v>
      </c>
      <c r="AY1503" s="258" t="s">
        <v>171</v>
      </c>
    </row>
    <row r="1504" s="2" customFormat="1" ht="16.5" customHeight="1">
      <c r="A1504" s="41"/>
      <c r="B1504" s="42"/>
      <c r="C1504" s="269" t="s">
        <v>1312</v>
      </c>
      <c r="D1504" s="269" t="s">
        <v>565</v>
      </c>
      <c r="E1504" s="270" t="s">
        <v>1313</v>
      </c>
      <c r="F1504" s="271" t="s">
        <v>1314</v>
      </c>
      <c r="G1504" s="272" t="s">
        <v>191</v>
      </c>
      <c r="H1504" s="273">
        <v>117.005</v>
      </c>
      <c r="I1504" s="274"/>
      <c r="J1504" s="275">
        <f>ROUND(I1504*H1504,2)</f>
        <v>0</v>
      </c>
      <c r="K1504" s="271" t="s">
        <v>178</v>
      </c>
      <c r="L1504" s="276"/>
      <c r="M1504" s="277" t="s">
        <v>19</v>
      </c>
      <c r="N1504" s="278" t="s">
        <v>42</v>
      </c>
      <c r="O1504" s="87"/>
      <c r="P1504" s="216">
        <f>O1504*H1504</f>
        <v>0</v>
      </c>
      <c r="Q1504" s="216">
        <v>0.00013999999999999999</v>
      </c>
      <c r="R1504" s="216">
        <f>Q1504*H1504</f>
        <v>0.016380699999999998</v>
      </c>
      <c r="S1504" s="216">
        <v>0</v>
      </c>
      <c r="T1504" s="217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18" t="s">
        <v>286</v>
      </c>
      <c r="AT1504" s="218" t="s">
        <v>565</v>
      </c>
      <c r="AU1504" s="218" t="s">
        <v>81</v>
      </c>
      <c r="AY1504" s="20" t="s">
        <v>171</v>
      </c>
      <c r="BE1504" s="219">
        <f>IF(N1504="základní",J1504,0)</f>
        <v>0</v>
      </c>
      <c r="BF1504" s="219">
        <f>IF(N1504="snížená",J1504,0)</f>
        <v>0</v>
      </c>
      <c r="BG1504" s="219">
        <f>IF(N1504="zákl. přenesená",J1504,0)</f>
        <v>0</v>
      </c>
      <c r="BH1504" s="219">
        <f>IF(N1504="sníž. přenesená",J1504,0)</f>
        <v>0</v>
      </c>
      <c r="BI1504" s="219">
        <f>IF(N1504="nulová",J1504,0)</f>
        <v>0</v>
      </c>
      <c r="BJ1504" s="20" t="s">
        <v>79</v>
      </c>
      <c r="BK1504" s="219">
        <f>ROUND(I1504*H1504,2)</f>
        <v>0</v>
      </c>
      <c r="BL1504" s="20" t="s">
        <v>235</v>
      </c>
      <c r="BM1504" s="218" t="s">
        <v>1315</v>
      </c>
    </row>
    <row r="1505" s="13" customFormat="1">
      <c r="A1505" s="13"/>
      <c r="B1505" s="225"/>
      <c r="C1505" s="226"/>
      <c r="D1505" s="227" t="s">
        <v>182</v>
      </c>
      <c r="E1505" s="228" t="s">
        <v>19</v>
      </c>
      <c r="F1505" s="229" t="s">
        <v>1316</v>
      </c>
      <c r="G1505" s="226"/>
      <c r="H1505" s="230">
        <v>117.005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6" t="s">
        <v>182</v>
      </c>
      <c r="AU1505" s="236" t="s">
        <v>81</v>
      </c>
      <c r="AV1505" s="13" t="s">
        <v>81</v>
      </c>
      <c r="AW1505" s="13" t="s">
        <v>33</v>
      </c>
      <c r="AX1505" s="13" t="s">
        <v>71</v>
      </c>
      <c r="AY1505" s="236" t="s">
        <v>171</v>
      </c>
    </row>
    <row r="1506" s="15" customFormat="1">
      <c r="A1506" s="15"/>
      <c r="B1506" s="248"/>
      <c r="C1506" s="249"/>
      <c r="D1506" s="227" t="s">
        <v>182</v>
      </c>
      <c r="E1506" s="250" t="s">
        <v>19</v>
      </c>
      <c r="F1506" s="251" t="s">
        <v>188</v>
      </c>
      <c r="G1506" s="249"/>
      <c r="H1506" s="252">
        <v>117.005</v>
      </c>
      <c r="I1506" s="253"/>
      <c r="J1506" s="249"/>
      <c r="K1506" s="249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58" t="s">
        <v>182</v>
      </c>
      <c r="AU1506" s="258" t="s">
        <v>81</v>
      </c>
      <c r="AV1506" s="15" t="s">
        <v>179</v>
      </c>
      <c r="AW1506" s="15" t="s">
        <v>33</v>
      </c>
      <c r="AX1506" s="15" t="s">
        <v>79</v>
      </c>
      <c r="AY1506" s="258" t="s">
        <v>171</v>
      </c>
    </row>
    <row r="1507" s="2" customFormat="1" ht="24.15" customHeight="1">
      <c r="A1507" s="41"/>
      <c r="B1507" s="42"/>
      <c r="C1507" s="207" t="s">
        <v>756</v>
      </c>
      <c r="D1507" s="207" t="s">
        <v>174</v>
      </c>
      <c r="E1507" s="208" t="s">
        <v>1317</v>
      </c>
      <c r="F1507" s="209" t="s">
        <v>1318</v>
      </c>
      <c r="G1507" s="210" t="s">
        <v>191</v>
      </c>
      <c r="H1507" s="211">
        <v>104.218</v>
      </c>
      <c r="I1507" s="212"/>
      <c r="J1507" s="213">
        <f>ROUND(I1507*H1507,2)</f>
        <v>0</v>
      </c>
      <c r="K1507" s="209" t="s">
        <v>178</v>
      </c>
      <c r="L1507" s="47"/>
      <c r="M1507" s="214" t="s">
        <v>19</v>
      </c>
      <c r="N1507" s="215" t="s">
        <v>42</v>
      </c>
      <c r="O1507" s="87"/>
      <c r="P1507" s="216">
        <f>O1507*H1507</f>
        <v>0</v>
      </c>
      <c r="Q1507" s="216">
        <v>0</v>
      </c>
      <c r="R1507" s="216">
        <f>Q1507*H1507</f>
        <v>0</v>
      </c>
      <c r="S1507" s="216">
        <v>0</v>
      </c>
      <c r="T1507" s="217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18" t="s">
        <v>235</v>
      </c>
      <c r="AT1507" s="218" t="s">
        <v>174</v>
      </c>
      <c r="AU1507" s="218" t="s">
        <v>81</v>
      </c>
      <c r="AY1507" s="20" t="s">
        <v>171</v>
      </c>
      <c r="BE1507" s="219">
        <f>IF(N1507="základní",J1507,0)</f>
        <v>0</v>
      </c>
      <c r="BF1507" s="219">
        <f>IF(N1507="snížená",J1507,0)</f>
        <v>0</v>
      </c>
      <c r="BG1507" s="219">
        <f>IF(N1507="zákl. přenesená",J1507,0)</f>
        <v>0</v>
      </c>
      <c r="BH1507" s="219">
        <f>IF(N1507="sníž. přenesená",J1507,0)</f>
        <v>0</v>
      </c>
      <c r="BI1507" s="219">
        <f>IF(N1507="nulová",J1507,0)</f>
        <v>0</v>
      </c>
      <c r="BJ1507" s="20" t="s">
        <v>79</v>
      </c>
      <c r="BK1507" s="219">
        <f>ROUND(I1507*H1507,2)</f>
        <v>0</v>
      </c>
      <c r="BL1507" s="20" t="s">
        <v>235</v>
      </c>
      <c r="BM1507" s="218" t="s">
        <v>1319</v>
      </c>
    </row>
    <row r="1508" s="2" customFormat="1">
      <c r="A1508" s="41"/>
      <c r="B1508" s="42"/>
      <c r="C1508" s="43"/>
      <c r="D1508" s="220" t="s">
        <v>180</v>
      </c>
      <c r="E1508" s="43"/>
      <c r="F1508" s="221" t="s">
        <v>1320</v>
      </c>
      <c r="G1508" s="43"/>
      <c r="H1508" s="43"/>
      <c r="I1508" s="222"/>
      <c r="J1508" s="43"/>
      <c r="K1508" s="43"/>
      <c r="L1508" s="47"/>
      <c r="M1508" s="223"/>
      <c r="N1508" s="224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180</v>
      </c>
      <c r="AU1508" s="20" t="s">
        <v>81</v>
      </c>
    </row>
    <row r="1509" s="13" customFormat="1">
      <c r="A1509" s="13"/>
      <c r="B1509" s="225"/>
      <c r="C1509" s="226"/>
      <c r="D1509" s="227" t="s">
        <v>182</v>
      </c>
      <c r="E1509" s="228" t="s">
        <v>19</v>
      </c>
      <c r="F1509" s="229" t="s">
        <v>1306</v>
      </c>
      <c r="G1509" s="226"/>
      <c r="H1509" s="230">
        <v>54.090000000000003</v>
      </c>
      <c r="I1509" s="231"/>
      <c r="J1509" s="226"/>
      <c r="K1509" s="226"/>
      <c r="L1509" s="232"/>
      <c r="M1509" s="233"/>
      <c r="N1509" s="234"/>
      <c r="O1509" s="234"/>
      <c r="P1509" s="234"/>
      <c r="Q1509" s="234"/>
      <c r="R1509" s="234"/>
      <c r="S1509" s="234"/>
      <c r="T1509" s="23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6" t="s">
        <v>182</v>
      </c>
      <c r="AU1509" s="236" t="s">
        <v>81</v>
      </c>
      <c r="AV1509" s="13" t="s">
        <v>81</v>
      </c>
      <c r="AW1509" s="13" t="s">
        <v>33</v>
      </c>
      <c r="AX1509" s="13" t="s">
        <v>71</v>
      </c>
      <c r="AY1509" s="236" t="s">
        <v>171</v>
      </c>
    </row>
    <row r="1510" s="14" customFormat="1">
      <c r="A1510" s="14"/>
      <c r="B1510" s="237"/>
      <c r="C1510" s="238"/>
      <c r="D1510" s="227" t="s">
        <v>182</v>
      </c>
      <c r="E1510" s="239" t="s">
        <v>19</v>
      </c>
      <c r="F1510" s="240" t="s">
        <v>1307</v>
      </c>
      <c r="G1510" s="238"/>
      <c r="H1510" s="241">
        <v>54.090000000000003</v>
      </c>
      <c r="I1510" s="242"/>
      <c r="J1510" s="238"/>
      <c r="K1510" s="238"/>
      <c r="L1510" s="243"/>
      <c r="M1510" s="244"/>
      <c r="N1510" s="245"/>
      <c r="O1510" s="245"/>
      <c r="P1510" s="245"/>
      <c r="Q1510" s="245"/>
      <c r="R1510" s="245"/>
      <c r="S1510" s="245"/>
      <c r="T1510" s="24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7" t="s">
        <v>182</v>
      </c>
      <c r="AU1510" s="247" t="s">
        <v>81</v>
      </c>
      <c r="AV1510" s="14" t="s">
        <v>185</v>
      </c>
      <c r="AW1510" s="14" t="s">
        <v>33</v>
      </c>
      <c r="AX1510" s="14" t="s">
        <v>71</v>
      </c>
      <c r="AY1510" s="247" t="s">
        <v>171</v>
      </c>
    </row>
    <row r="1511" s="13" customFormat="1">
      <c r="A1511" s="13"/>
      <c r="B1511" s="225"/>
      <c r="C1511" s="226"/>
      <c r="D1511" s="227" t="s">
        <v>182</v>
      </c>
      <c r="E1511" s="228" t="s">
        <v>19</v>
      </c>
      <c r="F1511" s="229" t="s">
        <v>1308</v>
      </c>
      <c r="G1511" s="226"/>
      <c r="H1511" s="230">
        <v>10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6" t="s">
        <v>182</v>
      </c>
      <c r="AU1511" s="236" t="s">
        <v>81</v>
      </c>
      <c r="AV1511" s="13" t="s">
        <v>81</v>
      </c>
      <c r="AW1511" s="13" t="s">
        <v>33</v>
      </c>
      <c r="AX1511" s="13" t="s">
        <v>71</v>
      </c>
      <c r="AY1511" s="236" t="s">
        <v>171</v>
      </c>
    </row>
    <row r="1512" s="14" customFormat="1">
      <c r="A1512" s="14"/>
      <c r="B1512" s="237"/>
      <c r="C1512" s="238"/>
      <c r="D1512" s="227" t="s">
        <v>182</v>
      </c>
      <c r="E1512" s="239" t="s">
        <v>19</v>
      </c>
      <c r="F1512" s="240" t="s">
        <v>1309</v>
      </c>
      <c r="G1512" s="238"/>
      <c r="H1512" s="241">
        <v>10</v>
      </c>
      <c r="I1512" s="242"/>
      <c r="J1512" s="238"/>
      <c r="K1512" s="238"/>
      <c r="L1512" s="243"/>
      <c r="M1512" s="244"/>
      <c r="N1512" s="245"/>
      <c r="O1512" s="245"/>
      <c r="P1512" s="245"/>
      <c r="Q1512" s="245"/>
      <c r="R1512" s="245"/>
      <c r="S1512" s="245"/>
      <c r="T1512" s="24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7" t="s">
        <v>182</v>
      </c>
      <c r="AU1512" s="247" t="s">
        <v>81</v>
      </c>
      <c r="AV1512" s="14" t="s">
        <v>185</v>
      </c>
      <c r="AW1512" s="14" t="s">
        <v>33</v>
      </c>
      <c r="AX1512" s="14" t="s">
        <v>71</v>
      </c>
      <c r="AY1512" s="247" t="s">
        <v>171</v>
      </c>
    </row>
    <row r="1513" s="13" customFormat="1">
      <c r="A1513" s="13"/>
      <c r="B1513" s="225"/>
      <c r="C1513" s="226"/>
      <c r="D1513" s="227" t="s">
        <v>182</v>
      </c>
      <c r="E1513" s="228" t="s">
        <v>19</v>
      </c>
      <c r="F1513" s="229" t="s">
        <v>1310</v>
      </c>
      <c r="G1513" s="226"/>
      <c r="H1513" s="230">
        <v>36.299999999999997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6" t="s">
        <v>182</v>
      </c>
      <c r="AU1513" s="236" t="s">
        <v>81</v>
      </c>
      <c r="AV1513" s="13" t="s">
        <v>81</v>
      </c>
      <c r="AW1513" s="13" t="s">
        <v>33</v>
      </c>
      <c r="AX1513" s="13" t="s">
        <v>71</v>
      </c>
      <c r="AY1513" s="236" t="s">
        <v>171</v>
      </c>
    </row>
    <row r="1514" s="14" customFormat="1">
      <c r="A1514" s="14"/>
      <c r="B1514" s="237"/>
      <c r="C1514" s="238"/>
      <c r="D1514" s="227" t="s">
        <v>182</v>
      </c>
      <c r="E1514" s="239" t="s">
        <v>19</v>
      </c>
      <c r="F1514" s="240" t="s">
        <v>1311</v>
      </c>
      <c r="G1514" s="238"/>
      <c r="H1514" s="241">
        <v>36.299999999999997</v>
      </c>
      <c r="I1514" s="242"/>
      <c r="J1514" s="238"/>
      <c r="K1514" s="238"/>
      <c r="L1514" s="243"/>
      <c r="M1514" s="244"/>
      <c r="N1514" s="245"/>
      <c r="O1514" s="245"/>
      <c r="P1514" s="245"/>
      <c r="Q1514" s="245"/>
      <c r="R1514" s="245"/>
      <c r="S1514" s="245"/>
      <c r="T1514" s="246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7" t="s">
        <v>182</v>
      </c>
      <c r="AU1514" s="247" t="s">
        <v>81</v>
      </c>
      <c r="AV1514" s="14" t="s">
        <v>185</v>
      </c>
      <c r="AW1514" s="14" t="s">
        <v>33</v>
      </c>
      <c r="AX1514" s="14" t="s">
        <v>71</v>
      </c>
      <c r="AY1514" s="247" t="s">
        <v>171</v>
      </c>
    </row>
    <row r="1515" s="13" customFormat="1">
      <c r="A1515" s="13"/>
      <c r="B1515" s="225"/>
      <c r="C1515" s="226"/>
      <c r="D1515" s="227" t="s">
        <v>182</v>
      </c>
      <c r="E1515" s="228" t="s">
        <v>19</v>
      </c>
      <c r="F1515" s="229" t="s">
        <v>492</v>
      </c>
      <c r="G1515" s="226"/>
      <c r="H1515" s="230">
        <v>1.21</v>
      </c>
      <c r="I1515" s="231"/>
      <c r="J1515" s="226"/>
      <c r="K1515" s="226"/>
      <c r="L1515" s="232"/>
      <c r="M1515" s="233"/>
      <c r="N1515" s="234"/>
      <c r="O1515" s="234"/>
      <c r="P1515" s="234"/>
      <c r="Q1515" s="234"/>
      <c r="R1515" s="234"/>
      <c r="S1515" s="234"/>
      <c r="T1515" s="235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6" t="s">
        <v>182</v>
      </c>
      <c r="AU1515" s="236" t="s">
        <v>81</v>
      </c>
      <c r="AV1515" s="13" t="s">
        <v>81</v>
      </c>
      <c r="AW1515" s="13" t="s">
        <v>33</v>
      </c>
      <c r="AX1515" s="13" t="s">
        <v>71</v>
      </c>
      <c r="AY1515" s="236" t="s">
        <v>171</v>
      </c>
    </row>
    <row r="1516" s="13" customFormat="1">
      <c r="A1516" s="13"/>
      <c r="B1516" s="225"/>
      <c r="C1516" s="226"/>
      <c r="D1516" s="227" t="s">
        <v>182</v>
      </c>
      <c r="E1516" s="228" t="s">
        <v>19</v>
      </c>
      <c r="F1516" s="229" t="s">
        <v>493</v>
      </c>
      <c r="G1516" s="226"/>
      <c r="H1516" s="230">
        <v>2.145</v>
      </c>
      <c r="I1516" s="231"/>
      <c r="J1516" s="226"/>
      <c r="K1516" s="226"/>
      <c r="L1516" s="232"/>
      <c r="M1516" s="233"/>
      <c r="N1516" s="234"/>
      <c r="O1516" s="234"/>
      <c r="P1516" s="234"/>
      <c r="Q1516" s="234"/>
      <c r="R1516" s="234"/>
      <c r="S1516" s="234"/>
      <c r="T1516" s="235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6" t="s">
        <v>182</v>
      </c>
      <c r="AU1516" s="236" t="s">
        <v>81</v>
      </c>
      <c r="AV1516" s="13" t="s">
        <v>81</v>
      </c>
      <c r="AW1516" s="13" t="s">
        <v>33</v>
      </c>
      <c r="AX1516" s="13" t="s">
        <v>71</v>
      </c>
      <c r="AY1516" s="236" t="s">
        <v>171</v>
      </c>
    </row>
    <row r="1517" s="13" customFormat="1">
      <c r="A1517" s="13"/>
      <c r="B1517" s="225"/>
      <c r="C1517" s="226"/>
      <c r="D1517" s="227" t="s">
        <v>182</v>
      </c>
      <c r="E1517" s="228" t="s">
        <v>19</v>
      </c>
      <c r="F1517" s="229" t="s">
        <v>494</v>
      </c>
      <c r="G1517" s="226"/>
      <c r="H1517" s="230">
        <v>0.47299999999999998</v>
      </c>
      <c r="I1517" s="231"/>
      <c r="J1517" s="226"/>
      <c r="K1517" s="226"/>
      <c r="L1517" s="232"/>
      <c r="M1517" s="233"/>
      <c r="N1517" s="234"/>
      <c r="O1517" s="234"/>
      <c r="P1517" s="234"/>
      <c r="Q1517" s="234"/>
      <c r="R1517" s="234"/>
      <c r="S1517" s="234"/>
      <c r="T1517" s="235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6" t="s">
        <v>182</v>
      </c>
      <c r="AU1517" s="236" t="s">
        <v>81</v>
      </c>
      <c r="AV1517" s="13" t="s">
        <v>81</v>
      </c>
      <c r="AW1517" s="13" t="s">
        <v>33</v>
      </c>
      <c r="AX1517" s="13" t="s">
        <v>71</v>
      </c>
      <c r="AY1517" s="236" t="s">
        <v>171</v>
      </c>
    </row>
    <row r="1518" s="14" customFormat="1">
      <c r="A1518" s="14"/>
      <c r="B1518" s="237"/>
      <c r="C1518" s="238"/>
      <c r="D1518" s="227" t="s">
        <v>182</v>
      </c>
      <c r="E1518" s="239" t="s">
        <v>19</v>
      </c>
      <c r="F1518" s="240" t="s">
        <v>495</v>
      </c>
      <c r="G1518" s="238"/>
      <c r="H1518" s="241">
        <v>3.8279999999999998</v>
      </c>
      <c r="I1518" s="242"/>
      <c r="J1518" s="238"/>
      <c r="K1518" s="238"/>
      <c r="L1518" s="243"/>
      <c r="M1518" s="244"/>
      <c r="N1518" s="245"/>
      <c r="O1518" s="245"/>
      <c r="P1518" s="245"/>
      <c r="Q1518" s="245"/>
      <c r="R1518" s="245"/>
      <c r="S1518" s="245"/>
      <c r="T1518" s="246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7" t="s">
        <v>182</v>
      </c>
      <c r="AU1518" s="247" t="s">
        <v>81</v>
      </c>
      <c r="AV1518" s="14" t="s">
        <v>185</v>
      </c>
      <c r="AW1518" s="14" t="s">
        <v>33</v>
      </c>
      <c r="AX1518" s="14" t="s">
        <v>71</v>
      </c>
      <c r="AY1518" s="247" t="s">
        <v>171</v>
      </c>
    </row>
    <row r="1519" s="15" customFormat="1">
      <c r="A1519" s="15"/>
      <c r="B1519" s="248"/>
      <c r="C1519" s="249"/>
      <c r="D1519" s="227" t="s">
        <v>182</v>
      </c>
      <c r="E1519" s="250" t="s">
        <v>19</v>
      </c>
      <c r="F1519" s="251" t="s">
        <v>188</v>
      </c>
      <c r="G1519" s="249"/>
      <c r="H1519" s="252">
        <v>104.21799999999999</v>
      </c>
      <c r="I1519" s="253"/>
      <c r="J1519" s="249"/>
      <c r="K1519" s="249"/>
      <c r="L1519" s="254"/>
      <c r="M1519" s="255"/>
      <c r="N1519" s="256"/>
      <c r="O1519" s="256"/>
      <c r="P1519" s="256"/>
      <c r="Q1519" s="256"/>
      <c r="R1519" s="256"/>
      <c r="S1519" s="256"/>
      <c r="T1519" s="257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8" t="s">
        <v>182</v>
      </c>
      <c r="AU1519" s="258" t="s">
        <v>81</v>
      </c>
      <c r="AV1519" s="15" t="s">
        <v>179</v>
      </c>
      <c r="AW1519" s="15" t="s">
        <v>33</v>
      </c>
      <c r="AX1519" s="15" t="s">
        <v>79</v>
      </c>
      <c r="AY1519" s="258" t="s">
        <v>171</v>
      </c>
    </row>
    <row r="1520" s="2" customFormat="1" ht="16.5" customHeight="1">
      <c r="A1520" s="41"/>
      <c r="B1520" s="42"/>
      <c r="C1520" s="269" t="s">
        <v>1321</v>
      </c>
      <c r="D1520" s="269" t="s">
        <v>565</v>
      </c>
      <c r="E1520" s="270" t="s">
        <v>1322</v>
      </c>
      <c r="F1520" s="271" t="s">
        <v>1323</v>
      </c>
      <c r="G1520" s="272" t="s">
        <v>191</v>
      </c>
      <c r="H1520" s="273">
        <v>94.909999999999997</v>
      </c>
      <c r="I1520" s="274"/>
      <c r="J1520" s="275">
        <f>ROUND(I1520*H1520,2)</f>
        <v>0</v>
      </c>
      <c r="K1520" s="271" t="s">
        <v>178</v>
      </c>
      <c r="L1520" s="276"/>
      <c r="M1520" s="277" t="s">
        <v>19</v>
      </c>
      <c r="N1520" s="278" t="s">
        <v>42</v>
      </c>
      <c r="O1520" s="87"/>
      <c r="P1520" s="216">
        <f>O1520*H1520</f>
        <v>0</v>
      </c>
      <c r="Q1520" s="216">
        <v>0.0028999999999999998</v>
      </c>
      <c r="R1520" s="216">
        <f>Q1520*H1520</f>
        <v>0.27523899999999996</v>
      </c>
      <c r="S1520" s="216">
        <v>0</v>
      </c>
      <c r="T1520" s="217">
        <f>S1520*H1520</f>
        <v>0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18" t="s">
        <v>286</v>
      </c>
      <c r="AT1520" s="218" t="s">
        <v>565</v>
      </c>
      <c r="AU1520" s="218" t="s">
        <v>81</v>
      </c>
      <c r="AY1520" s="20" t="s">
        <v>171</v>
      </c>
      <c r="BE1520" s="219">
        <f>IF(N1520="základní",J1520,0)</f>
        <v>0</v>
      </c>
      <c r="BF1520" s="219">
        <f>IF(N1520="snížená",J1520,0)</f>
        <v>0</v>
      </c>
      <c r="BG1520" s="219">
        <f>IF(N1520="zákl. přenesená",J1520,0)</f>
        <v>0</v>
      </c>
      <c r="BH1520" s="219">
        <f>IF(N1520="sníž. přenesená",J1520,0)</f>
        <v>0</v>
      </c>
      <c r="BI1520" s="219">
        <f>IF(N1520="nulová",J1520,0)</f>
        <v>0</v>
      </c>
      <c r="BJ1520" s="20" t="s">
        <v>79</v>
      </c>
      <c r="BK1520" s="219">
        <f>ROUND(I1520*H1520,2)</f>
        <v>0</v>
      </c>
      <c r="BL1520" s="20" t="s">
        <v>235</v>
      </c>
      <c r="BM1520" s="218" t="s">
        <v>1324</v>
      </c>
    </row>
    <row r="1521" s="13" customFormat="1">
      <c r="A1521" s="13"/>
      <c r="B1521" s="225"/>
      <c r="C1521" s="226"/>
      <c r="D1521" s="227" t="s">
        <v>182</v>
      </c>
      <c r="E1521" s="228" t="s">
        <v>19</v>
      </c>
      <c r="F1521" s="229" t="s">
        <v>1325</v>
      </c>
      <c r="G1521" s="226"/>
      <c r="H1521" s="230">
        <v>56.795000000000002</v>
      </c>
      <c r="I1521" s="231"/>
      <c r="J1521" s="226"/>
      <c r="K1521" s="226"/>
      <c r="L1521" s="232"/>
      <c r="M1521" s="233"/>
      <c r="N1521" s="234"/>
      <c r="O1521" s="234"/>
      <c r="P1521" s="234"/>
      <c r="Q1521" s="234"/>
      <c r="R1521" s="234"/>
      <c r="S1521" s="234"/>
      <c r="T1521" s="23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6" t="s">
        <v>182</v>
      </c>
      <c r="AU1521" s="236" t="s">
        <v>81</v>
      </c>
      <c r="AV1521" s="13" t="s">
        <v>81</v>
      </c>
      <c r="AW1521" s="13" t="s">
        <v>33</v>
      </c>
      <c r="AX1521" s="13" t="s">
        <v>71</v>
      </c>
      <c r="AY1521" s="236" t="s">
        <v>171</v>
      </c>
    </row>
    <row r="1522" s="14" customFormat="1">
      <c r="A1522" s="14"/>
      <c r="B1522" s="237"/>
      <c r="C1522" s="238"/>
      <c r="D1522" s="227" t="s">
        <v>182</v>
      </c>
      <c r="E1522" s="239" t="s">
        <v>19</v>
      </c>
      <c r="F1522" s="240" t="s">
        <v>1307</v>
      </c>
      <c r="G1522" s="238"/>
      <c r="H1522" s="241">
        <v>56.795000000000002</v>
      </c>
      <c r="I1522" s="242"/>
      <c r="J1522" s="238"/>
      <c r="K1522" s="238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7" t="s">
        <v>182</v>
      </c>
      <c r="AU1522" s="247" t="s">
        <v>81</v>
      </c>
      <c r="AV1522" s="14" t="s">
        <v>185</v>
      </c>
      <c r="AW1522" s="14" t="s">
        <v>33</v>
      </c>
      <c r="AX1522" s="14" t="s">
        <v>71</v>
      </c>
      <c r="AY1522" s="247" t="s">
        <v>171</v>
      </c>
    </row>
    <row r="1523" s="13" customFormat="1">
      <c r="A1523" s="13"/>
      <c r="B1523" s="225"/>
      <c r="C1523" s="226"/>
      <c r="D1523" s="227" t="s">
        <v>182</v>
      </c>
      <c r="E1523" s="228" t="s">
        <v>19</v>
      </c>
      <c r="F1523" s="229" t="s">
        <v>1326</v>
      </c>
      <c r="G1523" s="226"/>
      <c r="H1523" s="230">
        <v>38.115000000000002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6" t="s">
        <v>182</v>
      </c>
      <c r="AU1523" s="236" t="s">
        <v>81</v>
      </c>
      <c r="AV1523" s="13" t="s">
        <v>81</v>
      </c>
      <c r="AW1523" s="13" t="s">
        <v>33</v>
      </c>
      <c r="AX1523" s="13" t="s">
        <v>71</v>
      </c>
      <c r="AY1523" s="236" t="s">
        <v>171</v>
      </c>
    </row>
    <row r="1524" s="14" customFormat="1">
      <c r="A1524" s="14"/>
      <c r="B1524" s="237"/>
      <c r="C1524" s="238"/>
      <c r="D1524" s="227" t="s">
        <v>182</v>
      </c>
      <c r="E1524" s="239" t="s">
        <v>19</v>
      </c>
      <c r="F1524" s="240" t="s">
        <v>1311</v>
      </c>
      <c r="G1524" s="238"/>
      <c r="H1524" s="241">
        <v>38.115000000000002</v>
      </c>
      <c r="I1524" s="242"/>
      <c r="J1524" s="238"/>
      <c r="K1524" s="238"/>
      <c r="L1524" s="243"/>
      <c r="M1524" s="244"/>
      <c r="N1524" s="245"/>
      <c r="O1524" s="245"/>
      <c r="P1524" s="245"/>
      <c r="Q1524" s="245"/>
      <c r="R1524" s="245"/>
      <c r="S1524" s="245"/>
      <c r="T1524" s="246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7" t="s">
        <v>182</v>
      </c>
      <c r="AU1524" s="247" t="s">
        <v>81</v>
      </c>
      <c r="AV1524" s="14" t="s">
        <v>185</v>
      </c>
      <c r="AW1524" s="14" t="s">
        <v>33</v>
      </c>
      <c r="AX1524" s="14" t="s">
        <v>71</v>
      </c>
      <c r="AY1524" s="247" t="s">
        <v>171</v>
      </c>
    </row>
    <row r="1525" s="15" customFormat="1">
      <c r="A1525" s="15"/>
      <c r="B1525" s="248"/>
      <c r="C1525" s="249"/>
      <c r="D1525" s="227" t="s">
        <v>182</v>
      </c>
      <c r="E1525" s="250" t="s">
        <v>19</v>
      </c>
      <c r="F1525" s="251" t="s">
        <v>188</v>
      </c>
      <c r="G1525" s="249"/>
      <c r="H1525" s="252">
        <v>94.909999999999997</v>
      </c>
      <c r="I1525" s="253"/>
      <c r="J1525" s="249"/>
      <c r="K1525" s="249"/>
      <c r="L1525" s="254"/>
      <c r="M1525" s="255"/>
      <c r="N1525" s="256"/>
      <c r="O1525" s="256"/>
      <c r="P1525" s="256"/>
      <c r="Q1525" s="256"/>
      <c r="R1525" s="256"/>
      <c r="S1525" s="256"/>
      <c r="T1525" s="257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8" t="s">
        <v>182</v>
      </c>
      <c r="AU1525" s="258" t="s">
        <v>81</v>
      </c>
      <c r="AV1525" s="15" t="s">
        <v>179</v>
      </c>
      <c r="AW1525" s="15" t="s">
        <v>33</v>
      </c>
      <c r="AX1525" s="15" t="s">
        <v>79</v>
      </c>
      <c r="AY1525" s="258" t="s">
        <v>171</v>
      </c>
    </row>
    <row r="1526" s="2" customFormat="1" ht="16.5" customHeight="1">
      <c r="A1526" s="41"/>
      <c r="B1526" s="42"/>
      <c r="C1526" s="269" t="s">
        <v>780</v>
      </c>
      <c r="D1526" s="269" t="s">
        <v>565</v>
      </c>
      <c r="E1526" s="270" t="s">
        <v>1327</v>
      </c>
      <c r="F1526" s="271" t="s">
        <v>1328</v>
      </c>
      <c r="G1526" s="272" t="s">
        <v>191</v>
      </c>
      <c r="H1526" s="273">
        <v>10.5</v>
      </c>
      <c r="I1526" s="274"/>
      <c r="J1526" s="275">
        <f>ROUND(I1526*H1526,2)</f>
        <v>0</v>
      </c>
      <c r="K1526" s="271" t="s">
        <v>178</v>
      </c>
      <c r="L1526" s="276"/>
      <c r="M1526" s="277" t="s">
        <v>19</v>
      </c>
      <c r="N1526" s="278" t="s">
        <v>42</v>
      </c>
      <c r="O1526" s="87"/>
      <c r="P1526" s="216">
        <f>O1526*H1526</f>
        <v>0</v>
      </c>
      <c r="Q1526" s="216">
        <v>0.0023999999999999998</v>
      </c>
      <c r="R1526" s="216">
        <f>Q1526*H1526</f>
        <v>0.025199999999999997</v>
      </c>
      <c r="S1526" s="216">
        <v>0</v>
      </c>
      <c r="T1526" s="217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18" t="s">
        <v>286</v>
      </c>
      <c r="AT1526" s="218" t="s">
        <v>565</v>
      </c>
      <c r="AU1526" s="218" t="s">
        <v>81</v>
      </c>
      <c r="AY1526" s="20" t="s">
        <v>171</v>
      </c>
      <c r="BE1526" s="219">
        <f>IF(N1526="základní",J1526,0)</f>
        <v>0</v>
      </c>
      <c r="BF1526" s="219">
        <f>IF(N1526="snížená",J1526,0)</f>
        <v>0</v>
      </c>
      <c r="BG1526" s="219">
        <f>IF(N1526="zákl. přenesená",J1526,0)</f>
        <v>0</v>
      </c>
      <c r="BH1526" s="219">
        <f>IF(N1526="sníž. přenesená",J1526,0)</f>
        <v>0</v>
      </c>
      <c r="BI1526" s="219">
        <f>IF(N1526="nulová",J1526,0)</f>
        <v>0</v>
      </c>
      <c r="BJ1526" s="20" t="s">
        <v>79</v>
      </c>
      <c r="BK1526" s="219">
        <f>ROUND(I1526*H1526,2)</f>
        <v>0</v>
      </c>
      <c r="BL1526" s="20" t="s">
        <v>235</v>
      </c>
      <c r="BM1526" s="218" t="s">
        <v>1329</v>
      </c>
    </row>
    <row r="1527" s="13" customFormat="1">
      <c r="A1527" s="13"/>
      <c r="B1527" s="225"/>
      <c r="C1527" s="226"/>
      <c r="D1527" s="227" t="s">
        <v>182</v>
      </c>
      <c r="E1527" s="228" t="s">
        <v>19</v>
      </c>
      <c r="F1527" s="229" t="s">
        <v>1330</v>
      </c>
      <c r="G1527" s="226"/>
      <c r="H1527" s="230">
        <v>10.5</v>
      </c>
      <c r="I1527" s="231"/>
      <c r="J1527" s="226"/>
      <c r="K1527" s="226"/>
      <c r="L1527" s="232"/>
      <c r="M1527" s="233"/>
      <c r="N1527" s="234"/>
      <c r="O1527" s="234"/>
      <c r="P1527" s="234"/>
      <c r="Q1527" s="234"/>
      <c r="R1527" s="234"/>
      <c r="S1527" s="234"/>
      <c r="T1527" s="23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6" t="s">
        <v>182</v>
      </c>
      <c r="AU1527" s="236" t="s">
        <v>81</v>
      </c>
      <c r="AV1527" s="13" t="s">
        <v>81</v>
      </c>
      <c r="AW1527" s="13" t="s">
        <v>33</v>
      </c>
      <c r="AX1527" s="13" t="s">
        <v>71</v>
      </c>
      <c r="AY1527" s="236" t="s">
        <v>171</v>
      </c>
    </row>
    <row r="1528" s="14" customFormat="1">
      <c r="A1528" s="14"/>
      <c r="B1528" s="237"/>
      <c r="C1528" s="238"/>
      <c r="D1528" s="227" t="s">
        <v>182</v>
      </c>
      <c r="E1528" s="239" t="s">
        <v>19</v>
      </c>
      <c r="F1528" s="240" t="s">
        <v>1309</v>
      </c>
      <c r="G1528" s="238"/>
      <c r="H1528" s="241">
        <v>10.5</v>
      </c>
      <c r="I1528" s="242"/>
      <c r="J1528" s="238"/>
      <c r="K1528" s="238"/>
      <c r="L1528" s="243"/>
      <c r="M1528" s="244"/>
      <c r="N1528" s="245"/>
      <c r="O1528" s="245"/>
      <c r="P1528" s="245"/>
      <c r="Q1528" s="245"/>
      <c r="R1528" s="245"/>
      <c r="S1528" s="245"/>
      <c r="T1528" s="246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7" t="s">
        <v>182</v>
      </c>
      <c r="AU1528" s="247" t="s">
        <v>81</v>
      </c>
      <c r="AV1528" s="14" t="s">
        <v>185</v>
      </c>
      <c r="AW1528" s="14" t="s">
        <v>33</v>
      </c>
      <c r="AX1528" s="14" t="s">
        <v>71</v>
      </c>
      <c r="AY1528" s="247" t="s">
        <v>171</v>
      </c>
    </row>
    <row r="1529" s="15" customFormat="1">
      <c r="A1529" s="15"/>
      <c r="B1529" s="248"/>
      <c r="C1529" s="249"/>
      <c r="D1529" s="227" t="s">
        <v>182</v>
      </c>
      <c r="E1529" s="250" t="s">
        <v>19</v>
      </c>
      <c r="F1529" s="251" t="s">
        <v>188</v>
      </c>
      <c r="G1529" s="249"/>
      <c r="H1529" s="252">
        <v>10.5</v>
      </c>
      <c r="I1529" s="253"/>
      <c r="J1529" s="249"/>
      <c r="K1529" s="249"/>
      <c r="L1529" s="254"/>
      <c r="M1529" s="255"/>
      <c r="N1529" s="256"/>
      <c r="O1529" s="256"/>
      <c r="P1529" s="256"/>
      <c r="Q1529" s="256"/>
      <c r="R1529" s="256"/>
      <c r="S1529" s="256"/>
      <c r="T1529" s="257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58" t="s">
        <v>182</v>
      </c>
      <c r="AU1529" s="258" t="s">
        <v>81</v>
      </c>
      <c r="AV1529" s="15" t="s">
        <v>179</v>
      </c>
      <c r="AW1529" s="15" t="s">
        <v>33</v>
      </c>
      <c r="AX1529" s="15" t="s">
        <v>79</v>
      </c>
      <c r="AY1529" s="258" t="s">
        <v>171</v>
      </c>
    </row>
    <row r="1530" s="2" customFormat="1" ht="16.5" customHeight="1">
      <c r="A1530" s="41"/>
      <c r="B1530" s="42"/>
      <c r="C1530" s="269" t="s">
        <v>1331</v>
      </c>
      <c r="D1530" s="269" t="s">
        <v>565</v>
      </c>
      <c r="E1530" s="270" t="s">
        <v>1332</v>
      </c>
      <c r="F1530" s="271" t="s">
        <v>1333</v>
      </c>
      <c r="G1530" s="272" t="s">
        <v>191</v>
      </c>
      <c r="H1530" s="273">
        <v>4.0190000000000001</v>
      </c>
      <c r="I1530" s="274"/>
      <c r="J1530" s="275">
        <f>ROUND(I1530*H1530,2)</f>
        <v>0</v>
      </c>
      <c r="K1530" s="271" t="s">
        <v>178</v>
      </c>
      <c r="L1530" s="276"/>
      <c r="M1530" s="277" t="s">
        <v>19</v>
      </c>
      <c r="N1530" s="278" t="s">
        <v>42</v>
      </c>
      <c r="O1530" s="87"/>
      <c r="P1530" s="216">
        <f>O1530*H1530</f>
        <v>0</v>
      </c>
      <c r="Q1530" s="216">
        <v>0.0035999999999999999</v>
      </c>
      <c r="R1530" s="216">
        <f>Q1530*H1530</f>
        <v>0.014468399999999999</v>
      </c>
      <c r="S1530" s="216">
        <v>0</v>
      </c>
      <c r="T1530" s="217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18" t="s">
        <v>286</v>
      </c>
      <c r="AT1530" s="218" t="s">
        <v>565</v>
      </c>
      <c r="AU1530" s="218" t="s">
        <v>81</v>
      </c>
      <c r="AY1530" s="20" t="s">
        <v>171</v>
      </c>
      <c r="BE1530" s="219">
        <f>IF(N1530="základní",J1530,0)</f>
        <v>0</v>
      </c>
      <c r="BF1530" s="219">
        <f>IF(N1530="snížená",J1530,0)</f>
        <v>0</v>
      </c>
      <c r="BG1530" s="219">
        <f>IF(N1530="zákl. přenesená",J1530,0)</f>
        <v>0</v>
      </c>
      <c r="BH1530" s="219">
        <f>IF(N1530="sníž. přenesená",J1530,0)</f>
        <v>0</v>
      </c>
      <c r="BI1530" s="219">
        <f>IF(N1530="nulová",J1530,0)</f>
        <v>0</v>
      </c>
      <c r="BJ1530" s="20" t="s">
        <v>79</v>
      </c>
      <c r="BK1530" s="219">
        <f>ROUND(I1530*H1530,2)</f>
        <v>0</v>
      </c>
      <c r="BL1530" s="20" t="s">
        <v>235</v>
      </c>
      <c r="BM1530" s="218" t="s">
        <v>1334</v>
      </c>
    </row>
    <row r="1531" s="13" customFormat="1">
      <c r="A1531" s="13"/>
      <c r="B1531" s="225"/>
      <c r="C1531" s="226"/>
      <c r="D1531" s="227" t="s">
        <v>182</v>
      </c>
      <c r="E1531" s="228" t="s">
        <v>19</v>
      </c>
      <c r="F1531" s="229" t="s">
        <v>1335</v>
      </c>
      <c r="G1531" s="226"/>
      <c r="H1531" s="230">
        <v>1.2709999999999999</v>
      </c>
      <c r="I1531" s="231"/>
      <c r="J1531" s="226"/>
      <c r="K1531" s="226"/>
      <c r="L1531" s="232"/>
      <c r="M1531" s="233"/>
      <c r="N1531" s="234"/>
      <c r="O1531" s="234"/>
      <c r="P1531" s="234"/>
      <c r="Q1531" s="234"/>
      <c r="R1531" s="234"/>
      <c r="S1531" s="234"/>
      <c r="T1531" s="23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6" t="s">
        <v>182</v>
      </c>
      <c r="AU1531" s="236" t="s">
        <v>81</v>
      </c>
      <c r="AV1531" s="13" t="s">
        <v>81</v>
      </c>
      <c r="AW1531" s="13" t="s">
        <v>33</v>
      </c>
      <c r="AX1531" s="13" t="s">
        <v>71</v>
      </c>
      <c r="AY1531" s="236" t="s">
        <v>171</v>
      </c>
    </row>
    <row r="1532" s="13" customFormat="1">
      <c r="A1532" s="13"/>
      <c r="B1532" s="225"/>
      <c r="C1532" s="226"/>
      <c r="D1532" s="227" t="s">
        <v>182</v>
      </c>
      <c r="E1532" s="228" t="s">
        <v>19</v>
      </c>
      <c r="F1532" s="229" t="s">
        <v>1336</v>
      </c>
      <c r="G1532" s="226"/>
      <c r="H1532" s="230">
        <v>2.2519999999999998</v>
      </c>
      <c r="I1532" s="231"/>
      <c r="J1532" s="226"/>
      <c r="K1532" s="226"/>
      <c r="L1532" s="232"/>
      <c r="M1532" s="233"/>
      <c r="N1532" s="234"/>
      <c r="O1532" s="234"/>
      <c r="P1532" s="234"/>
      <c r="Q1532" s="234"/>
      <c r="R1532" s="234"/>
      <c r="S1532" s="234"/>
      <c r="T1532" s="235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6" t="s">
        <v>182</v>
      </c>
      <c r="AU1532" s="236" t="s">
        <v>81</v>
      </c>
      <c r="AV1532" s="13" t="s">
        <v>81</v>
      </c>
      <c r="AW1532" s="13" t="s">
        <v>33</v>
      </c>
      <c r="AX1532" s="13" t="s">
        <v>71</v>
      </c>
      <c r="AY1532" s="236" t="s">
        <v>171</v>
      </c>
    </row>
    <row r="1533" s="13" customFormat="1">
      <c r="A1533" s="13"/>
      <c r="B1533" s="225"/>
      <c r="C1533" s="226"/>
      <c r="D1533" s="227" t="s">
        <v>182</v>
      </c>
      <c r="E1533" s="228" t="s">
        <v>19</v>
      </c>
      <c r="F1533" s="229" t="s">
        <v>1337</v>
      </c>
      <c r="G1533" s="226"/>
      <c r="H1533" s="230">
        <v>0.496</v>
      </c>
      <c r="I1533" s="231"/>
      <c r="J1533" s="226"/>
      <c r="K1533" s="226"/>
      <c r="L1533" s="232"/>
      <c r="M1533" s="233"/>
      <c r="N1533" s="234"/>
      <c r="O1533" s="234"/>
      <c r="P1533" s="234"/>
      <c r="Q1533" s="234"/>
      <c r="R1533" s="234"/>
      <c r="S1533" s="234"/>
      <c r="T1533" s="23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6" t="s">
        <v>182</v>
      </c>
      <c r="AU1533" s="236" t="s">
        <v>81</v>
      </c>
      <c r="AV1533" s="13" t="s">
        <v>81</v>
      </c>
      <c r="AW1533" s="13" t="s">
        <v>33</v>
      </c>
      <c r="AX1533" s="13" t="s">
        <v>71</v>
      </c>
      <c r="AY1533" s="236" t="s">
        <v>171</v>
      </c>
    </row>
    <row r="1534" s="14" customFormat="1">
      <c r="A1534" s="14"/>
      <c r="B1534" s="237"/>
      <c r="C1534" s="238"/>
      <c r="D1534" s="227" t="s">
        <v>182</v>
      </c>
      <c r="E1534" s="239" t="s">
        <v>19</v>
      </c>
      <c r="F1534" s="240" t="s">
        <v>495</v>
      </c>
      <c r="G1534" s="238"/>
      <c r="H1534" s="241">
        <v>4.0190000000000001</v>
      </c>
      <c r="I1534" s="242"/>
      <c r="J1534" s="238"/>
      <c r="K1534" s="238"/>
      <c r="L1534" s="243"/>
      <c r="M1534" s="244"/>
      <c r="N1534" s="245"/>
      <c r="O1534" s="245"/>
      <c r="P1534" s="245"/>
      <c r="Q1534" s="245"/>
      <c r="R1534" s="245"/>
      <c r="S1534" s="245"/>
      <c r="T1534" s="246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7" t="s">
        <v>182</v>
      </c>
      <c r="AU1534" s="247" t="s">
        <v>81</v>
      </c>
      <c r="AV1534" s="14" t="s">
        <v>185</v>
      </c>
      <c r="AW1534" s="14" t="s">
        <v>33</v>
      </c>
      <c r="AX1534" s="14" t="s">
        <v>71</v>
      </c>
      <c r="AY1534" s="247" t="s">
        <v>171</v>
      </c>
    </row>
    <row r="1535" s="15" customFormat="1">
      <c r="A1535" s="15"/>
      <c r="B1535" s="248"/>
      <c r="C1535" s="249"/>
      <c r="D1535" s="227" t="s">
        <v>182</v>
      </c>
      <c r="E1535" s="250" t="s">
        <v>19</v>
      </c>
      <c r="F1535" s="251" t="s">
        <v>188</v>
      </c>
      <c r="G1535" s="249"/>
      <c r="H1535" s="252">
        <v>4.0190000000000001</v>
      </c>
      <c r="I1535" s="253"/>
      <c r="J1535" s="249"/>
      <c r="K1535" s="249"/>
      <c r="L1535" s="254"/>
      <c r="M1535" s="255"/>
      <c r="N1535" s="256"/>
      <c r="O1535" s="256"/>
      <c r="P1535" s="256"/>
      <c r="Q1535" s="256"/>
      <c r="R1535" s="256"/>
      <c r="S1535" s="256"/>
      <c r="T1535" s="257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8" t="s">
        <v>182</v>
      </c>
      <c r="AU1535" s="258" t="s">
        <v>81</v>
      </c>
      <c r="AV1535" s="15" t="s">
        <v>179</v>
      </c>
      <c r="AW1535" s="15" t="s">
        <v>33</v>
      </c>
      <c r="AX1535" s="15" t="s">
        <v>79</v>
      </c>
      <c r="AY1535" s="258" t="s">
        <v>171</v>
      </c>
    </row>
    <row r="1536" s="2" customFormat="1" ht="24.15" customHeight="1">
      <c r="A1536" s="41"/>
      <c r="B1536" s="42"/>
      <c r="C1536" s="207" t="s">
        <v>795</v>
      </c>
      <c r="D1536" s="207" t="s">
        <v>174</v>
      </c>
      <c r="E1536" s="208" t="s">
        <v>1338</v>
      </c>
      <c r="F1536" s="209" t="s">
        <v>1339</v>
      </c>
      <c r="G1536" s="210" t="s">
        <v>191</v>
      </c>
      <c r="H1536" s="211">
        <v>198.40000000000001</v>
      </c>
      <c r="I1536" s="212"/>
      <c r="J1536" s="213">
        <f>ROUND(I1536*H1536,2)</f>
        <v>0</v>
      </c>
      <c r="K1536" s="209" t="s">
        <v>178</v>
      </c>
      <c r="L1536" s="47"/>
      <c r="M1536" s="214" t="s">
        <v>19</v>
      </c>
      <c r="N1536" s="215" t="s">
        <v>42</v>
      </c>
      <c r="O1536" s="87"/>
      <c r="P1536" s="216">
        <f>O1536*H1536</f>
        <v>0</v>
      </c>
      <c r="Q1536" s="216">
        <v>0</v>
      </c>
      <c r="R1536" s="216">
        <f>Q1536*H1536</f>
        <v>0</v>
      </c>
      <c r="S1536" s="216">
        <v>0</v>
      </c>
      <c r="T1536" s="21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8" t="s">
        <v>235</v>
      </c>
      <c r="AT1536" s="218" t="s">
        <v>174</v>
      </c>
      <c r="AU1536" s="218" t="s">
        <v>81</v>
      </c>
      <c r="AY1536" s="20" t="s">
        <v>171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20" t="s">
        <v>79</v>
      </c>
      <c r="BK1536" s="219">
        <f>ROUND(I1536*H1536,2)</f>
        <v>0</v>
      </c>
      <c r="BL1536" s="20" t="s">
        <v>235</v>
      </c>
      <c r="BM1536" s="218" t="s">
        <v>1340</v>
      </c>
    </row>
    <row r="1537" s="2" customFormat="1">
      <c r="A1537" s="41"/>
      <c r="B1537" s="42"/>
      <c r="C1537" s="43"/>
      <c r="D1537" s="220" t="s">
        <v>180</v>
      </c>
      <c r="E1537" s="43"/>
      <c r="F1537" s="221" t="s">
        <v>1341</v>
      </c>
      <c r="G1537" s="43"/>
      <c r="H1537" s="43"/>
      <c r="I1537" s="222"/>
      <c r="J1537" s="43"/>
      <c r="K1537" s="43"/>
      <c r="L1537" s="47"/>
      <c r="M1537" s="223"/>
      <c r="N1537" s="224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20" t="s">
        <v>180</v>
      </c>
      <c r="AU1537" s="20" t="s">
        <v>81</v>
      </c>
    </row>
    <row r="1538" s="13" customFormat="1">
      <c r="A1538" s="13"/>
      <c r="B1538" s="225"/>
      <c r="C1538" s="226"/>
      <c r="D1538" s="227" t="s">
        <v>182</v>
      </c>
      <c r="E1538" s="228" t="s">
        <v>19</v>
      </c>
      <c r="F1538" s="229" t="s">
        <v>1342</v>
      </c>
      <c r="G1538" s="226"/>
      <c r="H1538" s="230">
        <v>198.40000000000001</v>
      </c>
      <c r="I1538" s="231"/>
      <c r="J1538" s="226"/>
      <c r="K1538" s="226"/>
      <c r="L1538" s="232"/>
      <c r="M1538" s="233"/>
      <c r="N1538" s="234"/>
      <c r="O1538" s="234"/>
      <c r="P1538" s="234"/>
      <c r="Q1538" s="234"/>
      <c r="R1538" s="234"/>
      <c r="S1538" s="234"/>
      <c r="T1538" s="235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6" t="s">
        <v>182</v>
      </c>
      <c r="AU1538" s="236" t="s">
        <v>81</v>
      </c>
      <c r="AV1538" s="13" t="s">
        <v>81</v>
      </c>
      <c r="AW1538" s="13" t="s">
        <v>33</v>
      </c>
      <c r="AX1538" s="13" t="s">
        <v>71</v>
      </c>
      <c r="AY1538" s="236" t="s">
        <v>171</v>
      </c>
    </row>
    <row r="1539" s="15" customFormat="1">
      <c r="A1539" s="15"/>
      <c r="B1539" s="248"/>
      <c r="C1539" s="249"/>
      <c r="D1539" s="227" t="s">
        <v>182</v>
      </c>
      <c r="E1539" s="250" t="s">
        <v>19</v>
      </c>
      <c r="F1539" s="251" t="s">
        <v>188</v>
      </c>
      <c r="G1539" s="249"/>
      <c r="H1539" s="252">
        <v>198.40000000000001</v>
      </c>
      <c r="I1539" s="253"/>
      <c r="J1539" s="249"/>
      <c r="K1539" s="249"/>
      <c r="L1539" s="254"/>
      <c r="M1539" s="255"/>
      <c r="N1539" s="256"/>
      <c r="O1539" s="256"/>
      <c r="P1539" s="256"/>
      <c r="Q1539" s="256"/>
      <c r="R1539" s="256"/>
      <c r="S1539" s="256"/>
      <c r="T1539" s="257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58" t="s">
        <v>182</v>
      </c>
      <c r="AU1539" s="258" t="s">
        <v>81</v>
      </c>
      <c r="AV1539" s="15" t="s">
        <v>179</v>
      </c>
      <c r="AW1539" s="15" t="s">
        <v>33</v>
      </c>
      <c r="AX1539" s="15" t="s">
        <v>79</v>
      </c>
      <c r="AY1539" s="258" t="s">
        <v>171</v>
      </c>
    </row>
    <row r="1540" s="2" customFormat="1" ht="16.5" customHeight="1">
      <c r="A1540" s="41"/>
      <c r="B1540" s="42"/>
      <c r="C1540" s="269" t="s">
        <v>1343</v>
      </c>
      <c r="D1540" s="269" t="s">
        <v>565</v>
      </c>
      <c r="E1540" s="270" t="s">
        <v>1344</v>
      </c>
      <c r="F1540" s="271" t="s">
        <v>1345</v>
      </c>
      <c r="G1540" s="272" t="s">
        <v>191</v>
      </c>
      <c r="H1540" s="273">
        <v>202.368</v>
      </c>
      <c r="I1540" s="274"/>
      <c r="J1540" s="275">
        <f>ROUND(I1540*H1540,2)</f>
        <v>0</v>
      </c>
      <c r="K1540" s="271" t="s">
        <v>178</v>
      </c>
      <c r="L1540" s="276"/>
      <c r="M1540" s="277" t="s">
        <v>19</v>
      </c>
      <c r="N1540" s="278" t="s">
        <v>42</v>
      </c>
      <c r="O1540" s="87"/>
      <c r="P1540" s="216">
        <f>O1540*H1540</f>
        <v>0</v>
      </c>
      <c r="Q1540" s="216">
        <v>0.0055999999999999999</v>
      </c>
      <c r="R1540" s="216">
        <f>Q1540*H1540</f>
        <v>1.1332608</v>
      </c>
      <c r="S1540" s="216">
        <v>0</v>
      </c>
      <c r="T1540" s="217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18" t="s">
        <v>286</v>
      </c>
      <c r="AT1540" s="218" t="s">
        <v>565</v>
      </c>
      <c r="AU1540" s="218" t="s">
        <v>81</v>
      </c>
      <c r="AY1540" s="20" t="s">
        <v>171</v>
      </c>
      <c r="BE1540" s="219">
        <f>IF(N1540="základní",J1540,0)</f>
        <v>0</v>
      </c>
      <c r="BF1540" s="219">
        <f>IF(N1540="snížená",J1540,0)</f>
        <v>0</v>
      </c>
      <c r="BG1540" s="219">
        <f>IF(N1540="zákl. přenesená",J1540,0)</f>
        <v>0</v>
      </c>
      <c r="BH1540" s="219">
        <f>IF(N1540="sníž. přenesená",J1540,0)</f>
        <v>0</v>
      </c>
      <c r="BI1540" s="219">
        <f>IF(N1540="nulová",J1540,0)</f>
        <v>0</v>
      </c>
      <c r="BJ1540" s="20" t="s">
        <v>79</v>
      </c>
      <c r="BK1540" s="219">
        <f>ROUND(I1540*H1540,2)</f>
        <v>0</v>
      </c>
      <c r="BL1540" s="20" t="s">
        <v>235</v>
      </c>
      <c r="BM1540" s="218" t="s">
        <v>1346</v>
      </c>
    </row>
    <row r="1541" s="13" customFormat="1">
      <c r="A1541" s="13"/>
      <c r="B1541" s="225"/>
      <c r="C1541" s="226"/>
      <c r="D1541" s="227" t="s">
        <v>182</v>
      </c>
      <c r="E1541" s="228" t="s">
        <v>19</v>
      </c>
      <c r="F1541" s="229" t="s">
        <v>1347</v>
      </c>
      <c r="G1541" s="226"/>
      <c r="H1541" s="230">
        <v>202.368</v>
      </c>
      <c r="I1541" s="231"/>
      <c r="J1541" s="226"/>
      <c r="K1541" s="226"/>
      <c r="L1541" s="232"/>
      <c r="M1541" s="233"/>
      <c r="N1541" s="234"/>
      <c r="O1541" s="234"/>
      <c r="P1541" s="234"/>
      <c r="Q1541" s="234"/>
      <c r="R1541" s="234"/>
      <c r="S1541" s="234"/>
      <c r="T1541" s="23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6" t="s">
        <v>182</v>
      </c>
      <c r="AU1541" s="236" t="s">
        <v>81</v>
      </c>
      <c r="AV1541" s="13" t="s">
        <v>81</v>
      </c>
      <c r="AW1541" s="13" t="s">
        <v>33</v>
      </c>
      <c r="AX1541" s="13" t="s">
        <v>71</v>
      </c>
      <c r="AY1541" s="236" t="s">
        <v>171</v>
      </c>
    </row>
    <row r="1542" s="15" customFormat="1">
      <c r="A1542" s="15"/>
      <c r="B1542" s="248"/>
      <c r="C1542" s="249"/>
      <c r="D1542" s="227" t="s">
        <v>182</v>
      </c>
      <c r="E1542" s="250" t="s">
        <v>19</v>
      </c>
      <c r="F1542" s="251" t="s">
        <v>188</v>
      </c>
      <c r="G1542" s="249"/>
      <c r="H1542" s="252">
        <v>202.368</v>
      </c>
      <c r="I1542" s="253"/>
      <c r="J1542" s="249"/>
      <c r="K1542" s="249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58" t="s">
        <v>182</v>
      </c>
      <c r="AU1542" s="258" t="s">
        <v>81</v>
      </c>
      <c r="AV1542" s="15" t="s">
        <v>179</v>
      </c>
      <c r="AW1542" s="15" t="s">
        <v>33</v>
      </c>
      <c r="AX1542" s="15" t="s">
        <v>79</v>
      </c>
      <c r="AY1542" s="258" t="s">
        <v>171</v>
      </c>
    </row>
    <row r="1543" s="2" customFormat="1" ht="24.15" customHeight="1">
      <c r="A1543" s="41"/>
      <c r="B1543" s="42"/>
      <c r="C1543" s="207" t="s">
        <v>801</v>
      </c>
      <c r="D1543" s="207" t="s">
        <v>174</v>
      </c>
      <c r="E1543" s="208" t="s">
        <v>1302</v>
      </c>
      <c r="F1543" s="209" t="s">
        <v>1303</v>
      </c>
      <c r="G1543" s="210" t="s">
        <v>191</v>
      </c>
      <c r="H1543" s="211">
        <v>128.79400000000001</v>
      </c>
      <c r="I1543" s="212"/>
      <c r="J1543" s="213">
        <f>ROUND(I1543*H1543,2)</f>
        <v>0</v>
      </c>
      <c r="K1543" s="209" t="s">
        <v>178</v>
      </c>
      <c r="L1543" s="47"/>
      <c r="M1543" s="214" t="s">
        <v>19</v>
      </c>
      <c r="N1543" s="215" t="s">
        <v>42</v>
      </c>
      <c r="O1543" s="87"/>
      <c r="P1543" s="216">
        <f>O1543*H1543</f>
        <v>0</v>
      </c>
      <c r="Q1543" s="216">
        <v>1.0000000000000001E-05</v>
      </c>
      <c r="R1543" s="216">
        <f>Q1543*H1543</f>
        <v>0.0012879400000000002</v>
      </c>
      <c r="S1543" s="216">
        <v>0</v>
      </c>
      <c r="T1543" s="217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8" t="s">
        <v>235</v>
      </c>
      <c r="AT1543" s="218" t="s">
        <v>174</v>
      </c>
      <c r="AU1543" s="218" t="s">
        <v>81</v>
      </c>
      <c r="AY1543" s="20" t="s">
        <v>171</v>
      </c>
      <c r="BE1543" s="219">
        <f>IF(N1543="základní",J1543,0)</f>
        <v>0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20" t="s">
        <v>79</v>
      </c>
      <c r="BK1543" s="219">
        <f>ROUND(I1543*H1543,2)</f>
        <v>0</v>
      </c>
      <c r="BL1543" s="20" t="s">
        <v>235</v>
      </c>
      <c r="BM1543" s="218" t="s">
        <v>1348</v>
      </c>
    </row>
    <row r="1544" s="2" customFormat="1">
      <c r="A1544" s="41"/>
      <c r="B1544" s="42"/>
      <c r="C1544" s="43"/>
      <c r="D1544" s="220" t="s">
        <v>180</v>
      </c>
      <c r="E1544" s="43"/>
      <c r="F1544" s="221" t="s">
        <v>1305</v>
      </c>
      <c r="G1544" s="43"/>
      <c r="H1544" s="43"/>
      <c r="I1544" s="222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180</v>
      </c>
      <c r="AU1544" s="20" t="s">
        <v>81</v>
      </c>
    </row>
    <row r="1545" s="13" customFormat="1">
      <c r="A1545" s="13"/>
      <c r="B1545" s="225"/>
      <c r="C1545" s="226"/>
      <c r="D1545" s="227" t="s">
        <v>182</v>
      </c>
      <c r="E1545" s="228" t="s">
        <v>19</v>
      </c>
      <c r="F1545" s="229" t="s">
        <v>1349</v>
      </c>
      <c r="G1545" s="226"/>
      <c r="H1545" s="230">
        <v>198.40000000000001</v>
      </c>
      <c r="I1545" s="231"/>
      <c r="J1545" s="226"/>
      <c r="K1545" s="226"/>
      <c r="L1545" s="232"/>
      <c r="M1545" s="233"/>
      <c r="N1545" s="234"/>
      <c r="O1545" s="234"/>
      <c r="P1545" s="234"/>
      <c r="Q1545" s="234"/>
      <c r="R1545" s="234"/>
      <c r="S1545" s="234"/>
      <c r="T1545" s="235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6" t="s">
        <v>182</v>
      </c>
      <c r="AU1545" s="236" t="s">
        <v>81</v>
      </c>
      <c r="AV1545" s="13" t="s">
        <v>81</v>
      </c>
      <c r="AW1545" s="13" t="s">
        <v>33</v>
      </c>
      <c r="AX1545" s="13" t="s">
        <v>71</v>
      </c>
      <c r="AY1545" s="236" t="s">
        <v>171</v>
      </c>
    </row>
    <row r="1546" s="13" customFormat="1">
      <c r="A1546" s="13"/>
      <c r="B1546" s="225"/>
      <c r="C1546" s="226"/>
      <c r="D1546" s="227" t="s">
        <v>182</v>
      </c>
      <c r="E1546" s="228" t="s">
        <v>19</v>
      </c>
      <c r="F1546" s="229" t="s">
        <v>1350</v>
      </c>
      <c r="G1546" s="226"/>
      <c r="H1546" s="230">
        <v>-69.605999999999995</v>
      </c>
      <c r="I1546" s="231"/>
      <c r="J1546" s="226"/>
      <c r="K1546" s="226"/>
      <c r="L1546" s="232"/>
      <c r="M1546" s="233"/>
      <c r="N1546" s="234"/>
      <c r="O1546" s="234"/>
      <c r="P1546" s="234"/>
      <c r="Q1546" s="234"/>
      <c r="R1546" s="234"/>
      <c r="S1546" s="234"/>
      <c r="T1546" s="235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6" t="s">
        <v>182</v>
      </c>
      <c r="AU1546" s="236" t="s">
        <v>81</v>
      </c>
      <c r="AV1546" s="13" t="s">
        <v>81</v>
      </c>
      <c r="AW1546" s="13" t="s">
        <v>33</v>
      </c>
      <c r="AX1546" s="13" t="s">
        <v>71</v>
      </c>
      <c r="AY1546" s="236" t="s">
        <v>171</v>
      </c>
    </row>
    <row r="1547" s="14" customFormat="1">
      <c r="A1547" s="14"/>
      <c r="B1547" s="237"/>
      <c r="C1547" s="238"/>
      <c r="D1547" s="227" t="s">
        <v>182</v>
      </c>
      <c r="E1547" s="239" t="s">
        <v>19</v>
      </c>
      <c r="F1547" s="240" t="s">
        <v>1351</v>
      </c>
      <c r="G1547" s="238"/>
      <c r="H1547" s="241">
        <v>128.79400000000001</v>
      </c>
      <c r="I1547" s="242"/>
      <c r="J1547" s="238"/>
      <c r="K1547" s="238"/>
      <c r="L1547" s="243"/>
      <c r="M1547" s="244"/>
      <c r="N1547" s="245"/>
      <c r="O1547" s="245"/>
      <c r="P1547" s="245"/>
      <c r="Q1547" s="245"/>
      <c r="R1547" s="245"/>
      <c r="S1547" s="245"/>
      <c r="T1547" s="246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7" t="s">
        <v>182</v>
      </c>
      <c r="AU1547" s="247" t="s">
        <v>81</v>
      </c>
      <c r="AV1547" s="14" t="s">
        <v>185</v>
      </c>
      <c r="AW1547" s="14" t="s">
        <v>33</v>
      </c>
      <c r="AX1547" s="14" t="s">
        <v>71</v>
      </c>
      <c r="AY1547" s="247" t="s">
        <v>171</v>
      </c>
    </row>
    <row r="1548" s="15" customFormat="1">
      <c r="A1548" s="15"/>
      <c r="B1548" s="248"/>
      <c r="C1548" s="249"/>
      <c r="D1548" s="227" t="s">
        <v>182</v>
      </c>
      <c r="E1548" s="250" t="s">
        <v>19</v>
      </c>
      <c r="F1548" s="251" t="s">
        <v>188</v>
      </c>
      <c r="G1548" s="249"/>
      <c r="H1548" s="252">
        <v>128.79400000000001</v>
      </c>
      <c r="I1548" s="253"/>
      <c r="J1548" s="249"/>
      <c r="K1548" s="249"/>
      <c r="L1548" s="254"/>
      <c r="M1548" s="255"/>
      <c r="N1548" s="256"/>
      <c r="O1548" s="256"/>
      <c r="P1548" s="256"/>
      <c r="Q1548" s="256"/>
      <c r="R1548" s="256"/>
      <c r="S1548" s="256"/>
      <c r="T1548" s="257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8" t="s">
        <v>182</v>
      </c>
      <c r="AU1548" s="258" t="s">
        <v>81</v>
      </c>
      <c r="AV1548" s="15" t="s">
        <v>179</v>
      </c>
      <c r="AW1548" s="15" t="s">
        <v>33</v>
      </c>
      <c r="AX1548" s="15" t="s">
        <v>79</v>
      </c>
      <c r="AY1548" s="258" t="s">
        <v>171</v>
      </c>
    </row>
    <row r="1549" s="2" customFormat="1" ht="16.5" customHeight="1">
      <c r="A1549" s="41"/>
      <c r="B1549" s="42"/>
      <c r="C1549" s="269" t="s">
        <v>1352</v>
      </c>
      <c r="D1549" s="269" t="s">
        <v>565</v>
      </c>
      <c r="E1549" s="270" t="s">
        <v>1313</v>
      </c>
      <c r="F1549" s="271" t="s">
        <v>1314</v>
      </c>
      <c r="G1549" s="272" t="s">
        <v>191</v>
      </c>
      <c r="H1549" s="273">
        <v>150.10900000000001</v>
      </c>
      <c r="I1549" s="274"/>
      <c r="J1549" s="275">
        <f>ROUND(I1549*H1549,2)</f>
        <v>0</v>
      </c>
      <c r="K1549" s="271" t="s">
        <v>178</v>
      </c>
      <c r="L1549" s="276"/>
      <c r="M1549" s="277" t="s">
        <v>19</v>
      </c>
      <c r="N1549" s="278" t="s">
        <v>42</v>
      </c>
      <c r="O1549" s="87"/>
      <c r="P1549" s="216">
        <f>O1549*H1549</f>
        <v>0</v>
      </c>
      <c r="Q1549" s="216">
        <v>0.00013999999999999999</v>
      </c>
      <c r="R1549" s="216">
        <f>Q1549*H1549</f>
        <v>0.021015260000000001</v>
      </c>
      <c r="S1549" s="216">
        <v>0</v>
      </c>
      <c r="T1549" s="217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18" t="s">
        <v>286</v>
      </c>
      <c r="AT1549" s="218" t="s">
        <v>565</v>
      </c>
      <c r="AU1549" s="218" t="s">
        <v>81</v>
      </c>
      <c r="AY1549" s="20" t="s">
        <v>171</v>
      </c>
      <c r="BE1549" s="219">
        <f>IF(N1549="základní",J1549,0)</f>
        <v>0</v>
      </c>
      <c r="BF1549" s="219">
        <f>IF(N1549="snížená",J1549,0)</f>
        <v>0</v>
      </c>
      <c r="BG1549" s="219">
        <f>IF(N1549="zákl. přenesená",J1549,0)</f>
        <v>0</v>
      </c>
      <c r="BH1549" s="219">
        <f>IF(N1549="sníž. přenesená",J1549,0)</f>
        <v>0</v>
      </c>
      <c r="BI1549" s="219">
        <f>IF(N1549="nulová",J1549,0)</f>
        <v>0</v>
      </c>
      <c r="BJ1549" s="20" t="s">
        <v>79</v>
      </c>
      <c r="BK1549" s="219">
        <f>ROUND(I1549*H1549,2)</f>
        <v>0</v>
      </c>
      <c r="BL1549" s="20" t="s">
        <v>235</v>
      </c>
      <c r="BM1549" s="218" t="s">
        <v>1353</v>
      </c>
    </row>
    <row r="1550" s="13" customFormat="1">
      <c r="A1550" s="13"/>
      <c r="B1550" s="225"/>
      <c r="C1550" s="226"/>
      <c r="D1550" s="227" t="s">
        <v>182</v>
      </c>
      <c r="E1550" s="228" t="s">
        <v>19</v>
      </c>
      <c r="F1550" s="229" t="s">
        <v>1354</v>
      </c>
      <c r="G1550" s="226"/>
      <c r="H1550" s="230">
        <v>150.10900000000001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6" t="s">
        <v>182</v>
      </c>
      <c r="AU1550" s="236" t="s">
        <v>81</v>
      </c>
      <c r="AV1550" s="13" t="s">
        <v>81</v>
      </c>
      <c r="AW1550" s="13" t="s">
        <v>33</v>
      </c>
      <c r="AX1550" s="13" t="s">
        <v>71</v>
      </c>
      <c r="AY1550" s="236" t="s">
        <v>171</v>
      </c>
    </row>
    <row r="1551" s="15" customFormat="1">
      <c r="A1551" s="15"/>
      <c r="B1551" s="248"/>
      <c r="C1551" s="249"/>
      <c r="D1551" s="227" t="s">
        <v>182</v>
      </c>
      <c r="E1551" s="250" t="s">
        <v>19</v>
      </c>
      <c r="F1551" s="251" t="s">
        <v>188</v>
      </c>
      <c r="G1551" s="249"/>
      <c r="H1551" s="252">
        <v>150.10900000000001</v>
      </c>
      <c r="I1551" s="253"/>
      <c r="J1551" s="249"/>
      <c r="K1551" s="249"/>
      <c r="L1551" s="254"/>
      <c r="M1551" s="255"/>
      <c r="N1551" s="256"/>
      <c r="O1551" s="256"/>
      <c r="P1551" s="256"/>
      <c r="Q1551" s="256"/>
      <c r="R1551" s="256"/>
      <c r="S1551" s="256"/>
      <c r="T1551" s="257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58" t="s">
        <v>182</v>
      </c>
      <c r="AU1551" s="258" t="s">
        <v>81</v>
      </c>
      <c r="AV1551" s="15" t="s">
        <v>179</v>
      </c>
      <c r="AW1551" s="15" t="s">
        <v>33</v>
      </c>
      <c r="AX1551" s="15" t="s">
        <v>79</v>
      </c>
      <c r="AY1551" s="258" t="s">
        <v>171</v>
      </c>
    </row>
    <row r="1552" s="2" customFormat="1" ht="24.15" customHeight="1">
      <c r="A1552" s="41"/>
      <c r="B1552" s="42"/>
      <c r="C1552" s="207" t="s">
        <v>812</v>
      </c>
      <c r="D1552" s="207" t="s">
        <v>174</v>
      </c>
      <c r="E1552" s="208" t="s">
        <v>1355</v>
      </c>
      <c r="F1552" s="209" t="s">
        <v>1356</v>
      </c>
      <c r="G1552" s="210" t="s">
        <v>191</v>
      </c>
      <c r="H1552" s="211">
        <v>111.76300000000001</v>
      </c>
      <c r="I1552" s="212"/>
      <c r="J1552" s="213">
        <f>ROUND(I1552*H1552,2)</f>
        <v>0</v>
      </c>
      <c r="K1552" s="209" t="s">
        <v>178</v>
      </c>
      <c r="L1552" s="47"/>
      <c r="M1552" s="214" t="s">
        <v>19</v>
      </c>
      <c r="N1552" s="215" t="s">
        <v>42</v>
      </c>
      <c r="O1552" s="87"/>
      <c r="P1552" s="216">
        <f>O1552*H1552</f>
        <v>0</v>
      </c>
      <c r="Q1552" s="216">
        <v>0.00029999999999999997</v>
      </c>
      <c r="R1552" s="216">
        <f>Q1552*H1552</f>
        <v>0.0335289</v>
      </c>
      <c r="S1552" s="216">
        <v>0</v>
      </c>
      <c r="T1552" s="217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18" t="s">
        <v>235</v>
      </c>
      <c r="AT1552" s="218" t="s">
        <v>174</v>
      </c>
      <c r="AU1552" s="218" t="s">
        <v>81</v>
      </c>
      <c r="AY1552" s="20" t="s">
        <v>171</v>
      </c>
      <c r="BE1552" s="219">
        <f>IF(N1552="základní",J1552,0)</f>
        <v>0</v>
      </c>
      <c r="BF1552" s="219">
        <f>IF(N1552="snížená",J1552,0)</f>
        <v>0</v>
      </c>
      <c r="BG1552" s="219">
        <f>IF(N1552="zákl. přenesená",J1552,0)</f>
        <v>0</v>
      </c>
      <c r="BH1552" s="219">
        <f>IF(N1552="sníž. přenesená",J1552,0)</f>
        <v>0</v>
      </c>
      <c r="BI1552" s="219">
        <f>IF(N1552="nulová",J1552,0)</f>
        <v>0</v>
      </c>
      <c r="BJ1552" s="20" t="s">
        <v>79</v>
      </c>
      <c r="BK1552" s="219">
        <f>ROUND(I1552*H1552,2)</f>
        <v>0</v>
      </c>
      <c r="BL1552" s="20" t="s">
        <v>235</v>
      </c>
      <c r="BM1552" s="218" t="s">
        <v>1357</v>
      </c>
    </row>
    <row r="1553" s="2" customFormat="1">
      <c r="A1553" s="41"/>
      <c r="B1553" s="42"/>
      <c r="C1553" s="43"/>
      <c r="D1553" s="220" t="s">
        <v>180</v>
      </c>
      <c r="E1553" s="43"/>
      <c r="F1553" s="221" t="s">
        <v>1358</v>
      </c>
      <c r="G1553" s="43"/>
      <c r="H1553" s="43"/>
      <c r="I1553" s="222"/>
      <c r="J1553" s="43"/>
      <c r="K1553" s="43"/>
      <c r="L1553" s="47"/>
      <c r="M1553" s="223"/>
      <c r="N1553" s="224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180</v>
      </c>
      <c r="AU1553" s="20" t="s">
        <v>81</v>
      </c>
    </row>
    <row r="1554" s="16" customFormat="1">
      <c r="A1554" s="16"/>
      <c r="B1554" s="259"/>
      <c r="C1554" s="260"/>
      <c r="D1554" s="227" t="s">
        <v>182</v>
      </c>
      <c r="E1554" s="261" t="s">
        <v>19</v>
      </c>
      <c r="F1554" s="262" t="s">
        <v>1359</v>
      </c>
      <c r="G1554" s="260"/>
      <c r="H1554" s="261" t="s">
        <v>19</v>
      </c>
      <c r="I1554" s="263"/>
      <c r="J1554" s="260"/>
      <c r="K1554" s="260"/>
      <c r="L1554" s="264"/>
      <c r="M1554" s="265"/>
      <c r="N1554" s="266"/>
      <c r="O1554" s="266"/>
      <c r="P1554" s="266"/>
      <c r="Q1554" s="266"/>
      <c r="R1554" s="266"/>
      <c r="S1554" s="266"/>
      <c r="T1554" s="267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T1554" s="268" t="s">
        <v>182</v>
      </c>
      <c r="AU1554" s="268" t="s">
        <v>81</v>
      </c>
      <c r="AV1554" s="16" t="s">
        <v>79</v>
      </c>
      <c r="AW1554" s="16" t="s">
        <v>33</v>
      </c>
      <c r="AX1554" s="16" t="s">
        <v>71</v>
      </c>
      <c r="AY1554" s="268" t="s">
        <v>171</v>
      </c>
    </row>
    <row r="1555" s="13" customFormat="1">
      <c r="A1555" s="13"/>
      <c r="B1555" s="225"/>
      <c r="C1555" s="226"/>
      <c r="D1555" s="227" t="s">
        <v>182</v>
      </c>
      <c r="E1555" s="228" t="s">
        <v>19</v>
      </c>
      <c r="F1555" s="229" t="s">
        <v>1360</v>
      </c>
      <c r="G1555" s="226"/>
      <c r="H1555" s="230">
        <v>111.76300000000001</v>
      </c>
      <c r="I1555" s="231"/>
      <c r="J1555" s="226"/>
      <c r="K1555" s="226"/>
      <c r="L1555" s="232"/>
      <c r="M1555" s="233"/>
      <c r="N1555" s="234"/>
      <c r="O1555" s="234"/>
      <c r="P1555" s="234"/>
      <c r="Q1555" s="234"/>
      <c r="R1555" s="234"/>
      <c r="S1555" s="234"/>
      <c r="T1555" s="23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6" t="s">
        <v>182</v>
      </c>
      <c r="AU1555" s="236" t="s">
        <v>81</v>
      </c>
      <c r="AV1555" s="13" t="s">
        <v>81</v>
      </c>
      <c r="AW1555" s="13" t="s">
        <v>33</v>
      </c>
      <c r="AX1555" s="13" t="s">
        <v>71</v>
      </c>
      <c r="AY1555" s="236" t="s">
        <v>171</v>
      </c>
    </row>
    <row r="1556" s="14" customFormat="1">
      <c r="A1556" s="14"/>
      <c r="B1556" s="237"/>
      <c r="C1556" s="238"/>
      <c r="D1556" s="227" t="s">
        <v>182</v>
      </c>
      <c r="E1556" s="239" t="s">
        <v>19</v>
      </c>
      <c r="F1556" s="240" t="s">
        <v>1361</v>
      </c>
      <c r="G1556" s="238"/>
      <c r="H1556" s="241">
        <v>111.76300000000001</v>
      </c>
      <c r="I1556" s="242"/>
      <c r="J1556" s="238"/>
      <c r="K1556" s="238"/>
      <c r="L1556" s="243"/>
      <c r="M1556" s="244"/>
      <c r="N1556" s="245"/>
      <c r="O1556" s="245"/>
      <c r="P1556" s="245"/>
      <c r="Q1556" s="245"/>
      <c r="R1556" s="245"/>
      <c r="S1556" s="245"/>
      <c r="T1556" s="246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7" t="s">
        <v>182</v>
      </c>
      <c r="AU1556" s="247" t="s">
        <v>81</v>
      </c>
      <c r="AV1556" s="14" t="s">
        <v>185</v>
      </c>
      <c r="AW1556" s="14" t="s">
        <v>33</v>
      </c>
      <c r="AX1556" s="14" t="s">
        <v>71</v>
      </c>
      <c r="AY1556" s="247" t="s">
        <v>171</v>
      </c>
    </row>
    <row r="1557" s="15" customFormat="1">
      <c r="A1557" s="15"/>
      <c r="B1557" s="248"/>
      <c r="C1557" s="249"/>
      <c r="D1557" s="227" t="s">
        <v>182</v>
      </c>
      <c r="E1557" s="250" t="s">
        <v>19</v>
      </c>
      <c r="F1557" s="251" t="s">
        <v>188</v>
      </c>
      <c r="G1557" s="249"/>
      <c r="H1557" s="252">
        <v>111.76300000000001</v>
      </c>
      <c r="I1557" s="253"/>
      <c r="J1557" s="249"/>
      <c r="K1557" s="249"/>
      <c r="L1557" s="254"/>
      <c r="M1557" s="255"/>
      <c r="N1557" s="256"/>
      <c r="O1557" s="256"/>
      <c r="P1557" s="256"/>
      <c r="Q1557" s="256"/>
      <c r="R1557" s="256"/>
      <c r="S1557" s="256"/>
      <c r="T1557" s="257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58" t="s">
        <v>182</v>
      </c>
      <c r="AU1557" s="258" t="s">
        <v>81</v>
      </c>
      <c r="AV1557" s="15" t="s">
        <v>179</v>
      </c>
      <c r="AW1557" s="15" t="s">
        <v>33</v>
      </c>
      <c r="AX1557" s="15" t="s">
        <v>79</v>
      </c>
      <c r="AY1557" s="258" t="s">
        <v>171</v>
      </c>
    </row>
    <row r="1558" s="2" customFormat="1" ht="16.5" customHeight="1">
      <c r="A1558" s="41"/>
      <c r="B1558" s="42"/>
      <c r="C1558" s="269" t="s">
        <v>1362</v>
      </c>
      <c r="D1558" s="269" t="s">
        <v>565</v>
      </c>
      <c r="E1558" s="270" t="s">
        <v>1363</v>
      </c>
      <c r="F1558" s="271" t="s">
        <v>1364</v>
      </c>
      <c r="G1558" s="272" t="s">
        <v>191</v>
      </c>
      <c r="H1558" s="273">
        <v>117.351</v>
      </c>
      <c r="I1558" s="274"/>
      <c r="J1558" s="275">
        <f>ROUND(I1558*H1558,2)</f>
        <v>0</v>
      </c>
      <c r="K1558" s="271" t="s">
        <v>178</v>
      </c>
      <c r="L1558" s="276"/>
      <c r="M1558" s="277" t="s">
        <v>19</v>
      </c>
      <c r="N1558" s="278" t="s">
        <v>42</v>
      </c>
      <c r="O1558" s="87"/>
      <c r="P1558" s="216">
        <f>O1558*H1558</f>
        <v>0</v>
      </c>
      <c r="Q1558" s="216">
        <v>0.0060000000000000001</v>
      </c>
      <c r="R1558" s="216">
        <f>Q1558*H1558</f>
        <v>0.70410600000000001</v>
      </c>
      <c r="S1558" s="216">
        <v>0</v>
      </c>
      <c r="T1558" s="217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18" t="s">
        <v>286</v>
      </c>
      <c r="AT1558" s="218" t="s">
        <v>565</v>
      </c>
      <c r="AU1558" s="218" t="s">
        <v>81</v>
      </c>
      <c r="AY1558" s="20" t="s">
        <v>171</v>
      </c>
      <c r="BE1558" s="219">
        <f>IF(N1558="základní",J1558,0)</f>
        <v>0</v>
      </c>
      <c r="BF1558" s="219">
        <f>IF(N1558="snížená",J1558,0)</f>
        <v>0</v>
      </c>
      <c r="BG1558" s="219">
        <f>IF(N1558="zákl. přenesená",J1558,0)</f>
        <v>0</v>
      </c>
      <c r="BH1558" s="219">
        <f>IF(N1558="sníž. přenesená",J1558,0)</f>
        <v>0</v>
      </c>
      <c r="BI1558" s="219">
        <f>IF(N1558="nulová",J1558,0)</f>
        <v>0</v>
      </c>
      <c r="BJ1558" s="20" t="s">
        <v>79</v>
      </c>
      <c r="BK1558" s="219">
        <f>ROUND(I1558*H1558,2)</f>
        <v>0</v>
      </c>
      <c r="BL1558" s="20" t="s">
        <v>235</v>
      </c>
      <c r="BM1558" s="218" t="s">
        <v>1365</v>
      </c>
    </row>
    <row r="1559" s="13" customFormat="1">
      <c r="A1559" s="13"/>
      <c r="B1559" s="225"/>
      <c r="C1559" s="226"/>
      <c r="D1559" s="227" t="s">
        <v>182</v>
      </c>
      <c r="E1559" s="228" t="s">
        <v>19</v>
      </c>
      <c r="F1559" s="229" t="s">
        <v>1366</v>
      </c>
      <c r="G1559" s="226"/>
      <c r="H1559" s="230">
        <v>117.351</v>
      </c>
      <c r="I1559" s="231"/>
      <c r="J1559" s="226"/>
      <c r="K1559" s="226"/>
      <c r="L1559" s="232"/>
      <c r="M1559" s="233"/>
      <c r="N1559" s="234"/>
      <c r="O1559" s="234"/>
      <c r="P1559" s="234"/>
      <c r="Q1559" s="234"/>
      <c r="R1559" s="234"/>
      <c r="S1559" s="234"/>
      <c r="T1559" s="23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6" t="s">
        <v>182</v>
      </c>
      <c r="AU1559" s="236" t="s">
        <v>81</v>
      </c>
      <c r="AV1559" s="13" t="s">
        <v>81</v>
      </c>
      <c r="AW1559" s="13" t="s">
        <v>33</v>
      </c>
      <c r="AX1559" s="13" t="s">
        <v>71</v>
      </c>
      <c r="AY1559" s="236" t="s">
        <v>171</v>
      </c>
    </row>
    <row r="1560" s="15" customFormat="1">
      <c r="A1560" s="15"/>
      <c r="B1560" s="248"/>
      <c r="C1560" s="249"/>
      <c r="D1560" s="227" t="s">
        <v>182</v>
      </c>
      <c r="E1560" s="250" t="s">
        <v>19</v>
      </c>
      <c r="F1560" s="251" t="s">
        <v>188</v>
      </c>
      <c r="G1560" s="249"/>
      <c r="H1560" s="252">
        <v>117.351</v>
      </c>
      <c r="I1560" s="253"/>
      <c r="J1560" s="249"/>
      <c r="K1560" s="249"/>
      <c r="L1560" s="254"/>
      <c r="M1560" s="255"/>
      <c r="N1560" s="256"/>
      <c r="O1560" s="256"/>
      <c r="P1560" s="256"/>
      <c r="Q1560" s="256"/>
      <c r="R1560" s="256"/>
      <c r="S1560" s="256"/>
      <c r="T1560" s="257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8" t="s">
        <v>182</v>
      </c>
      <c r="AU1560" s="258" t="s">
        <v>81</v>
      </c>
      <c r="AV1560" s="15" t="s">
        <v>179</v>
      </c>
      <c r="AW1560" s="15" t="s">
        <v>33</v>
      </c>
      <c r="AX1560" s="15" t="s">
        <v>79</v>
      </c>
      <c r="AY1560" s="258" t="s">
        <v>171</v>
      </c>
    </row>
    <row r="1561" s="2" customFormat="1" ht="24.15" customHeight="1">
      <c r="A1561" s="41"/>
      <c r="B1561" s="42"/>
      <c r="C1561" s="207" t="s">
        <v>822</v>
      </c>
      <c r="D1561" s="207" t="s">
        <v>174</v>
      </c>
      <c r="E1561" s="208" t="s">
        <v>1367</v>
      </c>
      <c r="F1561" s="209" t="s">
        <v>1368</v>
      </c>
      <c r="G1561" s="210" t="s">
        <v>177</v>
      </c>
      <c r="H1561" s="211">
        <v>9.3360000000000003</v>
      </c>
      <c r="I1561" s="212"/>
      <c r="J1561" s="213">
        <f>ROUND(I1561*H1561,2)</f>
        <v>0</v>
      </c>
      <c r="K1561" s="209" t="s">
        <v>178</v>
      </c>
      <c r="L1561" s="47"/>
      <c r="M1561" s="214" t="s">
        <v>19</v>
      </c>
      <c r="N1561" s="215" t="s">
        <v>42</v>
      </c>
      <c r="O1561" s="87"/>
      <c r="P1561" s="216">
        <f>O1561*H1561</f>
        <v>0</v>
      </c>
      <c r="Q1561" s="216">
        <v>0</v>
      </c>
      <c r="R1561" s="216">
        <f>Q1561*H1561</f>
        <v>0</v>
      </c>
      <c r="S1561" s="216">
        <v>0</v>
      </c>
      <c r="T1561" s="217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18" t="s">
        <v>235</v>
      </c>
      <c r="AT1561" s="218" t="s">
        <v>174</v>
      </c>
      <c r="AU1561" s="218" t="s">
        <v>81</v>
      </c>
      <c r="AY1561" s="20" t="s">
        <v>171</v>
      </c>
      <c r="BE1561" s="219">
        <f>IF(N1561="základní",J1561,0)</f>
        <v>0</v>
      </c>
      <c r="BF1561" s="219">
        <f>IF(N1561="snížená",J1561,0)</f>
        <v>0</v>
      </c>
      <c r="BG1561" s="219">
        <f>IF(N1561="zákl. přenesená",J1561,0)</f>
        <v>0</v>
      </c>
      <c r="BH1561" s="219">
        <f>IF(N1561="sníž. přenesená",J1561,0)</f>
        <v>0</v>
      </c>
      <c r="BI1561" s="219">
        <f>IF(N1561="nulová",J1561,0)</f>
        <v>0</v>
      </c>
      <c r="BJ1561" s="20" t="s">
        <v>79</v>
      </c>
      <c r="BK1561" s="219">
        <f>ROUND(I1561*H1561,2)</f>
        <v>0</v>
      </c>
      <c r="BL1561" s="20" t="s">
        <v>235</v>
      </c>
      <c r="BM1561" s="218" t="s">
        <v>1369</v>
      </c>
    </row>
    <row r="1562" s="2" customFormat="1">
      <c r="A1562" s="41"/>
      <c r="B1562" s="42"/>
      <c r="C1562" s="43"/>
      <c r="D1562" s="220" t="s">
        <v>180</v>
      </c>
      <c r="E1562" s="43"/>
      <c r="F1562" s="221" t="s">
        <v>1370</v>
      </c>
      <c r="G1562" s="43"/>
      <c r="H1562" s="43"/>
      <c r="I1562" s="222"/>
      <c r="J1562" s="43"/>
      <c r="K1562" s="43"/>
      <c r="L1562" s="47"/>
      <c r="M1562" s="223"/>
      <c r="N1562" s="224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T1562" s="20" t="s">
        <v>180</v>
      </c>
      <c r="AU1562" s="20" t="s">
        <v>81</v>
      </c>
    </row>
    <row r="1563" s="12" customFormat="1" ht="22.8" customHeight="1">
      <c r="A1563" s="12"/>
      <c r="B1563" s="191"/>
      <c r="C1563" s="192"/>
      <c r="D1563" s="193" t="s">
        <v>70</v>
      </c>
      <c r="E1563" s="205" t="s">
        <v>1371</v>
      </c>
      <c r="F1563" s="205" t="s">
        <v>1372</v>
      </c>
      <c r="G1563" s="192"/>
      <c r="H1563" s="192"/>
      <c r="I1563" s="195"/>
      <c r="J1563" s="206">
        <f>BK1563</f>
        <v>0</v>
      </c>
      <c r="K1563" s="192"/>
      <c r="L1563" s="197"/>
      <c r="M1563" s="198"/>
      <c r="N1563" s="199"/>
      <c r="O1563" s="199"/>
      <c r="P1563" s="200">
        <f>SUM(P1564:P1597)</f>
        <v>0</v>
      </c>
      <c r="Q1563" s="199"/>
      <c r="R1563" s="200">
        <f>SUM(R1564:R1597)</f>
        <v>0.043814500000000013</v>
      </c>
      <c r="S1563" s="199"/>
      <c r="T1563" s="201">
        <f>SUM(T1564:T1597)</f>
        <v>0</v>
      </c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R1563" s="202" t="s">
        <v>81</v>
      </c>
      <c r="AT1563" s="203" t="s">
        <v>70</v>
      </c>
      <c r="AU1563" s="203" t="s">
        <v>79</v>
      </c>
      <c r="AY1563" s="202" t="s">
        <v>171</v>
      </c>
      <c r="BK1563" s="204">
        <f>SUM(BK1564:BK1597)</f>
        <v>0</v>
      </c>
    </row>
    <row r="1564" s="2" customFormat="1" ht="16.5" customHeight="1">
      <c r="A1564" s="41"/>
      <c r="B1564" s="42"/>
      <c r="C1564" s="207" t="s">
        <v>1373</v>
      </c>
      <c r="D1564" s="207" t="s">
        <v>174</v>
      </c>
      <c r="E1564" s="208" t="s">
        <v>1374</v>
      </c>
      <c r="F1564" s="209" t="s">
        <v>1375</v>
      </c>
      <c r="G1564" s="210" t="s">
        <v>395</v>
      </c>
      <c r="H1564" s="211">
        <v>1</v>
      </c>
      <c r="I1564" s="212"/>
      <c r="J1564" s="213">
        <f>ROUND(I1564*H1564,2)</f>
        <v>0</v>
      </c>
      <c r="K1564" s="209" t="s">
        <v>178</v>
      </c>
      <c r="L1564" s="47"/>
      <c r="M1564" s="214" t="s">
        <v>19</v>
      </c>
      <c r="N1564" s="215" t="s">
        <v>42</v>
      </c>
      <c r="O1564" s="87"/>
      <c r="P1564" s="216">
        <f>O1564*H1564</f>
        <v>0</v>
      </c>
      <c r="Q1564" s="216">
        <v>0</v>
      </c>
      <c r="R1564" s="216">
        <f>Q1564*H1564</f>
        <v>0</v>
      </c>
      <c r="S1564" s="216">
        <v>0</v>
      </c>
      <c r="T1564" s="217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18" t="s">
        <v>235</v>
      </c>
      <c r="AT1564" s="218" t="s">
        <v>174</v>
      </c>
      <c r="AU1564" s="218" t="s">
        <v>81</v>
      </c>
      <c r="AY1564" s="20" t="s">
        <v>171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20" t="s">
        <v>79</v>
      </c>
      <c r="BK1564" s="219">
        <f>ROUND(I1564*H1564,2)</f>
        <v>0</v>
      </c>
      <c r="BL1564" s="20" t="s">
        <v>235</v>
      </c>
      <c r="BM1564" s="218" t="s">
        <v>1376</v>
      </c>
    </row>
    <row r="1565" s="2" customFormat="1">
      <c r="A1565" s="41"/>
      <c r="B1565" s="42"/>
      <c r="C1565" s="43"/>
      <c r="D1565" s="220" t="s">
        <v>180</v>
      </c>
      <c r="E1565" s="43"/>
      <c r="F1565" s="221" t="s">
        <v>1377</v>
      </c>
      <c r="G1565" s="43"/>
      <c r="H1565" s="43"/>
      <c r="I1565" s="222"/>
      <c r="J1565" s="43"/>
      <c r="K1565" s="43"/>
      <c r="L1565" s="47"/>
      <c r="M1565" s="223"/>
      <c r="N1565" s="224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180</v>
      </c>
      <c r="AU1565" s="20" t="s">
        <v>81</v>
      </c>
    </row>
    <row r="1566" s="13" customFormat="1">
      <c r="A1566" s="13"/>
      <c r="B1566" s="225"/>
      <c r="C1566" s="226"/>
      <c r="D1566" s="227" t="s">
        <v>182</v>
      </c>
      <c r="E1566" s="228" t="s">
        <v>19</v>
      </c>
      <c r="F1566" s="229" t="s">
        <v>1378</v>
      </c>
      <c r="G1566" s="226"/>
      <c r="H1566" s="230">
        <v>1</v>
      </c>
      <c r="I1566" s="231"/>
      <c r="J1566" s="226"/>
      <c r="K1566" s="226"/>
      <c r="L1566" s="232"/>
      <c r="M1566" s="233"/>
      <c r="N1566" s="234"/>
      <c r="O1566" s="234"/>
      <c r="P1566" s="234"/>
      <c r="Q1566" s="234"/>
      <c r="R1566" s="234"/>
      <c r="S1566" s="234"/>
      <c r="T1566" s="235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6" t="s">
        <v>182</v>
      </c>
      <c r="AU1566" s="236" t="s">
        <v>81</v>
      </c>
      <c r="AV1566" s="13" t="s">
        <v>81</v>
      </c>
      <c r="AW1566" s="13" t="s">
        <v>33</v>
      </c>
      <c r="AX1566" s="13" t="s">
        <v>71</v>
      </c>
      <c r="AY1566" s="236" t="s">
        <v>171</v>
      </c>
    </row>
    <row r="1567" s="15" customFormat="1">
      <c r="A1567" s="15"/>
      <c r="B1567" s="248"/>
      <c r="C1567" s="249"/>
      <c r="D1567" s="227" t="s">
        <v>182</v>
      </c>
      <c r="E1567" s="250" t="s">
        <v>19</v>
      </c>
      <c r="F1567" s="251" t="s">
        <v>188</v>
      </c>
      <c r="G1567" s="249"/>
      <c r="H1567" s="252">
        <v>1</v>
      </c>
      <c r="I1567" s="253"/>
      <c r="J1567" s="249"/>
      <c r="K1567" s="249"/>
      <c r="L1567" s="254"/>
      <c r="M1567" s="255"/>
      <c r="N1567" s="256"/>
      <c r="O1567" s="256"/>
      <c r="P1567" s="256"/>
      <c r="Q1567" s="256"/>
      <c r="R1567" s="256"/>
      <c r="S1567" s="256"/>
      <c r="T1567" s="257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8" t="s">
        <v>182</v>
      </c>
      <c r="AU1567" s="258" t="s">
        <v>81</v>
      </c>
      <c r="AV1567" s="15" t="s">
        <v>179</v>
      </c>
      <c r="AW1567" s="15" t="s">
        <v>33</v>
      </c>
      <c r="AX1567" s="15" t="s">
        <v>79</v>
      </c>
      <c r="AY1567" s="258" t="s">
        <v>171</v>
      </c>
    </row>
    <row r="1568" s="2" customFormat="1" ht="33" customHeight="1">
      <c r="A1568" s="41"/>
      <c r="B1568" s="42"/>
      <c r="C1568" s="269" t="s">
        <v>828</v>
      </c>
      <c r="D1568" s="269" t="s">
        <v>565</v>
      </c>
      <c r="E1568" s="270" t="s">
        <v>1379</v>
      </c>
      <c r="F1568" s="271" t="s">
        <v>1380</v>
      </c>
      <c r="G1568" s="272" t="s">
        <v>395</v>
      </c>
      <c r="H1568" s="273">
        <v>1</v>
      </c>
      <c r="I1568" s="274"/>
      <c r="J1568" s="275">
        <f>ROUND(I1568*H1568,2)</f>
        <v>0</v>
      </c>
      <c r="K1568" s="271" t="s">
        <v>178</v>
      </c>
      <c r="L1568" s="276"/>
      <c r="M1568" s="277" t="s">
        <v>19</v>
      </c>
      <c r="N1568" s="278" t="s">
        <v>42</v>
      </c>
      <c r="O1568" s="87"/>
      <c r="P1568" s="216">
        <f>O1568*H1568</f>
        <v>0</v>
      </c>
      <c r="Q1568" s="216">
        <v>0.00044000000000000002</v>
      </c>
      <c r="R1568" s="216">
        <f>Q1568*H1568</f>
        <v>0.00044000000000000002</v>
      </c>
      <c r="S1568" s="216">
        <v>0</v>
      </c>
      <c r="T1568" s="217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18" t="s">
        <v>286</v>
      </c>
      <c r="AT1568" s="218" t="s">
        <v>565</v>
      </c>
      <c r="AU1568" s="218" t="s">
        <v>81</v>
      </c>
      <c r="AY1568" s="20" t="s">
        <v>171</v>
      </c>
      <c r="BE1568" s="219">
        <f>IF(N1568="základní",J1568,0)</f>
        <v>0</v>
      </c>
      <c r="BF1568" s="219">
        <f>IF(N1568="snížená",J1568,0)</f>
        <v>0</v>
      </c>
      <c r="BG1568" s="219">
        <f>IF(N1568="zákl. přenesená",J1568,0)</f>
        <v>0</v>
      </c>
      <c r="BH1568" s="219">
        <f>IF(N1568="sníž. přenesená",J1568,0)</f>
        <v>0</v>
      </c>
      <c r="BI1568" s="219">
        <f>IF(N1568="nulová",J1568,0)</f>
        <v>0</v>
      </c>
      <c r="BJ1568" s="20" t="s">
        <v>79</v>
      </c>
      <c r="BK1568" s="219">
        <f>ROUND(I1568*H1568,2)</f>
        <v>0</v>
      </c>
      <c r="BL1568" s="20" t="s">
        <v>235</v>
      </c>
      <c r="BM1568" s="218" t="s">
        <v>1381</v>
      </c>
    </row>
    <row r="1569" s="2" customFormat="1" ht="21.75" customHeight="1">
      <c r="A1569" s="41"/>
      <c r="B1569" s="42"/>
      <c r="C1569" s="207" t="s">
        <v>1382</v>
      </c>
      <c r="D1569" s="207" t="s">
        <v>174</v>
      </c>
      <c r="E1569" s="208" t="s">
        <v>1383</v>
      </c>
      <c r="F1569" s="209" t="s">
        <v>1384</v>
      </c>
      <c r="G1569" s="210" t="s">
        <v>395</v>
      </c>
      <c r="H1569" s="211">
        <v>2</v>
      </c>
      <c r="I1569" s="212"/>
      <c r="J1569" s="213">
        <f>ROUND(I1569*H1569,2)</f>
        <v>0</v>
      </c>
      <c r="K1569" s="209" t="s">
        <v>178</v>
      </c>
      <c r="L1569" s="47"/>
      <c r="M1569" s="214" t="s">
        <v>19</v>
      </c>
      <c r="N1569" s="215" t="s">
        <v>42</v>
      </c>
      <c r="O1569" s="87"/>
      <c r="P1569" s="216">
        <f>O1569*H1569</f>
        <v>0</v>
      </c>
      <c r="Q1569" s="216">
        <v>0</v>
      </c>
      <c r="R1569" s="216">
        <f>Q1569*H1569</f>
        <v>0</v>
      </c>
      <c r="S1569" s="216">
        <v>0</v>
      </c>
      <c r="T1569" s="217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18" t="s">
        <v>235</v>
      </c>
      <c r="AT1569" s="218" t="s">
        <v>174</v>
      </c>
      <c r="AU1569" s="218" t="s">
        <v>81</v>
      </c>
      <c r="AY1569" s="20" t="s">
        <v>171</v>
      </c>
      <c r="BE1569" s="219">
        <f>IF(N1569="základní",J1569,0)</f>
        <v>0</v>
      </c>
      <c r="BF1569" s="219">
        <f>IF(N1569="snížená",J1569,0)</f>
        <v>0</v>
      </c>
      <c r="BG1569" s="219">
        <f>IF(N1569="zákl. přenesená",J1569,0)</f>
        <v>0</v>
      </c>
      <c r="BH1569" s="219">
        <f>IF(N1569="sníž. přenesená",J1569,0)</f>
        <v>0</v>
      </c>
      <c r="BI1569" s="219">
        <f>IF(N1569="nulová",J1569,0)</f>
        <v>0</v>
      </c>
      <c r="BJ1569" s="20" t="s">
        <v>79</v>
      </c>
      <c r="BK1569" s="219">
        <f>ROUND(I1569*H1569,2)</f>
        <v>0</v>
      </c>
      <c r="BL1569" s="20" t="s">
        <v>235</v>
      </c>
      <c r="BM1569" s="218" t="s">
        <v>1385</v>
      </c>
    </row>
    <row r="1570" s="2" customFormat="1">
      <c r="A1570" s="41"/>
      <c r="B1570" s="42"/>
      <c r="C1570" s="43"/>
      <c r="D1570" s="220" t="s">
        <v>180</v>
      </c>
      <c r="E1570" s="43"/>
      <c r="F1570" s="221" t="s">
        <v>1386</v>
      </c>
      <c r="G1570" s="43"/>
      <c r="H1570" s="43"/>
      <c r="I1570" s="222"/>
      <c r="J1570" s="43"/>
      <c r="K1570" s="43"/>
      <c r="L1570" s="47"/>
      <c r="M1570" s="223"/>
      <c r="N1570" s="224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20" t="s">
        <v>180</v>
      </c>
      <c r="AU1570" s="20" t="s">
        <v>81</v>
      </c>
    </row>
    <row r="1571" s="13" customFormat="1">
      <c r="A1571" s="13"/>
      <c r="B1571" s="225"/>
      <c r="C1571" s="226"/>
      <c r="D1571" s="227" t="s">
        <v>182</v>
      </c>
      <c r="E1571" s="228" t="s">
        <v>19</v>
      </c>
      <c r="F1571" s="229" t="s">
        <v>1387</v>
      </c>
      <c r="G1571" s="226"/>
      <c r="H1571" s="230">
        <v>2</v>
      </c>
      <c r="I1571" s="231"/>
      <c r="J1571" s="226"/>
      <c r="K1571" s="226"/>
      <c r="L1571" s="232"/>
      <c r="M1571" s="233"/>
      <c r="N1571" s="234"/>
      <c r="O1571" s="234"/>
      <c r="P1571" s="234"/>
      <c r="Q1571" s="234"/>
      <c r="R1571" s="234"/>
      <c r="S1571" s="234"/>
      <c r="T1571" s="23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6" t="s">
        <v>182</v>
      </c>
      <c r="AU1571" s="236" t="s">
        <v>81</v>
      </c>
      <c r="AV1571" s="13" t="s">
        <v>81</v>
      </c>
      <c r="AW1571" s="13" t="s">
        <v>33</v>
      </c>
      <c r="AX1571" s="13" t="s">
        <v>71</v>
      </c>
      <c r="AY1571" s="236" t="s">
        <v>171</v>
      </c>
    </row>
    <row r="1572" s="15" customFormat="1">
      <c r="A1572" s="15"/>
      <c r="B1572" s="248"/>
      <c r="C1572" s="249"/>
      <c r="D1572" s="227" t="s">
        <v>182</v>
      </c>
      <c r="E1572" s="250" t="s">
        <v>19</v>
      </c>
      <c r="F1572" s="251" t="s">
        <v>188</v>
      </c>
      <c r="G1572" s="249"/>
      <c r="H1572" s="252">
        <v>2</v>
      </c>
      <c r="I1572" s="253"/>
      <c r="J1572" s="249"/>
      <c r="K1572" s="249"/>
      <c r="L1572" s="254"/>
      <c r="M1572" s="255"/>
      <c r="N1572" s="256"/>
      <c r="O1572" s="256"/>
      <c r="P1572" s="256"/>
      <c r="Q1572" s="256"/>
      <c r="R1572" s="256"/>
      <c r="S1572" s="256"/>
      <c r="T1572" s="257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58" t="s">
        <v>182</v>
      </c>
      <c r="AU1572" s="258" t="s">
        <v>81</v>
      </c>
      <c r="AV1572" s="15" t="s">
        <v>179</v>
      </c>
      <c r="AW1572" s="15" t="s">
        <v>33</v>
      </c>
      <c r="AX1572" s="15" t="s">
        <v>79</v>
      </c>
      <c r="AY1572" s="258" t="s">
        <v>171</v>
      </c>
    </row>
    <row r="1573" s="2" customFormat="1" ht="24.15" customHeight="1">
      <c r="A1573" s="41"/>
      <c r="B1573" s="42"/>
      <c r="C1573" s="269" t="s">
        <v>835</v>
      </c>
      <c r="D1573" s="269" t="s">
        <v>565</v>
      </c>
      <c r="E1573" s="270" t="s">
        <v>1388</v>
      </c>
      <c r="F1573" s="271" t="s">
        <v>1389</v>
      </c>
      <c r="G1573" s="272" t="s">
        <v>395</v>
      </c>
      <c r="H1573" s="273">
        <v>2</v>
      </c>
      <c r="I1573" s="274"/>
      <c r="J1573" s="275">
        <f>ROUND(I1573*H1573,2)</f>
        <v>0</v>
      </c>
      <c r="K1573" s="271" t="s">
        <v>178</v>
      </c>
      <c r="L1573" s="276"/>
      <c r="M1573" s="277" t="s">
        <v>19</v>
      </c>
      <c r="N1573" s="278" t="s">
        <v>42</v>
      </c>
      <c r="O1573" s="87"/>
      <c r="P1573" s="216">
        <f>O1573*H1573</f>
        <v>0</v>
      </c>
      <c r="Q1573" s="216">
        <v>0.002</v>
      </c>
      <c r="R1573" s="216">
        <f>Q1573*H1573</f>
        <v>0.0040000000000000001</v>
      </c>
      <c r="S1573" s="216">
        <v>0</v>
      </c>
      <c r="T1573" s="217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18" t="s">
        <v>286</v>
      </c>
      <c r="AT1573" s="218" t="s">
        <v>565</v>
      </c>
      <c r="AU1573" s="218" t="s">
        <v>81</v>
      </c>
      <c r="AY1573" s="20" t="s">
        <v>171</v>
      </c>
      <c r="BE1573" s="219">
        <f>IF(N1573="základní",J1573,0)</f>
        <v>0</v>
      </c>
      <c r="BF1573" s="219">
        <f>IF(N1573="snížená",J1573,0)</f>
        <v>0</v>
      </c>
      <c r="BG1573" s="219">
        <f>IF(N1573="zákl. přenesená",J1573,0)</f>
        <v>0</v>
      </c>
      <c r="BH1573" s="219">
        <f>IF(N1573="sníž. přenesená",J1573,0)</f>
        <v>0</v>
      </c>
      <c r="BI1573" s="219">
        <f>IF(N1573="nulová",J1573,0)</f>
        <v>0</v>
      </c>
      <c r="BJ1573" s="20" t="s">
        <v>79</v>
      </c>
      <c r="BK1573" s="219">
        <f>ROUND(I1573*H1573,2)</f>
        <v>0</v>
      </c>
      <c r="BL1573" s="20" t="s">
        <v>235</v>
      </c>
      <c r="BM1573" s="218" t="s">
        <v>1390</v>
      </c>
    </row>
    <row r="1574" s="2" customFormat="1" ht="16.5" customHeight="1">
      <c r="A1574" s="41"/>
      <c r="B1574" s="42"/>
      <c r="C1574" s="207" t="s">
        <v>1391</v>
      </c>
      <c r="D1574" s="207" t="s">
        <v>174</v>
      </c>
      <c r="E1574" s="208" t="s">
        <v>1392</v>
      </c>
      <c r="F1574" s="209" t="s">
        <v>1393</v>
      </c>
      <c r="G1574" s="210" t="s">
        <v>395</v>
      </c>
      <c r="H1574" s="211">
        <v>4</v>
      </c>
      <c r="I1574" s="212"/>
      <c r="J1574" s="213">
        <f>ROUND(I1574*H1574,2)</f>
        <v>0</v>
      </c>
      <c r="K1574" s="209" t="s">
        <v>178</v>
      </c>
      <c r="L1574" s="47"/>
      <c r="M1574" s="214" t="s">
        <v>19</v>
      </c>
      <c r="N1574" s="215" t="s">
        <v>42</v>
      </c>
      <c r="O1574" s="87"/>
      <c r="P1574" s="216">
        <f>O1574*H1574</f>
        <v>0</v>
      </c>
      <c r="Q1574" s="216">
        <v>0</v>
      </c>
      <c r="R1574" s="216">
        <f>Q1574*H1574</f>
        <v>0</v>
      </c>
      <c r="S1574" s="216">
        <v>0</v>
      </c>
      <c r="T1574" s="217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18" t="s">
        <v>235</v>
      </c>
      <c r="AT1574" s="218" t="s">
        <v>174</v>
      </c>
      <c r="AU1574" s="218" t="s">
        <v>81</v>
      </c>
      <c r="AY1574" s="20" t="s">
        <v>171</v>
      </c>
      <c r="BE1574" s="219">
        <f>IF(N1574="základní",J1574,0)</f>
        <v>0</v>
      </c>
      <c r="BF1574" s="219">
        <f>IF(N1574="snížená",J1574,0)</f>
        <v>0</v>
      </c>
      <c r="BG1574" s="219">
        <f>IF(N1574="zákl. přenesená",J1574,0)</f>
        <v>0</v>
      </c>
      <c r="BH1574" s="219">
        <f>IF(N1574="sníž. přenesená",J1574,0)</f>
        <v>0</v>
      </c>
      <c r="BI1574" s="219">
        <f>IF(N1574="nulová",J1574,0)</f>
        <v>0</v>
      </c>
      <c r="BJ1574" s="20" t="s">
        <v>79</v>
      </c>
      <c r="BK1574" s="219">
        <f>ROUND(I1574*H1574,2)</f>
        <v>0</v>
      </c>
      <c r="BL1574" s="20" t="s">
        <v>235</v>
      </c>
      <c r="BM1574" s="218" t="s">
        <v>1394</v>
      </c>
    </row>
    <row r="1575" s="2" customFormat="1">
      <c r="A1575" s="41"/>
      <c r="B1575" s="42"/>
      <c r="C1575" s="43"/>
      <c r="D1575" s="220" t="s">
        <v>180</v>
      </c>
      <c r="E1575" s="43"/>
      <c r="F1575" s="221" t="s">
        <v>1395</v>
      </c>
      <c r="G1575" s="43"/>
      <c r="H1575" s="43"/>
      <c r="I1575" s="222"/>
      <c r="J1575" s="43"/>
      <c r="K1575" s="43"/>
      <c r="L1575" s="47"/>
      <c r="M1575" s="223"/>
      <c r="N1575" s="224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180</v>
      </c>
      <c r="AU1575" s="20" t="s">
        <v>81</v>
      </c>
    </row>
    <row r="1576" s="13" customFormat="1">
      <c r="A1576" s="13"/>
      <c r="B1576" s="225"/>
      <c r="C1576" s="226"/>
      <c r="D1576" s="227" t="s">
        <v>182</v>
      </c>
      <c r="E1576" s="228" t="s">
        <v>19</v>
      </c>
      <c r="F1576" s="229" t="s">
        <v>1396</v>
      </c>
      <c r="G1576" s="226"/>
      <c r="H1576" s="230">
        <v>4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6" t="s">
        <v>182</v>
      </c>
      <c r="AU1576" s="236" t="s">
        <v>81</v>
      </c>
      <c r="AV1576" s="13" t="s">
        <v>81</v>
      </c>
      <c r="AW1576" s="13" t="s">
        <v>33</v>
      </c>
      <c r="AX1576" s="13" t="s">
        <v>71</v>
      </c>
      <c r="AY1576" s="236" t="s">
        <v>171</v>
      </c>
    </row>
    <row r="1577" s="15" customFormat="1">
      <c r="A1577" s="15"/>
      <c r="B1577" s="248"/>
      <c r="C1577" s="249"/>
      <c r="D1577" s="227" t="s">
        <v>182</v>
      </c>
      <c r="E1577" s="250" t="s">
        <v>19</v>
      </c>
      <c r="F1577" s="251" t="s">
        <v>188</v>
      </c>
      <c r="G1577" s="249"/>
      <c r="H1577" s="252">
        <v>4</v>
      </c>
      <c r="I1577" s="253"/>
      <c r="J1577" s="249"/>
      <c r="K1577" s="249"/>
      <c r="L1577" s="254"/>
      <c r="M1577" s="255"/>
      <c r="N1577" s="256"/>
      <c r="O1577" s="256"/>
      <c r="P1577" s="256"/>
      <c r="Q1577" s="256"/>
      <c r="R1577" s="256"/>
      <c r="S1577" s="256"/>
      <c r="T1577" s="257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8" t="s">
        <v>182</v>
      </c>
      <c r="AU1577" s="258" t="s">
        <v>81</v>
      </c>
      <c r="AV1577" s="15" t="s">
        <v>179</v>
      </c>
      <c r="AW1577" s="15" t="s">
        <v>33</v>
      </c>
      <c r="AX1577" s="15" t="s">
        <v>79</v>
      </c>
      <c r="AY1577" s="258" t="s">
        <v>171</v>
      </c>
    </row>
    <row r="1578" s="2" customFormat="1" ht="16.5" customHeight="1">
      <c r="A1578" s="41"/>
      <c r="B1578" s="42"/>
      <c r="C1578" s="269" t="s">
        <v>840</v>
      </c>
      <c r="D1578" s="269" t="s">
        <v>565</v>
      </c>
      <c r="E1578" s="270" t="s">
        <v>1397</v>
      </c>
      <c r="F1578" s="271" t="s">
        <v>1398</v>
      </c>
      <c r="G1578" s="272" t="s">
        <v>395</v>
      </c>
      <c r="H1578" s="273">
        <v>4</v>
      </c>
      <c r="I1578" s="274"/>
      <c r="J1578" s="275">
        <f>ROUND(I1578*H1578,2)</f>
        <v>0</v>
      </c>
      <c r="K1578" s="271" t="s">
        <v>178</v>
      </c>
      <c r="L1578" s="276"/>
      <c r="M1578" s="277" t="s">
        <v>19</v>
      </c>
      <c r="N1578" s="278" t="s">
        <v>42</v>
      </c>
      <c r="O1578" s="87"/>
      <c r="P1578" s="216">
        <f>O1578*H1578</f>
        <v>0</v>
      </c>
      <c r="Q1578" s="216">
        <v>0.00050000000000000001</v>
      </c>
      <c r="R1578" s="216">
        <f>Q1578*H1578</f>
        <v>0.002</v>
      </c>
      <c r="S1578" s="216">
        <v>0</v>
      </c>
      <c r="T1578" s="217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18" t="s">
        <v>286</v>
      </c>
      <c r="AT1578" s="218" t="s">
        <v>565</v>
      </c>
      <c r="AU1578" s="218" t="s">
        <v>81</v>
      </c>
      <c r="AY1578" s="20" t="s">
        <v>171</v>
      </c>
      <c r="BE1578" s="219">
        <f>IF(N1578="základní",J1578,0)</f>
        <v>0</v>
      </c>
      <c r="BF1578" s="219">
        <f>IF(N1578="snížená",J1578,0)</f>
        <v>0</v>
      </c>
      <c r="BG1578" s="219">
        <f>IF(N1578="zákl. přenesená",J1578,0)</f>
        <v>0</v>
      </c>
      <c r="BH1578" s="219">
        <f>IF(N1578="sníž. přenesená",J1578,0)</f>
        <v>0</v>
      </c>
      <c r="BI1578" s="219">
        <f>IF(N1578="nulová",J1578,0)</f>
        <v>0</v>
      </c>
      <c r="BJ1578" s="20" t="s">
        <v>79</v>
      </c>
      <c r="BK1578" s="219">
        <f>ROUND(I1578*H1578,2)</f>
        <v>0</v>
      </c>
      <c r="BL1578" s="20" t="s">
        <v>235</v>
      </c>
      <c r="BM1578" s="218" t="s">
        <v>1399</v>
      </c>
    </row>
    <row r="1579" s="2" customFormat="1" ht="21.75" customHeight="1">
      <c r="A1579" s="41"/>
      <c r="B1579" s="42"/>
      <c r="C1579" s="207" t="s">
        <v>1400</v>
      </c>
      <c r="D1579" s="207" t="s">
        <v>174</v>
      </c>
      <c r="E1579" s="208" t="s">
        <v>1401</v>
      </c>
      <c r="F1579" s="209" t="s">
        <v>1402</v>
      </c>
      <c r="G1579" s="210" t="s">
        <v>395</v>
      </c>
      <c r="H1579" s="211">
        <v>3</v>
      </c>
      <c r="I1579" s="212"/>
      <c r="J1579" s="213">
        <f>ROUND(I1579*H1579,2)</f>
        <v>0</v>
      </c>
      <c r="K1579" s="209" t="s">
        <v>178</v>
      </c>
      <c r="L1579" s="47"/>
      <c r="M1579" s="214" t="s">
        <v>19</v>
      </c>
      <c r="N1579" s="215" t="s">
        <v>42</v>
      </c>
      <c r="O1579" s="87"/>
      <c r="P1579" s="216">
        <f>O1579*H1579</f>
        <v>0</v>
      </c>
      <c r="Q1579" s="216">
        <v>0</v>
      </c>
      <c r="R1579" s="216">
        <f>Q1579*H1579</f>
        <v>0</v>
      </c>
      <c r="S1579" s="216">
        <v>0</v>
      </c>
      <c r="T1579" s="217">
        <f>S1579*H1579</f>
        <v>0</v>
      </c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R1579" s="218" t="s">
        <v>235</v>
      </c>
      <c r="AT1579" s="218" t="s">
        <v>174</v>
      </c>
      <c r="AU1579" s="218" t="s">
        <v>81</v>
      </c>
      <c r="AY1579" s="20" t="s">
        <v>171</v>
      </c>
      <c r="BE1579" s="219">
        <f>IF(N1579="základní",J1579,0)</f>
        <v>0</v>
      </c>
      <c r="BF1579" s="219">
        <f>IF(N1579="snížená",J1579,0)</f>
        <v>0</v>
      </c>
      <c r="BG1579" s="219">
        <f>IF(N1579="zákl. přenesená",J1579,0)</f>
        <v>0</v>
      </c>
      <c r="BH1579" s="219">
        <f>IF(N1579="sníž. přenesená",J1579,0)</f>
        <v>0</v>
      </c>
      <c r="BI1579" s="219">
        <f>IF(N1579="nulová",J1579,0)</f>
        <v>0</v>
      </c>
      <c r="BJ1579" s="20" t="s">
        <v>79</v>
      </c>
      <c r="BK1579" s="219">
        <f>ROUND(I1579*H1579,2)</f>
        <v>0</v>
      </c>
      <c r="BL1579" s="20" t="s">
        <v>235</v>
      </c>
      <c r="BM1579" s="218" t="s">
        <v>1403</v>
      </c>
    </row>
    <row r="1580" s="2" customFormat="1">
      <c r="A1580" s="41"/>
      <c r="B1580" s="42"/>
      <c r="C1580" s="43"/>
      <c r="D1580" s="220" t="s">
        <v>180</v>
      </c>
      <c r="E1580" s="43"/>
      <c r="F1580" s="221" t="s">
        <v>1404</v>
      </c>
      <c r="G1580" s="43"/>
      <c r="H1580" s="43"/>
      <c r="I1580" s="222"/>
      <c r="J1580" s="43"/>
      <c r="K1580" s="43"/>
      <c r="L1580" s="47"/>
      <c r="M1580" s="223"/>
      <c r="N1580" s="224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T1580" s="20" t="s">
        <v>180</v>
      </c>
      <c r="AU1580" s="20" t="s">
        <v>81</v>
      </c>
    </row>
    <row r="1581" s="13" customFormat="1">
      <c r="A1581" s="13"/>
      <c r="B1581" s="225"/>
      <c r="C1581" s="226"/>
      <c r="D1581" s="227" t="s">
        <v>182</v>
      </c>
      <c r="E1581" s="228" t="s">
        <v>19</v>
      </c>
      <c r="F1581" s="229" t="s">
        <v>1378</v>
      </c>
      <c r="G1581" s="226"/>
      <c r="H1581" s="230">
        <v>1</v>
      </c>
      <c r="I1581" s="231"/>
      <c r="J1581" s="226"/>
      <c r="K1581" s="226"/>
      <c r="L1581" s="232"/>
      <c r="M1581" s="233"/>
      <c r="N1581" s="234"/>
      <c r="O1581" s="234"/>
      <c r="P1581" s="234"/>
      <c r="Q1581" s="234"/>
      <c r="R1581" s="234"/>
      <c r="S1581" s="234"/>
      <c r="T1581" s="235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6" t="s">
        <v>182</v>
      </c>
      <c r="AU1581" s="236" t="s">
        <v>81</v>
      </c>
      <c r="AV1581" s="13" t="s">
        <v>81</v>
      </c>
      <c r="AW1581" s="13" t="s">
        <v>33</v>
      </c>
      <c r="AX1581" s="13" t="s">
        <v>71</v>
      </c>
      <c r="AY1581" s="236" t="s">
        <v>171</v>
      </c>
    </row>
    <row r="1582" s="13" customFormat="1">
      <c r="A1582" s="13"/>
      <c r="B1582" s="225"/>
      <c r="C1582" s="226"/>
      <c r="D1582" s="227" t="s">
        <v>182</v>
      </c>
      <c r="E1582" s="228" t="s">
        <v>19</v>
      </c>
      <c r="F1582" s="229" t="s">
        <v>1387</v>
      </c>
      <c r="G1582" s="226"/>
      <c r="H1582" s="230">
        <v>2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6" t="s">
        <v>182</v>
      </c>
      <c r="AU1582" s="236" t="s">
        <v>81</v>
      </c>
      <c r="AV1582" s="13" t="s">
        <v>81</v>
      </c>
      <c r="AW1582" s="13" t="s">
        <v>33</v>
      </c>
      <c r="AX1582" s="13" t="s">
        <v>71</v>
      </c>
      <c r="AY1582" s="236" t="s">
        <v>171</v>
      </c>
    </row>
    <row r="1583" s="15" customFormat="1">
      <c r="A1583" s="15"/>
      <c r="B1583" s="248"/>
      <c r="C1583" s="249"/>
      <c r="D1583" s="227" t="s">
        <v>182</v>
      </c>
      <c r="E1583" s="250" t="s">
        <v>19</v>
      </c>
      <c r="F1583" s="251" t="s">
        <v>188</v>
      </c>
      <c r="G1583" s="249"/>
      <c r="H1583" s="252">
        <v>3</v>
      </c>
      <c r="I1583" s="253"/>
      <c r="J1583" s="249"/>
      <c r="K1583" s="249"/>
      <c r="L1583" s="254"/>
      <c r="M1583" s="255"/>
      <c r="N1583" s="256"/>
      <c r="O1583" s="256"/>
      <c r="P1583" s="256"/>
      <c r="Q1583" s="256"/>
      <c r="R1583" s="256"/>
      <c r="S1583" s="256"/>
      <c r="T1583" s="257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8" t="s">
        <v>182</v>
      </c>
      <c r="AU1583" s="258" t="s">
        <v>81</v>
      </c>
      <c r="AV1583" s="15" t="s">
        <v>179</v>
      </c>
      <c r="AW1583" s="15" t="s">
        <v>33</v>
      </c>
      <c r="AX1583" s="15" t="s">
        <v>79</v>
      </c>
      <c r="AY1583" s="258" t="s">
        <v>171</v>
      </c>
    </row>
    <row r="1584" s="2" customFormat="1" ht="16.5" customHeight="1">
      <c r="A1584" s="41"/>
      <c r="B1584" s="42"/>
      <c r="C1584" s="269" t="s">
        <v>849</v>
      </c>
      <c r="D1584" s="269" t="s">
        <v>565</v>
      </c>
      <c r="E1584" s="270" t="s">
        <v>1405</v>
      </c>
      <c r="F1584" s="271" t="s">
        <v>1406</v>
      </c>
      <c r="G1584" s="272" t="s">
        <v>395</v>
      </c>
      <c r="H1584" s="273">
        <v>3</v>
      </c>
      <c r="I1584" s="274"/>
      <c r="J1584" s="275">
        <f>ROUND(I1584*H1584,2)</f>
        <v>0</v>
      </c>
      <c r="K1584" s="271" t="s">
        <v>178</v>
      </c>
      <c r="L1584" s="276"/>
      <c r="M1584" s="277" t="s">
        <v>19</v>
      </c>
      <c r="N1584" s="278" t="s">
        <v>42</v>
      </c>
      <c r="O1584" s="87"/>
      <c r="P1584" s="216">
        <f>O1584*H1584</f>
        <v>0</v>
      </c>
      <c r="Q1584" s="216">
        <v>0.00080000000000000004</v>
      </c>
      <c r="R1584" s="216">
        <f>Q1584*H1584</f>
        <v>0.0024000000000000002</v>
      </c>
      <c r="S1584" s="216">
        <v>0</v>
      </c>
      <c r="T1584" s="217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18" t="s">
        <v>286</v>
      </c>
      <c r="AT1584" s="218" t="s">
        <v>565</v>
      </c>
      <c r="AU1584" s="218" t="s">
        <v>81</v>
      </c>
      <c r="AY1584" s="20" t="s">
        <v>171</v>
      </c>
      <c r="BE1584" s="219">
        <f>IF(N1584="základní",J1584,0)</f>
        <v>0</v>
      </c>
      <c r="BF1584" s="219">
        <f>IF(N1584="snížená",J1584,0)</f>
        <v>0</v>
      </c>
      <c r="BG1584" s="219">
        <f>IF(N1584="zákl. přenesená",J1584,0)</f>
        <v>0</v>
      </c>
      <c r="BH1584" s="219">
        <f>IF(N1584="sníž. přenesená",J1584,0)</f>
        <v>0</v>
      </c>
      <c r="BI1584" s="219">
        <f>IF(N1584="nulová",J1584,0)</f>
        <v>0</v>
      </c>
      <c r="BJ1584" s="20" t="s">
        <v>79</v>
      </c>
      <c r="BK1584" s="219">
        <f>ROUND(I1584*H1584,2)</f>
        <v>0</v>
      </c>
      <c r="BL1584" s="20" t="s">
        <v>235</v>
      </c>
      <c r="BM1584" s="218" t="s">
        <v>1407</v>
      </c>
    </row>
    <row r="1585" s="2" customFormat="1" ht="24.15" customHeight="1">
      <c r="A1585" s="41"/>
      <c r="B1585" s="42"/>
      <c r="C1585" s="207" t="s">
        <v>1408</v>
      </c>
      <c r="D1585" s="207" t="s">
        <v>174</v>
      </c>
      <c r="E1585" s="208" t="s">
        <v>1409</v>
      </c>
      <c r="F1585" s="209" t="s">
        <v>1410</v>
      </c>
      <c r="G1585" s="210" t="s">
        <v>234</v>
      </c>
      <c r="H1585" s="211">
        <v>9.9000000000000004</v>
      </c>
      <c r="I1585" s="212"/>
      <c r="J1585" s="213">
        <f>ROUND(I1585*H1585,2)</f>
        <v>0</v>
      </c>
      <c r="K1585" s="209" t="s">
        <v>178</v>
      </c>
      <c r="L1585" s="47"/>
      <c r="M1585" s="214" t="s">
        <v>19</v>
      </c>
      <c r="N1585" s="215" t="s">
        <v>42</v>
      </c>
      <c r="O1585" s="87"/>
      <c r="P1585" s="216">
        <f>O1585*H1585</f>
        <v>0</v>
      </c>
      <c r="Q1585" s="216">
        <v>0.0034399999999999999</v>
      </c>
      <c r="R1585" s="216">
        <f>Q1585*H1585</f>
        <v>0.034056000000000003</v>
      </c>
      <c r="S1585" s="216">
        <v>0</v>
      </c>
      <c r="T1585" s="217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18" t="s">
        <v>235</v>
      </c>
      <c r="AT1585" s="218" t="s">
        <v>174</v>
      </c>
      <c r="AU1585" s="218" t="s">
        <v>81</v>
      </c>
      <c r="AY1585" s="20" t="s">
        <v>171</v>
      </c>
      <c r="BE1585" s="219">
        <f>IF(N1585="základní",J1585,0)</f>
        <v>0</v>
      </c>
      <c r="BF1585" s="219">
        <f>IF(N1585="snížená",J1585,0)</f>
        <v>0</v>
      </c>
      <c r="BG1585" s="219">
        <f>IF(N1585="zákl. přenesená",J1585,0)</f>
        <v>0</v>
      </c>
      <c r="BH1585" s="219">
        <f>IF(N1585="sníž. přenesená",J1585,0)</f>
        <v>0</v>
      </c>
      <c r="BI1585" s="219">
        <f>IF(N1585="nulová",J1585,0)</f>
        <v>0</v>
      </c>
      <c r="BJ1585" s="20" t="s">
        <v>79</v>
      </c>
      <c r="BK1585" s="219">
        <f>ROUND(I1585*H1585,2)</f>
        <v>0</v>
      </c>
      <c r="BL1585" s="20" t="s">
        <v>235</v>
      </c>
      <c r="BM1585" s="218" t="s">
        <v>1411</v>
      </c>
    </row>
    <row r="1586" s="2" customFormat="1">
      <c r="A1586" s="41"/>
      <c r="B1586" s="42"/>
      <c r="C1586" s="43"/>
      <c r="D1586" s="220" t="s">
        <v>180</v>
      </c>
      <c r="E1586" s="43"/>
      <c r="F1586" s="221" t="s">
        <v>1412</v>
      </c>
      <c r="G1586" s="43"/>
      <c r="H1586" s="43"/>
      <c r="I1586" s="222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180</v>
      </c>
      <c r="AU1586" s="20" t="s">
        <v>81</v>
      </c>
    </row>
    <row r="1587" s="13" customFormat="1">
      <c r="A1587" s="13"/>
      <c r="B1587" s="225"/>
      <c r="C1587" s="226"/>
      <c r="D1587" s="227" t="s">
        <v>182</v>
      </c>
      <c r="E1587" s="228" t="s">
        <v>19</v>
      </c>
      <c r="F1587" s="229" t="s">
        <v>1413</v>
      </c>
      <c r="G1587" s="226"/>
      <c r="H1587" s="230">
        <v>9.9000000000000004</v>
      </c>
      <c r="I1587" s="231"/>
      <c r="J1587" s="226"/>
      <c r="K1587" s="226"/>
      <c r="L1587" s="232"/>
      <c r="M1587" s="233"/>
      <c r="N1587" s="234"/>
      <c r="O1587" s="234"/>
      <c r="P1587" s="234"/>
      <c r="Q1587" s="234"/>
      <c r="R1587" s="234"/>
      <c r="S1587" s="234"/>
      <c r="T1587" s="235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6" t="s">
        <v>182</v>
      </c>
      <c r="AU1587" s="236" t="s">
        <v>81</v>
      </c>
      <c r="AV1587" s="13" t="s">
        <v>81</v>
      </c>
      <c r="AW1587" s="13" t="s">
        <v>33</v>
      </c>
      <c r="AX1587" s="13" t="s">
        <v>71</v>
      </c>
      <c r="AY1587" s="236" t="s">
        <v>171</v>
      </c>
    </row>
    <row r="1588" s="15" customFormat="1">
      <c r="A1588" s="15"/>
      <c r="B1588" s="248"/>
      <c r="C1588" s="249"/>
      <c r="D1588" s="227" t="s">
        <v>182</v>
      </c>
      <c r="E1588" s="250" t="s">
        <v>19</v>
      </c>
      <c r="F1588" s="251" t="s">
        <v>188</v>
      </c>
      <c r="G1588" s="249"/>
      <c r="H1588" s="252">
        <v>9.9000000000000004</v>
      </c>
      <c r="I1588" s="253"/>
      <c r="J1588" s="249"/>
      <c r="K1588" s="249"/>
      <c r="L1588" s="254"/>
      <c r="M1588" s="255"/>
      <c r="N1588" s="256"/>
      <c r="O1588" s="256"/>
      <c r="P1588" s="256"/>
      <c r="Q1588" s="256"/>
      <c r="R1588" s="256"/>
      <c r="S1588" s="256"/>
      <c r="T1588" s="257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58" t="s">
        <v>182</v>
      </c>
      <c r="AU1588" s="258" t="s">
        <v>81</v>
      </c>
      <c r="AV1588" s="15" t="s">
        <v>179</v>
      </c>
      <c r="AW1588" s="15" t="s">
        <v>33</v>
      </c>
      <c r="AX1588" s="15" t="s">
        <v>79</v>
      </c>
      <c r="AY1588" s="258" t="s">
        <v>171</v>
      </c>
    </row>
    <row r="1589" s="2" customFormat="1" ht="24.15" customHeight="1">
      <c r="A1589" s="41"/>
      <c r="B1589" s="42"/>
      <c r="C1589" s="207" t="s">
        <v>856</v>
      </c>
      <c r="D1589" s="207" t="s">
        <v>174</v>
      </c>
      <c r="E1589" s="208" t="s">
        <v>1414</v>
      </c>
      <c r="F1589" s="209" t="s">
        <v>1415</v>
      </c>
      <c r="G1589" s="210" t="s">
        <v>234</v>
      </c>
      <c r="H1589" s="211">
        <v>0.55000000000000004</v>
      </c>
      <c r="I1589" s="212"/>
      <c r="J1589" s="213">
        <f>ROUND(I1589*H1589,2)</f>
        <v>0</v>
      </c>
      <c r="K1589" s="209" t="s">
        <v>178</v>
      </c>
      <c r="L1589" s="47"/>
      <c r="M1589" s="214" t="s">
        <v>19</v>
      </c>
      <c r="N1589" s="215" t="s">
        <v>42</v>
      </c>
      <c r="O1589" s="87"/>
      <c r="P1589" s="216">
        <f>O1589*H1589</f>
        <v>0</v>
      </c>
      <c r="Q1589" s="216">
        <v>0.00167</v>
      </c>
      <c r="R1589" s="216">
        <f>Q1589*H1589</f>
        <v>0.00091850000000000005</v>
      </c>
      <c r="S1589" s="216">
        <v>0</v>
      </c>
      <c r="T1589" s="217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18" t="s">
        <v>235</v>
      </c>
      <c r="AT1589" s="218" t="s">
        <v>174</v>
      </c>
      <c r="AU1589" s="218" t="s">
        <v>81</v>
      </c>
      <c r="AY1589" s="20" t="s">
        <v>171</v>
      </c>
      <c r="BE1589" s="219">
        <f>IF(N1589="základní",J1589,0)</f>
        <v>0</v>
      </c>
      <c r="BF1589" s="219">
        <f>IF(N1589="snížená",J1589,0)</f>
        <v>0</v>
      </c>
      <c r="BG1589" s="219">
        <f>IF(N1589="zákl. přenesená",J1589,0)</f>
        <v>0</v>
      </c>
      <c r="BH1589" s="219">
        <f>IF(N1589="sníž. přenesená",J1589,0)</f>
        <v>0</v>
      </c>
      <c r="BI1589" s="219">
        <f>IF(N1589="nulová",J1589,0)</f>
        <v>0</v>
      </c>
      <c r="BJ1589" s="20" t="s">
        <v>79</v>
      </c>
      <c r="BK1589" s="219">
        <f>ROUND(I1589*H1589,2)</f>
        <v>0</v>
      </c>
      <c r="BL1589" s="20" t="s">
        <v>235</v>
      </c>
      <c r="BM1589" s="218" t="s">
        <v>1416</v>
      </c>
    </row>
    <row r="1590" s="2" customFormat="1">
      <c r="A1590" s="41"/>
      <c r="B1590" s="42"/>
      <c r="C1590" s="43"/>
      <c r="D1590" s="220" t="s">
        <v>180</v>
      </c>
      <c r="E1590" s="43"/>
      <c r="F1590" s="221" t="s">
        <v>1417</v>
      </c>
      <c r="G1590" s="43"/>
      <c r="H1590" s="43"/>
      <c r="I1590" s="222"/>
      <c r="J1590" s="43"/>
      <c r="K1590" s="43"/>
      <c r="L1590" s="47"/>
      <c r="M1590" s="223"/>
      <c r="N1590" s="224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180</v>
      </c>
      <c r="AU1590" s="20" t="s">
        <v>81</v>
      </c>
    </row>
    <row r="1591" s="13" customFormat="1">
      <c r="A1591" s="13"/>
      <c r="B1591" s="225"/>
      <c r="C1591" s="226"/>
      <c r="D1591" s="227" t="s">
        <v>182</v>
      </c>
      <c r="E1591" s="228" t="s">
        <v>19</v>
      </c>
      <c r="F1591" s="229" t="s">
        <v>1418</v>
      </c>
      <c r="G1591" s="226"/>
      <c r="H1591" s="230">
        <v>0.55000000000000004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6" t="s">
        <v>182</v>
      </c>
      <c r="AU1591" s="236" t="s">
        <v>81</v>
      </c>
      <c r="AV1591" s="13" t="s">
        <v>81</v>
      </c>
      <c r="AW1591" s="13" t="s">
        <v>33</v>
      </c>
      <c r="AX1591" s="13" t="s">
        <v>71</v>
      </c>
      <c r="AY1591" s="236" t="s">
        <v>171</v>
      </c>
    </row>
    <row r="1592" s="15" customFormat="1">
      <c r="A1592" s="15"/>
      <c r="B1592" s="248"/>
      <c r="C1592" s="249"/>
      <c r="D1592" s="227" t="s">
        <v>182</v>
      </c>
      <c r="E1592" s="250" t="s">
        <v>19</v>
      </c>
      <c r="F1592" s="251" t="s">
        <v>188</v>
      </c>
      <c r="G1592" s="249"/>
      <c r="H1592" s="252">
        <v>0.55000000000000004</v>
      </c>
      <c r="I1592" s="253"/>
      <c r="J1592" s="249"/>
      <c r="K1592" s="249"/>
      <c r="L1592" s="254"/>
      <c r="M1592" s="255"/>
      <c r="N1592" s="256"/>
      <c r="O1592" s="256"/>
      <c r="P1592" s="256"/>
      <c r="Q1592" s="256"/>
      <c r="R1592" s="256"/>
      <c r="S1592" s="256"/>
      <c r="T1592" s="257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8" t="s">
        <v>182</v>
      </c>
      <c r="AU1592" s="258" t="s">
        <v>81</v>
      </c>
      <c r="AV1592" s="15" t="s">
        <v>179</v>
      </c>
      <c r="AW1592" s="15" t="s">
        <v>33</v>
      </c>
      <c r="AX1592" s="15" t="s">
        <v>79</v>
      </c>
      <c r="AY1592" s="258" t="s">
        <v>171</v>
      </c>
    </row>
    <row r="1593" s="2" customFormat="1" ht="16.5" customHeight="1">
      <c r="A1593" s="41"/>
      <c r="B1593" s="42"/>
      <c r="C1593" s="207" t="s">
        <v>1419</v>
      </c>
      <c r="D1593" s="207" t="s">
        <v>174</v>
      </c>
      <c r="E1593" s="208" t="s">
        <v>1420</v>
      </c>
      <c r="F1593" s="209" t="s">
        <v>1421</v>
      </c>
      <c r="G1593" s="210" t="s">
        <v>1250</v>
      </c>
      <c r="H1593" s="211">
        <v>10</v>
      </c>
      <c r="I1593" s="212"/>
      <c r="J1593" s="213">
        <f>ROUND(I1593*H1593,2)</f>
        <v>0</v>
      </c>
      <c r="K1593" s="209" t="s">
        <v>19</v>
      </c>
      <c r="L1593" s="47"/>
      <c r="M1593" s="214" t="s">
        <v>19</v>
      </c>
      <c r="N1593" s="215" t="s">
        <v>42</v>
      </c>
      <c r="O1593" s="87"/>
      <c r="P1593" s="216">
        <f>O1593*H1593</f>
        <v>0</v>
      </c>
      <c r="Q1593" s="216">
        <v>0</v>
      </c>
      <c r="R1593" s="216">
        <f>Q1593*H1593</f>
        <v>0</v>
      </c>
      <c r="S1593" s="216">
        <v>0</v>
      </c>
      <c r="T1593" s="217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18" t="s">
        <v>235</v>
      </c>
      <c r="AT1593" s="218" t="s">
        <v>174</v>
      </c>
      <c r="AU1593" s="218" t="s">
        <v>81</v>
      </c>
      <c r="AY1593" s="20" t="s">
        <v>171</v>
      </c>
      <c r="BE1593" s="219">
        <f>IF(N1593="základní",J1593,0)</f>
        <v>0</v>
      </c>
      <c r="BF1593" s="219">
        <f>IF(N1593="snížená",J1593,0)</f>
        <v>0</v>
      </c>
      <c r="BG1593" s="219">
        <f>IF(N1593="zákl. přenesená",J1593,0)</f>
        <v>0</v>
      </c>
      <c r="BH1593" s="219">
        <f>IF(N1593="sníž. přenesená",J1593,0)</f>
        <v>0</v>
      </c>
      <c r="BI1593" s="219">
        <f>IF(N1593="nulová",J1593,0)</f>
        <v>0</v>
      </c>
      <c r="BJ1593" s="20" t="s">
        <v>79</v>
      </c>
      <c r="BK1593" s="219">
        <f>ROUND(I1593*H1593,2)</f>
        <v>0</v>
      </c>
      <c r="BL1593" s="20" t="s">
        <v>235</v>
      </c>
      <c r="BM1593" s="218" t="s">
        <v>1422</v>
      </c>
    </row>
    <row r="1594" s="2" customFormat="1" ht="16.5" customHeight="1">
      <c r="A1594" s="41"/>
      <c r="B1594" s="42"/>
      <c r="C1594" s="269" t="s">
        <v>870</v>
      </c>
      <c r="D1594" s="269" t="s">
        <v>565</v>
      </c>
      <c r="E1594" s="270" t="s">
        <v>1423</v>
      </c>
      <c r="F1594" s="271" t="s">
        <v>1424</v>
      </c>
      <c r="G1594" s="272" t="s">
        <v>1250</v>
      </c>
      <c r="H1594" s="273">
        <v>10</v>
      </c>
      <c r="I1594" s="274"/>
      <c r="J1594" s="275">
        <f>ROUND(I1594*H1594,2)</f>
        <v>0</v>
      </c>
      <c r="K1594" s="271" t="s">
        <v>19</v>
      </c>
      <c r="L1594" s="276"/>
      <c r="M1594" s="277" t="s">
        <v>19</v>
      </c>
      <c r="N1594" s="278" t="s">
        <v>42</v>
      </c>
      <c r="O1594" s="87"/>
      <c r="P1594" s="216">
        <f>O1594*H1594</f>
        <v>0</v>
      </c>
      <c r="Q1594" s="216">
        <v>0</v>
      </c>
      <c r="R1594" s="216">
        <f>Q1594*H1594</f>
        <v>0</v>
      </c>
      <c r="S1594" s="216">
        <v>0</v>
      </c>
      <c r="T1594" s="217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18" t="s">
        <v>286</v>
      </c>
      <c r="AT1594" s="218" t="s">
        <v>565</v>
      </c>
      <c r="AU1594" s="218" t="s">
        <v>81</v>
      </c>
      <c r="AY1594" s="20" t="s">
        <v>171</v>
      </c>
      <c r="BE1594" s="219">
        <f>IF(N1594="základní",J1594,0)</f>
        <v>0</v>
      </c>
      <c r="BF1594" s="219">
        <f>IF(N1594="snížená",J1594,0)</f>
        <v>0</v>
      </c>
      <c r="BG1594" s="219">
        <f>IF(N1594="zákl. přenesená",J1594,0)</f>
        <v>0</v>
      </c>
      <c r="BH1594" s="219">
        <f>IF(N1594="sníž. přenesená",J1594,0)</f>
        <v>0</v>
      </c>
      <c r="BI1594" s="219">
        <f>IF(N1594="nulová",J1594,0)</f>
        <v>0</v>
      </c>
      <c r="BJ1594" s="20" t="s">
        <v>79</v>
      </c>
      <c r="BK1594" s="219">
        <f>ROUND(I1594*H1594,2)</f>
        <v>0</v>
      </c>
      <c r="BL1594" s="20" t="s">
        <v>235</v>
      </c>
      <c r="BM1594" s="218" t="s">
        <v>1425</v>
      </c>
    </row>
    <row r="1595" s="2" customFormat="1" ht="24.15" customHeight="1">
      <c r="A1595" s="41"/>
      <c r="B1595" s="42"/>
      <c r="C1595" s="207" t="s">
        <v>1426</v>
      </c>
      <c r="D1595" s="207" t="s">
        <v>174</v>
      </c>
      <c r="E1595" s="208" t="s">
        <v>1427</v>
      </c>
      <c r="F1595" s="209" t="s">
        <v>1428</v>
      </c>
      <c r="G1595" s="210" t="s">
        <v>177</v>
      </c>
      <c r="H1595" s="211">
        <v>0.053999999999999999</v>
      </c>
      <c r="I1595" s="212"/>
      <c r="J1595" s="213">
        <f>ROUND(I1595*H1595,2)</f>
        <v>0</v>
      </c>
      <c r="K1595" s="209" t="s">
        <v>178</v>
      </c>
      <c r="L1595" s="47"/>
      <c r="M1595" s="214" t="s">
        <v>19</v>
      </c>
      <c r="N1595" s="215" t="s">
        <v>42</v>
      </c>
      <c r="O1595" s="87"/>
      <c r="P1595" s="216">
        <f>O1595*H1595</f>
        <v>0</v>
      </c>
      <c r="Q1595" s="216">
        <v>0</v>
      </c>
      <c r="R1595" s="216">
        <f>Q1595*H1595</f>
        <v>0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235</v>
      </c>
      <c r="AT1595" s="218" t="s">
        <v>174</v>
      </c>
      <c r="AU1595" s="218" t="s">
        <v>81</v>
      </c>
      <c r="AY1595" s="20" t="s">
        <v>171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20" t="s">
        <v>79</v>
      </c>
      <c r="BK1595" s="219">
        <f>ROUND(I1595*H1595,2)</f>
        <v>0</v>
      </c>
      <c r="BL1595" s="20" t="s">
        <v>235</v>
      </c>
      <c r="BM1595" s="218" t="s">
        <v>1429</v>
      </c>
    </row>
    <row r="1596" s="2" customFormat="1">
      <c r="A1596" s="41"/>
      <c r="B1596" s="42"/>
      <c r="C1596" s="43"/>
      <c r="D1596" s="220" t="s">
        <v>180</v>
      </c>
      <c r="E1596" s="43"/>
      <c r="F1596" s="221" t="s">
        <v>1430</v>
      </c>
      <c r="G1596" s="43"/>
      <c r="H1596" s="43"/>
      <c r="I1596" s="222"/>
      <c r="J1596" s="43"/>
      <c r="K1596" s="43"/>
      <c r="L1596" s="47"/>
      <c r="M1596" s="223"/>
      <c r="N1596" s="224"/>
      <c r="O1596" s="87"/>
      <c r="P1596" s="87"/>
      <c r="Q1596" s="87"/>
      <c r="R1596" s="87"/>
      <c r="S1596" s="87"/>
      <c r="T1596" s="88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T1596" s="20" t="s">
        <v>180</v>
      </c>
      <c r="AU1596" s="20" t="s">
        <v>81</v>
      </c>
    </row>
    <row r="1597" s="2" customFormat="1" ht="16.5" customHeight="1">
      <c r="A1597" s="41"/>
      <c r="B1597" s="42"/>
      <c r="C1597" s="207" t="s">
        <v>876</v>
      </c>
      <c r="D1597" s="207" t="s">
        <v>174</v>
      </c>
      <c r="E1597" s="208" t="s">
        <v>1431</v>
      </c>
      <c r="F1597" s="209" t="s">
        <v>1432</v>
      </c>
      <c r="G1597" s="210" t="s">
        <v>1255</v>
      </c>
      <c r="H1597" s="279"/>
      <c r="I1597" s="212"/>
      <c r="J1597" s="213">
        <f>ROUND(I1597*H1597,2)</f>
        <v>0</v>
      </c>
      <c r="K1597" s="209" t="s">
        <v>19</v>
      </c>
      <c r="L1597" s="47"/>
      <c r="M1597" s="214" t="s">
        <v>19</v>
      </c>
      <c r="N1597" s="215" t="s">
        <v>42</v>
      </c>
      <c r="O1597" s="87"/>
      <c r="P1597" s="216">
        <f>O1597*H1597</f>
        <v>0</v>
      </c>
      <c r="Q1597" s="216">
        <v>0</v>
      </c>
      <c r="R1597" s="216">
        <f>Q1597*H1597</f>
        <v>0</v>
      </c>
      <c r="S1597" s="216">
        <v>0</v>
      </c>
      <c r="T1597" s="217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18" t="s">
        <v>235</v>
      </c>
      <c r="AT1597" s="218" t="s">
        <v>174</v>
      </c>
      <c r="AU1597" s="218" t="s">
        <v>81</v>
      </c>
      <c r="AY1597" s="20" t="s">
        <v>171</v>
      </c>
      <c r="BE1597" s="219">
        <f>IF(N1597="základní",J1597,0)</f>
        <v>0</v>
      </c>
      <c r="BF1597" s="219">
        <f>IF(N1597="snížená",J1597,0)</f>
        <v>0</v>
      </c>
      <c r="BG1597" s="219">
        <f>IF(N1597="zákl. přenesená",J1597,0)</f>
        <v>0</v>
      </c>
      <c r="BH1597" s="219">
        <f>IF(N1597="sníž. přenesená",J1597,0)</f>
        <v>0</v>
      </c>
      <c r="BI1597" s="219">
        <f>IF(N1597="nulová",J1597,0)</f>
        <v>0</v>
      </c>
      <c r="BJ1597" s="20" t="s">
        <v>79</v>
      </c>
      <c r="BK1597" s="219">
        <f>ROUND(I1597*H1597,2)</f>
        <v>0</v>
      </c>
      <c r="BL1597" s="20" t="s">
        <v>235</v>
      </c>
      <c r="BM1597" s="218" t="s">
        <v>1433</v>
      </c>
    </row>
    <row r="1598" s="12" customFormat="1" ht="22.8" customHeight="1">
      <c r="A1598" s="12"/>
      <c r="B1598" s="191"/>
      <c r="C1598" s="192"/>
      <c r="D1598" s="193" t="s">
        <v>70</v>
      </c>
      <c r="E1598" s="205" t="s">
        <v>1434</v>
      </c>
      <c r="F1598" s="205" t="s">
        <v>1435</v>
      </c>
      <c r="G1598" s="192"/>
      <c r="H1598" s="192"/>
      <c r="I1598" s="195"/>
      <c r="J1598" s="206">
        <f>BK1598</f>
        <v>0</v>
      </c>
      <c r="K1598" s="192"/>
      <c r="L1598" s="197"/>
      <c r="M1598" s="198"/>
      <c r="N1598" s="199"/>
      <c r="O1598" s="199"/>
      <c r="P1598" s="200">
        <f>SUM(P1599:P1711)</f>
        <v>0</v>
      </c>
      <c r="Q1598" s="199"/>
      <c r="R1598" s="200">
        <f>SUM(R1599:R1711)</f>
        <v>9.361898759999999</v>
      </c>
      <c r="S1598" s="199"/>
      <c r="T1598" s="201">
        <f>SUM(T1599:T1711)</f>
        <v>0.32175000000000004</v>
      </c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R1598" s="202" t="s">
        <v>81</v>
      </c>
      <c r="AT1598" s="203" t="s">
        <v>70</v>
      </c>
      <c r="AU1598" s="203" t="s">
        <v>79</v>
      </c>
      <c r="AY1598" s="202" t="s">
        <v>171</v>
      </c>
      <c r="BK1598" s="204">
        <f>SUM(BK1599:BK1711)</f>
        <v>0</v>
      </c>
    </row>
    <row r="1599" s="2" customFormat="1" ht="24.15" customHeight="1">
      <c r="A1599" s="41"/>
      <c r="B1599" s="42"/>
      <c r="C1599" s="207" t="s">
        <v>1436</v>
      </c>
      <c r="D1599" s="207" t="s">
        <v>174</v>
      </c>
      <c r="E1599" s="208" t="s">
        <v>1437</v>
      </c>
      <c r="F1599" s="209" t="s">
        <v>1438</v>
      </c>
      <c r="G1599" s="210" t="s">
        <v>234</v>
      </c>
      <c r="H1599" s="211">
        <v>39</v>
      </c>
      <c r="I1599" s="212"/>
      <c r="J1599" s="213">
        <f>ROUND(I1599*H1599,2)</f>
        <v>0</v>
      </c>
      <c r="K1599" s="209" t="s">
        <v>178</v>
      </c>
      <c r="L1599" s="47"/>
      <c r="M1599" s="214" t="s">
        <v>19</v>
      </c>
      <c r="N1599" s="215" t="s">
        <v>42</v>
      </c>
      <c r="O1599" s="87"/>
      <c r="P1599" s="216">
        <f>O1599*H1599</f>
        <v>0</v>
      </c>
      <c r="Q1599" s="216">
        <v>0</v>
      </c>
      <c r="R1599" s="216">
        <f>Q1599*H1599</f>
        <v>0</v>
      </c>
      <c r="S1599" s="216">
        <v>0.0082500000000000004</v>
      </c>
      <c r="T1599" s="217">
        <f>S1599*H1599</f>
        <v>0.32175000000000004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235</v>
      </c>
      <c r="AT1599" s="218" t="s">
        <v>174</v>
      </c>
      <c r="AU1599" s="218" t="s">
        <v>81</v>
      </c>
      <c r="AY1599" s="20" t="s">
        <v>171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79</v>
      </c>
      <c r="BK1599" s="219">
        <f>ROUND(I1599*H1599,2)</f>
        <v>0</v>
      </c>
      <c r="BL1599" s="20" t="s">
        <v>235</v>
      </c>
      <c r="BM1599" s="218" t="s">
        <v>1439</v>
      </c>
    </row>
    <row r="1600" s="2" customFormat="1">
      <c r="A1600" s="41"/>
      <c r="B1600" s="42"/>
      <c r="C1600" s="43"/>
      <c r="D1600" s="220" t="s">
        <v>180</v>
      </c>
      <c r="E1600" s="43"/>
      <c r="F1600" s="221" t="s">
        <v>1440</v>
      </c>
      <c r="G1600" s="43"/>
      <c r="H1600" s="43"/>
      <c r="I1600" s="222"/>
      <c r="J1600" s="43"/>
      <c r="K1600" s="43"/>
      <c r="L1600" s="47"/>
      <c r="M1600" s="223"/>
      <c r="N1600" s="224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20" t="s">
        <v>180</v>
      </c>
      <c r="AU1600" s="20" t="s">
        <v>81</v>
      </c>
    </row>
    <row r="1601" s="13" customFormat="1">
      <c r="A1601" s="13"/>
      <c r="B1601" s="225"/>
      <c r="C1601" s="226"/>
      <c r="D1601" s="227" t="s">
        <v>182</v>
      </c>
      <c r="E1601" s="228" t="s">
        <v>19</v>
      </c>
      <c r="F1601" s="229" t="s">
        <v>1441</v>
      </c>
      <c r="G1601" s="226"/>
      <c r="H1601" s="230">
        <v>20</v>
      </c>
      <c r="I1601" s="231"/>
      <c r="J1601" s="226"/>
      <c r="K1601" s="226"/>
      <c r="L1601" s="232"/>
      <c r="M1601" s="233"/>
      <c r="N1601" s="234"/>
      <c r="O1601" s="234"/>
      <c r="P1601" s="234"/>
      <c r="Q1601" s="234"/>
      <c r="R1601" s="234"/>
      <c r="S1601" s="234"/>
      <c r="T1601" s="23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6" t="s">
        <v>182</v>
      </c>
      <c r="AU1601" s="236" t="s">
        <v>81</v>
      </c>
      <c r="AV1601" s="13" t="s">
        <v>81</v>
      </c>
      <c r="AW1601" s="13" t="s">
        <v>33</v>
      </c>
      <c r="AX1601" s="13" t="s">
        <v>71</v>
      </c>
      <c r="AY1601" s="236" t="s">
        <v>171</v>
      </c>
    </row>
    <row r="1602" s="14" customFormat="1">
      <c r="A1602" s="14"/>
      <c r="B1602" s="237"/>
      <c r="C1602" s="238"/>
      <c r="D1602" s="227" t="s">
        <v>182</v>
      </c>
      <c r="E1602" s="239" t="s">
        <v>19</v>
      </c>
      <c r="F1602" s="240" t="s">
        <v>1307</v>
      </c>
      <c r="G1602" s="238"/>
      <c r="H1602" s="241">
        <v>20</v>
      </c>
      <c r="I1602" s="242"/>
      <c r="J1602" s="238"/>
      <c r="K1602" s="238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7" t="s">
        <v>182</v>
      </c>
      <c r="AU1602" s="247" t="s">
        <v>81</v>
      </c>
      <c r="AV1602" s="14" t="s">
        <v>185</v>
      </c>
      <c r="AW1602" s="14" t="s">
        <v>33</v>
      </c>
      <c r="AX1602" s="14" t="s">
        <v>71</v>
      </c>
      <c r="AY1602" s="247" t="s">
        <v>171</v>
      </c>
    </row>
    <row r="1603" s="13" customFormat="1">
      <c r="A1603" s="13"/>
      <c r="B1603" s="225"/>
      <c r="C1603" s="226"/>
      <c r="D1603" s="227" t="s">
        <v>182</v>
      </c>
      <c r="E1603" s="228" t="s">
        <v>19</v>
      </c>
      <c r="F1603" s="229" t="s">
        <v>1442</v>
      </c>
      <c r="G1603" s="226"/>
      <c r="H1603" s="230">
        <v>4</v>
      </c>
      <c r="I1603" s="231"/>
      <c r="J1603" s="226"/>
      <c r="K1603" s="226"/>
      <c r="L1603" s="232"/>
      <c r="M1603" s="233"/>
      <c r="N1603" s="234"/>
      <c r="O1603" s="234"/>
      <c r="P1603" s="234"/>
      <c r="Q1603" s="234"/>
      <c r="R1603" s="234"/>
      <c r="S1603" s="234"/>
      <c r="T1603" s="23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6" t="s">
        <v>182</v>
      </c>
      <c r="AU1603" s="236" t="s">
        <v>81</v>
      </c>
      <c r="AV1603" s="13" t="s">
        <v>81</v>
      </c>
      <c r="AW1603" s="13" t="s">
        <v>33</v>
      </c>
      <c r="AX1603" s="13" t="s">
        <v>71</v>
      </c>
      <c r="AY1603" s="236" t="s">
        <v>171</v>
      </c>
    </row>
    <row r="1604" s="14" customFormat="1">
      <c r="A1604" s="14"/>
      <c r="B1604" s="237"/>
      <c r="C1604" s="238"/>
      <c r="D1604" s="227" t="s">
        <v>182</v>
      </c>
      <c r="E1604" s="239" t="s">
        <v>19</v>
      </c>
      <c r="F1604" s="240" t="s">
        <v>1309</v>
      </c>
      <c r="G1604" s="238"/>
      <c r="H1604" s="241">
        <v>4</v>
      </c>
      <c r="I1604" s="242"/>
      <c r="J1604" s="238"/>
      <c r="K1604" s="238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7" t="s">
        <v>182</v>
      </c>
      <c r="AU1604" s="247" t="s">
        <v>81</v>
      </c>
      <c r="AV1604" s="14" t="s">
        <v>185</v>
      </c>
      <c r="AW1604" s="14" t="s">
        <v>33</v>
      </c>
      <c r="AX1604" s="14" t="s">
        <v>71</v>
      </c>
      <c r="AY1604" s="247" t="s">
        <v>171</v>
      </c>
    </row>
    <row r="1605" s="13" customFormat="1">
      <c r="A1605" s="13"/>
      <c r="B1605" s="225"/>
      <c r="C1605" s="226"/>
      <c r="D1605" s="227" t="s">
        <v>182</v>
      </c>
      <c r="E1605" s="228" t="s">
        <v>19</v>
      </c>
      <c r="F1605" s="229" t="s">
        <v>1443</v>
      </c>
      <c r="G1605" s="226"/>
      <c r="H1605" s="230">
        <v>15</v>
      </c>
      <c r="I1605" s="231"/>
      <c r="J1605" s="226"/>
      <c r="K1605" s="226"/>
      <c r="L1605" s="232"/>
      <c r="M1605" s="233"/>
      <c r="N1605" s="234"/>
      <c r="O1605" s="234"/>
      <c r="P1605" s="234"/>
      <c r="Q1605" s="234"/>
      <c r="R1605" s="234"/>
      <c r="S1605" s="234"/>
      <c r="T1605" s="23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6" t="s">
        <v>182</v>
      </c>
      <c r="AU1605" s="236" t="s">
        <v>81</v>
      </c>
      <c r="AV1605" s="13" t="s">
        <v>81</v>
      </c>
      <c r="AW1605" s="13" t="s">
        <v>33</v>
      </c>
      <c r="AX1605" s="13" t="s">
        <v>71</v>
      </c>
      <c r="AY1605" s="236" t="s">
        <v>171</v>
      </c>
    </row>
    <row r="1606" s="14" customFormat="1">
      <c r="A1606" s="14"/>
      <c r="B1606" s="237"/>
      <c r="C1606" s="238"/>
      <c r="D1606" s="227" t="s">
        <v>182</v>
      </c>
      <c r="E1606" s="239" t="s">
        <v>19</v>
      </c>
      <c r="F1606" s="240" t="s">
        <v>1311</v>
      </c>
      <c r="G1606" s="238"/>
      <c r="H1606" s="241">
        <v>15</v>
      </c>
      <c r="I1606" s="242"/>
      <c r="J1606" s="238"/>
      <c r="K1606" s="238"/>
      <c r="L1606" s="243"/>
      <c r="M1606" s="244"/>
      <c r="N1606" s="245"/>
      <c r="O1606" s="245"/>
      <c r="P1606" s="245"/>
      <c r="Q1606" s="245"/>
      <c r="R1606" s="245"/>
      <c r="S1606" s="245"/>
      <c r="T1606" s="24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7" t="s">
        <v>182</v>
      </c>
      <c r="AU1606" s="247" t="s">
        <v>81</v>
      </c>
      <c r="AV1606" s="14" t="s">
        <v>185</v>
      </c>
      <c r="AW1606" s="14" t="s">
        <v>33</v>
      </c>
      <c r="AX1606" s="14" t="s">
        <v>71</v>
      </c>
      <c r="AY1606" s="247" t="s">
        <v>171</v>
      </c>
    </row>
    <row r="1607" s="15" customFormat="1">
      <c r="A1607" s="15"/>
      <c r="B1607" s="248"/>
      <c r="C1607" s="249"/>
      <c r="D1607" s="227" t="s">
        <v>182</v>
      </c>
      <c r="E1607" s="250" t="s">
        <v>19</v>
      </c>
      <c r="F1607" s="251" t="s">
        <v>188</v>
      </c>
      <c r="G1607" s="249"/>
      <c r="H1607" s="252">
        <v>39</v>
      </c>
      <c r="I1607" s="253"/>
      <c r="J1607" s="249"/>
      <c r="K1607" s="249"/>
      <c r="L1607" s="254"/>
      <c r="M1607" s="255"/>
      <c r="N1607" s="256"/>
      <c r="O1607" s="256"/>
      <c r="P1607" s="256"/>
      <c r="Q1607" s="256"/>
      <c r="R1607" s="256"/>
      <c r="S1607" s="256"/>
      <c r="T1607" s="257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8" t="s">
        <v>182</v>
      </c>
      <c r="AU1607" s="258" t="s">
        <v>81</v>
      </c>
      <c r="AV1607" s="15" t="s">
        <v>179</v>
      </c>
      <c r="AW1607" s="15" t="s">
        <v>33</v>
      </c>
      <c r="AX1607" s="15" t="s">
        <v>79</v>
      </c>
      <c r="AY1607" s="258" t="s">
        <v>171</v>
      </c>
    </row>
    <row r="1608" s="2" customFormat="1" ht="24.15" customHeight="1">
      <c r="A1608" s="41"/>
      <c r="B1608" s="42"/>
      <c r="C1608" s="207" t="s">
        <v>908</v>
      </c>
      <c r="D1608" s="207" t="s">
        <v>174</v>
      </c>
      <c r="E1608" s="208" t="s">
        <v>1444</v>
      </c>
      <c r="F1608" s="209" t="s">
        <v>1445</v>
      </c>
      <c r="G1608" s="210" t="s">
        <v>191</v>
      </c>
      <c r="H1608" s="211">
        <v>20.077999999999999</v>
      </c>
      <c r="I1608" s="212"/>
      <c r="J1608" s="213">
        <f>ROUND(I1608*H1608,2)</f>
        <v>0</v>
      </c>
      <c r="K1608" s="209" t="s">
        <v>178</v>
      </c>
      <c r="L1608" s="47"/>
      <c r="M1608" s="214" t="s">
        <v>19</v>
      </c>
      <c r="N1608" s="215" t="s">
        <v>42</v>
      </c>
      <c r="O1608" s="87"/>
      <c r="P1608" s="216">
        <f>O1608*H1608</f>
        <v>0</v>
      </c>
      <c r="Q1608" s="216">
        <v>0.029819999999999999</v>
      </c>
      <c r="R1608" s="216">
        <f>Q1608*H1608</f>
        <v>0.59872596</v>
      </c>
      <c r="S1608" s="216">
        <v>0</v>
      </c>
      <c r="T1608" s="217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18" t="s">
        <v>235</v>
      </c>
      <c r="AT1608" s="218" t="s">
        <v>174</v>
      </c>
      <c r="AU1608" s="218" t="s">
        <v>81</v>
      </c>
      <c r="AY1608" s="20" t="s">
        <v>171</v>
      </c>
      <c r="BE1608" s="219">
        <f>IF(N1608="základní",J1608,0)</f>
        <v>0</v>
      </c>
      <c r="BF1608" s="219">
        <f>IF(N1608="snížená",J1608,0)</f>
        <v>0</v>
      </c>
      <c r="BG1608" s="219">
        <f>IF(N1608="zákl. přenesená",J1608,0)</f>
        <v>0</v>
      </c>
      <c r="BH1608" s="219">
        <f>IF(N1608="sníž. přenesená",J1608,0)</f>
        <v>0</v>
      </c>
      <c r="BI1608" s="219">
        <f>IF(N1608="nulová",J1608,0)</f>
        <v>0</v>
      </c>
      <c r="BJ1608" s="20" t="s">
        <v>79</v>
      </c>
      <c r="BK1608" s="219">
        <f>ROUND(I1608*H1608,2)</f>
        <v>0</v>
      </c>
      <c r="BL1608" s="20" t="s">
        <v>235</v>
      </c>
      <c r="BM1608" s="218" t="s">
        <v>1446</v>
      </c>
    </row>
    <row r="1609" s="2" customFormat="1">
      <c r="A1609" s="41"/>
      <c r="B1609" s="42"/>
      <c r="C1609" s="43"/>
      <c r="D1609" s="220" t="s">
        <v>180</v>
      </c>
      <c r="E1609" s="43"/>
      <c r="F1609" s="221" t="s">
        <v>1447</v>
      </c>
      <c r="G1609" s="43"/>
      <c r="H1609" s="43"/>
      <c r="I1609" s="222"/>
      <c r="J1609" s="43"/>
      <c r="K1609" s="43"/>
      <c r="L1609" s="47"/>
      <c r="M1609" s="223"/>
      <c r="N1609" s="224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180</v>
      </c>
      <c r="AU1609" s="20" t="s">
        <v>81</v>
      </c>
    </row>
    <row r="1610" s="13" customFormat="1">
      <c r="A1610" s="13"/>
      <c r="B1610" s="225"/>
      <c r="C1610" s="226"/>
      <c r="D1610" s="227" t="s">
        <v>182</v>
      </c>
      <c r="E1610" s="228" t="s">
        <v>19</v>
      </c>
      <c r="F1610" s="229" t="s">
        <v>1448</v>
      </c>
      <c r="G1610" s="226"/>
      <c r="H1610" s="230">
        <v>10.818</v>
      </c>
      <c r="I1610" s="231"/>
      <c r="J1610" s="226"/>
      <c r="K1610" s="226"/>
      <c r="L1610" s="232"/>
      <c r="M1610" s="233"/>
      <c r="N1610" s="234"/>
      <c r="O1610" s="234"/>
      <c r="P1610" s="234"/>
      <c r="Q1610" s="234"/>
      <c r="R1610" s="234"/>
      <c r="S1610" s="234"/>
      <c r="T1610" s="235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6" t="s">
        <v>182</v>
      </c>
      <c r="AU1610" s="236" t="s">
        <v>81</v>
      </c>
      <c r="AV1610" s="13" t="s">
        <v>81</v>
      </c>
      <c r="AW1610" s="13" t="s">
        <v>33</v>
      </c>
      <c r="AX1610" s="13" t="s">
        <v>71</v>
      </c>
      <c r="AY1610" s="236" t="s">
        <v>171</v>
      </c>
    </row>
    <row r="1611" s="14" customFormat="1">
      <c r="A1611" s="14"/>
      <c r="B1611" s="237"/>
      <c r="C1611" s="238"/>
      <c r="D1611" s="227" t="s">
        <v>182</v>
      </c>
      <c r="E1611" s="239" t="s">
        <v>19</v>
      </c>
      <c r="F1611" s="240" t="s">
        <v>1307</v>
      </c>
      <c r="G1611" s="238"/>
      <c r="H1611" s="241">
        <v>10.818</v>
      </c>
      <c r="I1611" s="242"/>
      <c r="J1611" s="238"/>
      <c r="K1611" s="238"/>
      <c r="L1611" s="243"/>
      <c r="M1611" s="244"/>
      <c r="N1611" s="245"/>
      <c r="O1611" s="245"/>
      <c r="P1611" s="245"/>
      <c r="Q1611" s="245"/>
      <c r="R1611" s="245"/>
      <c r="S1611" s="245"/>
      <c r="T1611" s="24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7" t="s">
        <v>182</v>
      </c>
      <c r="AU1611" s="247" t="s">
        <v>81</v>
      </c>
      <c r="AV1611" s="14" t="s">
        <v>185</v>
      </c>
      <c r="AW1611" s="14" t="s">
        <v>33</v>
      </c>
      <c r="AX1611" s="14" t="s">
        <v>71</v>
      </c>
      <c r="AY1611" s="247" t="s">
        <v>171</v>
      </c>
    </row>
    <row r="1612" s="13" customFormat="1">
      <c r="A1612" s="13"/>
      <c r="B1612" s="225"/>
      <c r="C1612" s="226"/>
      <c r="D1612" s="227" t="s">
        <v>182</v>
      </c>
      <c r="E1612" s="228" t="s">
        <v>19</v>
      </c>
      <c r="F1612" s="229" t="s">
        <v>1449</v>
      </c>
      <c r="G1612" s="226"/>
      <c r="H1612" s="230">
        <v>2</v>
      </c>
      <c r="I1612" s="231"/>
      <c r="J1612" s="226"/>
      <c r="K1612" s="226"/>
      <c r="L1612" s="232"/>
      <c r="M1612" s="233"/>
      <c r="N1612" s="234"/>
      <c r="O1612" s="234"/>
      <c r="P1612" s="234"/>
      <c r="Q1612" s="234"/>
      <c r="R1612" s="234"/>
      <c r="S1612" s="234"/>
      <c r="T1612" s="235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6" t="s">
        <v>182</v>
      </c>
      <c r="AU1612" s="236" t="s">
        <v>81</v>
      </c>
      <c r="AV1612" s="13" t="s">
        <v>81</v>
      </c>
      <c r="AW1612" s="13" t="s">
        <v>33</v>
      </c>
      <c r="AX1612" s="13" t="s">
        <v>71</v>
      </c>
      <c r="AY1612" s="236" t="s">
        <v>171</v>
      </c>
    </row>
    <row r="1613" s="14" customFormat="1">
      <c r="A1613" s="14"/>
      <c r="B1613" s="237"/>
      <c r="C1613" s="238"/>
      <c r="D1613" s="227" t="s">
        <v>182</v>
      </c>
      <c r="E1613" s="239" t="s">
        <v>19</v>
      </c>
      <c r="F1613" s="240" t="s">
        <v>1309</v>
      </c>
      <c r="G1613" s="238"/>
      <c r="H1613" s="241">
        <v>2</v>
      </c>
      <c r="I1613" s="242"/>
      <c r="J1613" s="238"/>
      <c r="K1613" s="238"/>
      <c r="L1613" s="243"/>
      <c r="M1613" s="244"/>
      <c r="N1613" s="245"/>
      <c r="O1613" s="245"/>
      <c r="P1613" s="245"/>
      <c r="Q1613" s="245"/>
      <c r="R1613" s="245"/>
      <c r="S1613" s="245"/>
      <c r="T1613" s="24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7" t="s">
        <v>182</v>
      </c>
      <c r="AU1613" s="247" t="s">
        <v>81</v>
      </c>
      <c r="AV1613" s="14" t="s">
        <v>185</v>
      </c>
      <c r="AW1613" s="14" t="s">
        <v>33</v>
      </c>
      <c r="AX1613" s="14" t="s">
        <v>71</v>
      </c>
      <c r="AY1613" s="247" t="s">
        <v>171</v>
      </c>
    </row>
    <row r="1614" s="13" customFormat="1">
      <c r="A1614" s="13"/>
      <c r="B1614" s="225"/>
      <c r="C1614" s="226"/>
      <c r="D1614" s="227" t="s">
        <v>182</v>
      </c>
      <c r="E1614" s="228" t="s">
        <v>19</v>
      </c>
      <c r="F1614" s="229" t="s">
        <v>1450</v>
      </c>
      <c r="G1614" s="226"/>
      <c r="H1614" s="230">
        <v>7.2599999999999998</v>
      </c>
      <c r="I1614" s="231"/>
      <c r="J1614" s="226"/>
      <c r="K1614" s="226"/>
      <c r="L1614" s="232"/>
      <c r="M1614" s="233"/>
      <c r="N1614" s="234"/>
      <c r="O1614" s="234"/>
      <c r="P1614" s="234"/>
      <c r="Q1614" s="234"/>
      <c r="R1614" s="234"/>
      <c r="S1614" s="234"/>
      <c r="T1614" s="23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6" t="s">
        <v>182</v>
      </c>
      <c r="AU1614" s="236" t="s">
        <v>81</v>
      </c>
      <c r="AV1614" s="13" t="s">
        <v>81</v>
      </c>
      <c r="AW1614" s="13" t="s">
        <v>33</v>
      </c>
      <c r="AX1614" s="13" t="s">
        <v>71</v>
      </c>
      <c r="AY1614" s="236" t="s">
        <v>171</v>
      </c>
    </row>
    <row r="1615" s="14" customFormat="1">
      <c r="A1615" s="14"/>
      <c r="B1615" s="237"/>
      <c r="C1615" s="238"/>
      <c r="D1615" s="227" t="s">
        <v>182</v>
      </c>
      <c r="E1615" s="239" t="s">
        <v>19</v>
      </c>
      <c r="F1615" s="240" t="s">
        <v>1311</v>
      </c>
      <c r="G1615" s="238"/>
      <c r="H1615" s="241">
        <v>7.2599999999999998</v>
      </c>
      <c r="I1615" s="242"/>
      <c r="J1615" s="238"/>
      <c r="K1615" s="238"/>
      <c r="L1615" s="243"/>
      <c r="M1615" s="244"/>
      <c r="N1615" s="245"/>
      <c r="O1615" s="245"/>
      <c r="P1615" s="245"/>
      <c r="Q1615" s="245"/>
      <c r="R1615" s="245"/>
      <c r="S1615" s="245"/>
      <c r="T1615" s="24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7" t="s">
        <v>182</v>
      </c>
      <c r="AU1615" s="247" t="s">
        <v>81</v>
      </c>
      <c r="AV1615" s="14" t="s">
        <v>185</v>
      </c>
      <c r="AW1615" s="14" t="s">
        <v>33</v>
      </c>
      <c r="AX1615" s="14" t="s">
        <v>71</v>
      </c>
      <c r="AY1615" s="247" t="s">
        <v>171</v>
      </c>
    </row>
    <row r="1616" s="15" customFormat="1">
      <c r="A1616" s="15"/>
      <c r="B1616" s="248"/>
      <c r="C1616" s="249"/>
      <c r="D1616" s="227" t="s">
        <v>182</v>
      </c>
      <c r="E1616" s="250" t="s">
        <v>19</v>
      </c>
      <c r="F1616" s="251" t="s">
        <v>188</v>
      </c>
      <c r="G1616" s="249"/>
      <c r="H1616" s="252">
        <v>20.077999999999999</v>
      </c>
      <c r="I1616" s="253"/>
      <c r="J1616" s="249"/>
      <c r="K1616" s="249"/>
      <c r="L1616" s="254"/>
      <c r="M1616" s="255"/>
      <c r="N1616" s="256"/>
      <c r="O1616" s="256"/>
      <c r="P1616" s="256"/>
      <c r="Q1616" s="256"/>
      <c r="R1616" s="256"/>
      <c r="S1616" s="256"/>
      <c r="T1616" s="257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58" t="s">
        <v>182</v>
      </c>
      <c r="AU1616" s="258" t="s">
        <v>81</v>
      </c>
      <c r="AV1616" s="15" t="s">
        <v>179</v>
      </c>
      <c r="AW1616" s="15" t="s">
        <v>33</v>
      </c>
      <c r="AX1616" s="15" t="s">
        <v>79</v>
      </c>
      <c r="AY1616" s="258" t="s">
        <v>171</v>
      </c>
    </row>
    <row r="1617" s="2" customFormat="1" ht="24.15" customHeight="1">
      <c r="A1617" s="41"/>
      <c r="B1617" s="42"/>
      <c r="C1617" s="207" t="s">
        <v>1451</v>
      </c>
      <c r="D1617" s="207" t="s">
        <v>174</v>
      </c>
      <c r="E1617" s="208" t="s">
        <v>1452</v>
      </c>
      <c r="F1617" s="209" t="s">
        <v>1453</v>
      </c>
      <c r="G1617" s="210" t="s">
        <v>534</v>
      </c>
      <c r="H1617" s="211">
        <v>0.80300000000000005</v>
      </c>
      <c r="I1617" s="212"/>
      <c r="J1617" s="213">
        <f>ROUND(I1617*H1617,2)</f>
        <v>0</v>
      </c>
      <c r="K1617" s="209" t="s">
        <v>178</v>
      </c>
      <c r="L1617" s="47"/>
      <c r="M1617" s="214" t="s">
        <v>19</v>
      </c>
      <c r="N1617" s="215" t="s">
        <v>42</v>
      </c>
      <c r="O1617" s="87"/>
      <c r="P1617" s="216">
        <f>O1617*H1617</f>
        <v>0</v>
      </c>
      <c r="Q1617" s="216">
        <v>0.00108</v>
      </c>
      <c r="R1617" s="216">
        <f>Q1617*H1617</f>
        <v>0.00086724000000000002</v>
      </c>
      <c r="S1617" s="216">
        <v>0</v>
      </c>
      <c r="T1617" s="217">
        <f>S1617*H1617</f>
        <v>0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18" t="s">
        <v>235</v>
      </c>
      <c r="AT1617" s="218" t="s">
        <v>174</v>
      </c>
      <c r="AU1617" s="218" t="s">
        <v>81</v>
      </c>
      <c r="AY1617" s="20" t="s">
        <v>171</v>
      </c>
      <c r="BE1617" s="219">
        <f>IF(N1617="základní",J1617,0)</f>
        <v>0</v>
      </c>
      <c r="BF1617" s="219">
        <f>IF(N1617="snížená",J1617,0)</f>
        <v>0</v>
      </c>
      <c r="BG1617" s="219">
        <f>IF(N1617="zákl. přenesená",J1617,0)</f>
        <v>0</v>
      </c>
      <c r="BH1617" s="219">
        <f>IF(N1617="sníž. přenesená",J1617,0)</f>
        <v>0</v>
      </c>
      <c r="BI1617" s="219">
        <f>IF(N1617="nulová",J1617,0)</f>
        <v>0</v>
      </c>
      <c r="BJ1617" s="20" t="s">
        <v>79</v>
      </c>
      <c r="BK1617" s="219">
        <f>ROUND(I1617*H1617,2)</f>
        <v>0</v>
      </c>
      <c r="BL1617" s="20" t="s">
        <v>235</v>
      </c>
      <c r="BM1617" s="218" t="s">
        <v>1454</v>
      </c>
    </row>
    <row r="1618" s="2" customFormat="1">
      <c r="A1618" s="41"/>
      <c r="B1618" s="42"/>
      <c r="C1618" s="43"/>
      <c r="D1618" s="220" t="s">
        <v>180</v>
      </c>
      <c r="E1618" s="43"/>
      <c r="F1618" s="221" t="s">
        <v>1455</v>
      </c>
      <c r="G1618" s="43"/>
      <c r="H1618" s="43"/>
      <c r="I1618" s="222"/>
      <c r="J1618" s="43"/>
      <c r="K1618" s="43"/>
      <c r="L1618" s="47"/>
      <c r="M1618" s="223"/>
      <c r="N1618" s="224"/>
      <c r="O1618" s="87"/>
      <c r="P1618" s="87"/>
      <c r="Q1618" s="87"/>
      <c r="R1618" s="87"/>
      <c r="S1618" s="87"/>
      <c r="T1618" s="88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T1618" s="20" t="s">
        <v>180</v>
      </c>
      <c r="AU1618" s="20" t="s">
        <v>81</v>
      </c>
    </row>
    <row r="1619" s="13" customFormat="1">
      <c r="A1619" s="13"/>
      <c r="B1619" s="225"/>
      <c r="C1619" s="226"/>
      <c r="D1619" s="227" t="s">
        <v>182</v>
      </c>
      <c r="E1619" s="228" t="s">
        <v>19</v>
      </c>
      <c r="F1619" s="229" t="s">
        <v>1456</v>
      </c>
      <c r="G1619" s="226"/>
      <c r="H1619" s="230">
        <v>0.80300000000000005</v>
      </c>
      <c r="I1619" s="231"/>
      <c r="J1619" s="226"/>
      <c r="K1619" s="226"/>
      <c r="L1619" s="232"/>
      <c r="M1619" s="233"/>
      <c r="N1619" s="234"/>
      <c r="O1619" s="234"/>
      <c r="P1619" s="234"/>
      <c r="Q1619" s="234"/>
      <c r="R1619" s="234"/>
      <c r="S1619" s="234"/>
      <c r="T1619" s="23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6" t="s">
        <v>182</v>
      </c>
      <c r="AU1619" s="236" t="s">
        <v>81</v>
      </c>
      <c r="AV1619" s="13" t="s">
        <v>81</v>
      </c>
      <c r="AW1619" s="13" t="s">
        <v>33</v>
      </c>
      <c r="AX1619" s="13" t="s">
        <v>71</v>
      </c>
      <c r="AY1619" s="236" t="s">
        <v>171</v>
      </c>
    </row>
    <row r="1620" s="15" customFormat="1">
      <c r="A1620" s="15"/>
      <c r="B1620" s="248"/>
      <c r="C1620" s="249"/>
      <c r="D1620" s="227" t="s">
        <v>182</v>
      </c>
      <c r="E1620" s="250" t="s">
        <v>19</v>
      </c>
      <c r="F1620" s="251" t="s">
        <v>188</v>
      </c>
      <c r="G1620" s="249"/>
      <c r="H1620" s="252">
        <v>0.80300000000000005</v>
      </c>
      <c r="I1620" s="253"/>
      <c r="J1620" s="249"/>
      <c r="K1620" s="249"/>
      <c r="L1620" s="254"/>
      <c r="M1620" s="255"/>
      <c r="N1620" s="256"/>
      <c r="O1620" s="256"/>
      <c r="P1620" s="256"/>
      <c r="Q1620" s="256"/>
      <c r="R1620" s="256"/>
      <c r="S1620" s="256"/>
      <c r="T1620" s="257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8" t="s">
        <v>182</v>
      </c>
      <c r="AU1620" s="258" t="s">
        <v>81</v>
      </c>
      <c r="AV1620" s="15" t="s">
        <v>179</v>
      </c>
      <c r="AW1620" s="15" t="s">
        <v>33</v>
      </c>
      <c r="AX1620" s="15" t="s">
        <v>79</v>
      </c>
      <c r="AY1620" s="258" t="s">
        <v>171</v>
      </c>
    </row>
    <row r="1621" s="2" customFormat="1" ht="24.15" customHeight="1">
      <c r="A1621" s="41"/>
      <c r="B1621" s="42"/>
      <c r="C1621" s="207" t="s">
        <v>912</v>
      </c>
      <c r="D1621" s="207" t="s">
        <v>174</v>
      </c>
      <c r="E1621" s="208" t="s">
        <v>1457</v>
      </c>
      <c r="F1621" s="209" t="s">
        <v>1458</v>
      </c>
      <c r="G1621" s="210" t="s">
        <v>191</v>
      </c>
      <c r="H1621" s="211">
        <v>433.21600000000001</v>
      </c>
      <c r="I1621" s="212"/>
      <c r="J1621" s="213">
        <f>ROUND(I1621*H1621,2)</f>
        <v>0</v>
      </c>
      <c r="K1621" s="209" t="s">
        <v>178</v>
      </c>
      <c r="L1621" s="47"/>
      <c r="M1621" s="214" t="s">
        <v>19</v>
      </c>
      <c r="N1621" s="215" t="s">
        <v>42</v>
      </c>
      <c r="O1621" s="87"/>
      <c r="P1621" s="216">
        <f>O1621*H1621</f>
        <v>0</v>
      </c>
      <c r="Q1621" s="216">
        <v>0.013899999999999999</v>
      </c>
      <c r="R1621" s="216">
        <f>Q1621*H1621</f>
        <v>6.0217023999999997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235</v>
      </c>
      <c r="AT1621" s="218" t="s">
        <v>174</v>
      </c>
      <c r="AU1621" s="218" t="s">
        <v>81</v>
      </c>
      <c r="AY1621" s="20" t="s">
        <v>171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79</v>
      </c>
      <c r="BK1621" s="219">
        <f>ROUND(I1621*H1621,2)</f>
        <v>0</v>
      </c>
      <c r="BL1621" s="20" t="s">
        <v>235</v>
      </c>
      <c r="BM1621" s="218" t="s">
        <v>1459</v>
      </c>
    </row>
    <row r="1622" s="2" customFormat="1">
      <c r="A1622" s="41"/>
      <c r="B1622" s="42"/>
      <c r="C1622" s="43"/>
      <c r="D1622" s="220" t="s">
        <v>180</v>
      </c>
      <c r="E1622" s="43"/>
      <c r="F1622" s="221" t="s">
        <v>1460</v>
      </c>
      <c r="G1622" s="43"/>
      <c r="H1622" s="43"/>
      <c r="I1622" s="222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180</v>
      </c>
      <c r="AU1622" s="20" t="s">
        <v>81</v>
      </c>
    </row>
    <row r="1623" s="13" customFormat="1">
      <c r="A1623" s="13"/>
      <c r="B1623" s="225"/>
      <c r="C1623" s="226"/>
      <c r="D1623" s="227" t="s">
        <v>182</v>
      </c>
      <c r="E1623" s="228" t="s">
        <v>19</v>
      </c>
      <c r="F1623" s="229" t="s">
        <v>688</v>
      </c>
      <c r="G1623" s="226"/>
      <c r="H1623" s="230">
        <v>121.056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6" t="s">
        <v>182</v>
      </c>
      <c r="AU1623" s="236" t="s">
        <v>81</v>
      </c>
      <c r="AV1623" s="13" t="s">
        <v>81</v>
      </c>
      <c r="AW1623" s="13" t="s">
        <v>33</v>
      </c>
      <c r="AX1623" s="13" t="s">
        <v>71</v>
      </c>
      <c r="AY1623" s="236" t="s">
        <v>171</v>
      </c>
    </row>
    <row r="1624" s="13" customFormat="1">
      <c r="A1624" s="13"/>
      <c r="B1624" s="225"/>
      <c r="C1624" s="226"/>
      <c r="D1624" s="227" t="s">
        <v>182</v>
      </c>
      <c r="E1624" s="228" t="s">
        <v>19</v>
      </c>
      <c r="F1624" s="229" t="s">
        <v>689</v>
      </c>
      <c r="G1624" s="226"/>
      <c r="H1624" s="230">
        <v>-1.54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6" t="s">
        <v>182</v>
      </c>
      <c r="AU1624" s="236" t="s">
        <v>81</v>
      </c>
      <c r="AV1624" s="13" t="s">
        <v>81</v>
      </c>
      <c r="AW1624" s="13" t="s">
        <v>33</v>
      </c>
      <c r="AX1624" s="13" t="s">
        <v>71</v>
      </c>
      <c r="AY1624" s="236" t="s">
        <v>171</v>
      </c>
    </row>
    <row r="1625" s="14" customFormat="1">
      <c r="A1625" s="14"/>
      <c r="B1625" s="237"/>
      <c r="C1625" s="238"/>
      <c r="D1625" s="227" t="s">
        <v>182</v>
      </c>
      <c r="E1625" s="239" t="s">
        <v>19</v>
      </c>
      <c r="F1625" s="240" t="s">
        <v>1269</v>
      </c>
      <c r="G1625" s="238"/>
      <c r="H1625" s="241">
        <v>119.51599999999999</v>
      </c>
      <c r="I1625" s="242"/>
      <c r="J1625" s="238"/>
      <c r="K1625" s="238"/>
      <c r="L1625" s="243"/>
      <c r="M1625" s="244"/>
      <c r="N1625" s="245"/>
      <c r="O1625" s="245"/>
      <c r="P1625" s="245"/>
      <c r="Q1625" s="245"/>
      <c r="R1625" s="245"/>
      <c r="S1625" s="245"/>
      <c r="T1625" s="246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7" t="s">
        <v>182</v>
      </c>
      <c r="AU1625" s="247" t="s">
        <v>81</v>
      </c>
      <c r="AV1625" s="14" t="s">
        <v>185</v>
      </c>
      <c r="AW1625" s="14" t="s">
        <v>33</v>
      </c>
      <c r="AX1625" s="14" t="s">
        <v>71</v>
      </c>
      <c r="AY1625" s="247" t="s">
        <v>171</v>
      </c>
    </row>
    <row r="1626" s="13" customFormat="1">
      <c r="A1626" s="13"/>
      <c r="B1626" s="225"/>
      <c r="C1626" s="226"/>
      <c r="D1626" s="227" t="s">
        <v>182</v>
      </c>
      <c r="E1626" s="228" t="s">
        <v>19</v>
      </c>
      <c r="F1626" s="229" t="s">
        <v>691</v>
      </c>
      <c r="G1626" s="226"/>
      <c r="H1626" s="230">
        <v>313.69999999999999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6" t="s">
        <v>182</v>
      </c>
      <c r="AU1626" s="236" t="s">
        <v>81</v>
      </c>
      <c r="AV1626" s="13" t="s">
        <v>81</v>
      </c>
      <c r="AW1626" s="13" t="s">
        <v>33</v>
      </c>
      <c r="AX1626" s="13" t="s">
        <v>71</v>
      </c>
      <c r="AY1626" s="236" t="s">
        <v>171</v>
      </c>
    </row>
    <row r="1627" s="14" customFormat="1">
      <c r="A1627" s="14"/>
      <c r="B1627" s="237"/>
      <c r="C1627" s="238"/>
      <c r="D1627" s="227" t="s">
        <v>182</v>
      </c>
      <c r="E1627" s="239" t="s">
        <v>19</v>
      </c>
      <c r="F1627" s="240" t="s">
        <v>1270</v>
      </c>
      <c r="G1627" s="238"/>
      <c r="H1627" s="241">
        <v>313.69999999999999</v>
      </c>
      <c r="I1627" s="242"/>
      <c r="J1627" s="238"/>
      <c r="K1627" s="238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7" t="s">
        <v>182</v>
      </c>
      <c r="AU1627" s="247" t="s">
        <v>81</v>
      </c>
      <c r="AV1627" s="14" t="s">
        <v>185</v>
      </c>
      <c r="AW1627" s="14" t="s">
        <v>33</v>
      </c>
      <c r="AX1627" s="14" t="s">
        <v>71</v>
      </c>
      <c r="AY1627" s="247" t="s">
        <v>171</v>
      </c>
    </row>
    <row r="1628" s="15" customFormat="1">
      <c r="A1628" s="15"/>
      <c r="B1628" s="248"/>
      <c r="C1628" s="249"/>
      <c r="D1628" s="227" t="s">
        <v>182</v>
      </c>
      <c r="E1628" s="250" t="s">
        <v>19</v>
      </c>
      <c r="F1628" s="251" t="s">
        <v>188</v>
      </c>
      <c r="G1628" s="249"/>
      <c r="H1628" s="252">
        <v>433.21600000000001</v>
      </c>
      <c r="I1628" s="253"/>
      <c r="J1628" s="249"/>
      <c r="K1628" s="249"/>
      <c r="L1628" s="254"/>
      <c r="M1628" s="255"/>
      <c r="N1628" s="256"/>
      <c r="O1628" s="256"/>
      <c r="P1628" s="256"/>
      <c r="Q1628" s="256"/>
      <c r="R1628" s="256"/>
      <c r="S1628" s="256"/>
      <c r="T1628" s="257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8" t="s">
        <v>182</v>
      </c>
      <c r="AU1628" s="258" t="s">
        <v>81</v>
      </c>
      <c r="AV1628" s="15" t="s">
        <v>179</v>
      </c>
      <c r="AW1628" s="15" t="s">
        <v>33</v>
      </c>
      <c r="AX1628" s="15" t="s">
        <v>79</v>
      </c>
      <c r="AY1628" s="258" t="s">
        <v>171</v>
      </c>
    </row>
    <row r="1629" s="2" customFormat="1" ht="24.15" customHeight="1">
      <c r="A1629" s="41"/>
      <c r="B1629" s="42"/>
      <c r="C1629" s="207" t="s">
        <v>1461</v>
      </c>
      <c r="D1629" s="207" t="s">
        <v>174</v>
      </c>
      <c r="E1629" s="208" t="s">
        <v>1462</v>
      </c>
      <c r="F1629" s="209" t="s">
        <v>1463</v>
      </c>
      <c r="G1629" s="210" t="s">
        <v>191</v>
      </c>
      <c r="H1629" s="211">
        <v>94.790000000000006</v>
      </c>
      <c r="I1629" s="212"/>
      <c r="J1629" s="213">
        <f>ROUND(I1629*H1629,2)</f>
        <v>0</v>
      </c>
      <c r="K1629" s="209" t="s">
        <v>178</v>
      </c>
      <c r="L1629" s="47"/>
      <c r="M1629" s="214" t="s">
        <v>19</v>
      </c>
      <c r="N1629" s="215" t="s">
        <v>42</v>
      </c>
      <c r="O1629" s="87"/>
      <c r="P1629" s="216">
        <f>O1629*H1629</f>
        <v>0</v>
      </c>
      <c r="Q1629" s="216">
        <v>0.0067600000000000004</v>
      </c>
      <c r="R1629" s="216">
        <f>Q1629*H1629</f>
        <v>0.64078040000000003</v>
      </c>
      <c r="S1629" s="216">
        <v>0</v>
      </c>
      <c r="T1629" s="217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18" t="s">
        <v>235</v>
      </c>
      <c r="AT1629" s="218" t="s">
        <v>174</v>
      </c>
      <c r="AU1629" s="218" t="s">
        <v>81</v>
      </c>
      <c r="AY1629" s="20" t="s">
        <v>171</v>
      </c>
      <c r="BE1629" s="219">
        <f>IF(N1629="základní",J1629,0)</f>
        <v>0</v>
      </c>
      <c r="BF1629" s="219">
        <f>IF(N1629="snížená",J1629,0)</f>
        <v>0</v>
      </c>
      <c r="BG1629" s="219">
        <f>IF(N1629="zákl. přenesená",J1629,0)</f>
        <v>0</v>
      </c>
      <c r="BH1629" s="219">
        <f>IF(N1629="sníž. přenesená",J1629,0)</f>
        <v>0</v>
      </c>
      <c r="BI1629" s="219">
        <f>IF(N1629="nulová",J1629,0)</f>
        <v>0</v>
      </c>
      <c r="BJ1629" s="20" t="s">
        <v>79</v>
      </c>
      <c r="BK1629" s="219">
        <f>ROUND(I1629*H1629,2)</f>
        <v>0</v>
      </c>
      <c r="BL1629" s="20" t="s">
        <v>235</v>
      </c>
      <c r="BM1629" s="218" t="s">
        <v>1464</v>
      </c>
    </row>
    <row r="1630" s="2" customFormat="1">
      <c r="A1630" s="41"/>
      <c r="B1630" s="42"/>
      <c r="C1630" s="43"/>
      <c r="D1630" s="220" t="s">
        <v>180</v>
      </c>
      <c r="E1630" s="43"/>
      <c r="F1630" s="221" t="s">
        <v>1465</v>
      </c>
      <c r="G1630" s="43"/>
      <c r="H1630" s="43"/>
      <c r="I1630" s="222"/>
      <c r="J1630" s="43"/>
      <c r="K1630" s="43"/>
      <c r="L1630" s="47"/>
      <c r="M1630" s="223"/>
      <c r="N1630" s="224"/>
      <c r="O1630" s="87"/>
      <c r="P1630" s="87"/>
      <c r="Q1630" s="87"/>
      <c r="R1630" s="87"/>
      <c r="S1630" s="87"/>
      <c r="T1630" s="88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T1630" s="20" t="s">
        <v>180</v>
      </c>
      <c r="AU1630" s="20" t="s">
        <v>81</v>
      </c>
    </row>
    <row r="1631" s="13" customFormat="1">
      <c r="A1631" s="13"/>
      <c r="B1631" s="225"/>
      <c r="C1631" s="226"/>
      <c r="D1631" s="227" t="s">
        <v>182</v>
      </c>
      <c r="E1631" s="228" t="s">
        <v>19</v>
      </c>
      <c r="F1631" s="229" t="s">
        <v>1306</v>
      </c>
      <c r="G1631" s="226"/>
      <c r="H1631" s="230">
        <v>54.090000000000003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6" t="s">
        <v>182</v>
      </c>
      <c r="AU1631" s="236" t="s">
        <v>81</v>
      </c>
      <c r="AV1631" s="13" t="s">
        <v>81</v>
      </c>
      <c r="AW1631" s="13" t="s">
        <v>33</v>
      </c>
      <c r="AX1631" s="13" t="s">
        <v>71</v>
      </c>
      <c r="AY1631" s="236" t="s">
        <v>171</v>
      </c>
    </row>
    <row r="1632" s="14" customFormat="1">
      <c r="A1632" s="14"/>
      <c r="B1632" s="237"/>
      <c r="C1632" s="238"/>
      <c r="D1632" s="227" t="s">
        <v>182</v>
      </c>
      <c r="E1632" s="239" t="s">
        <v>19</v>
      </c>
      <c r="F1632" s="240" t="s">
        <v>1307</v>
      </c>
      <c r="G1632" s="238"/>
      <c r="H1632" s="241">
        <v>54.090000000000003</v>
      </c>
      <c r="I1632" s="242"/>
      <c r="J1632" s="238"/>
      <c r="K1632" s="238"/>
      <c r="L1632" s="243"/>
      <c r="M1632" s="244"/>
      <c r="N1632" s="245"/>
      <c r="O1632" s="245"/>
      <c r="P1632" s="245"/>
      <c r="Q1632" s="245"/>
      <c r="R1632" s="245"/>
      <c r="S1632" s="245"/>
      <c r="T1632" s="24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7" t="s">
        <v>182</v>
      </c>
      <c r="AU1632" s="247" t="s">
        <v>81</v>
      </c>
      <c r="AV1632" s="14" t="s">
        <v>185</v>
      </c>
      <c r="AW1632" s="14" t="s">
        <v>33</v>
      </c>
      <c r="AX1632" s="14" t="s">
        <v>71</v>
      </c>
      <c r="AY1632" s="247" t="s">
        <v>171</v>
      </c>
    </row>
    <row r="1633" s="13" customFormat="1">
      <c r="A1633" s="13"/>
      <c r="B1633" s="225"/>
      <c r="C1633" s="226"/>
      <c r="D1633" s="227" t="s">
        <v>182</v>
      </c>
      <c r="E1633" s="228" t="s">
        <v>19</v>
      </c>
      <c r="F1633" s="229" t="s">
        <v>1310</v>
      </c>
      <c r="G1633" s="226"/>
      <c r="H1633" s="230">
        <v>36.299999999999997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6" t="s">
        <v>182</v>
      </c>
      <c r="AU1633" s="236" t="s">
        <v>81</v>
      </c>
      <c r="AV1633" s="13" t="s">
        <v>81</v>
      </c>
      <c r="AW1633" s="13" t="s">
        <v>33</v>
      </c>
      <c r="AX1633" s="13" t="s">
        <v>71</v>
      </c>
      <c r="AY1633" s="236" t="s">
        <v>171</v>
      </c>
    </row>
    <row r="1634" s="14" customFormat="1">
      <c r="A1634" s="14"/>
      <c r="B1634" s="237"/>
      <c r="C1634" s="238"/>
      <c r="D1634" s="227" t="s">
        <v>182</v>
      </c>
      <c r="E1634" s="239" t="s">
        <v>19</v>
      </c>
      <c r="F1634" s="240" t="s">
        <v>1311</v>
      </c>
      <c r="G1634" s="238"/>
      <c r="H1634" s="241">
        <v>36.299999999999997</v>
      </c>
      <c r="I1634" s="242"/>
      <c r="J1634" s="238"/>
      <c r="K1634" s="238"/>
      <c r="L1634" s="243"/>
      <c r="M1634" s="244"/>
      <c r="N1634" s="245"/>
      <c r="O1634" s="245"/>
      <c r="P1634" s="245"/>
      <c r="Q1634" s="245"/>
      <c r="R1634" s="245"/>
      <c r="S1634" s="245"/>
      <c r="T1634" s="246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7" t="s">
        <v>182</v>
      </c>
      <c r="AU1634" s="247" t="s">
        <v>81</v>
      </c>
      <c r="AV1634" s="14" t="s">
        <v>185</v>
      </c>
      <c r="AW1634" s="14" t="s">
        <v>33</v>
      </c>
      <c r="AX1634" s="14" t="s">
        <v>71</v>
      </c>
      <c r="AY1634" s="247" t="s">
        <v>171</v>
      </c>
    </row>
    <row r="1635" s="13" customFormat="1">
      <c r="A1635" s="13"/>
      <c r="B1635" s="225"/>
      <c r="C1635" s="226"/>
      <c r="D1635" s="227" t="s">
        <v>182</v>
      </c>
      <c r="E1635" s="228" t="s">
        <v>19</v>
      </c>
      <c r="F1635" s="229" t="s">
        <v>1466</v>
      </c>
      <c r="G1635" s="226"/>
      <c r="H1635" s="230">
        <v>4.4000000000000004</v>
      </c>
      <c r="I1635" s="231"/>
      <c r="J1635" s="226"/>
      <c r="K1635" s="226"/>
      <c r="L1635" s="232"/>
      <c r="M1635" s="233"/>
      <c r="N1635" s="234"/>
      <c r="O1635" s="234"/>
      <c r="P1635" s="234"/>
      <c r="Q1635" s="234"/>
      <c r="R1635" s="234"/>
      <c r="S1635" s="234"/>
      <c r="T1635" s="23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6" t="s">
        <v>182</v>
      </c>
      <c r="AU1635" s="236" t="s">
        <v>81</v>
      </c>
      <c r="AV1635" s="13" t="s">
        <v>81</v>
      </c>
      <c r="AW1635" s="13" t="s">
        <v>33</v>
      </c>
      <c r="AX1635" s="13" t="s">
        <v>71</v>
      </c>
      <c r="AY1635" s="236" t="s">
        <v>171</v>
      </c>
    </row>
    <row r="1636" s="14" customFormat="1">
      <c r="A1636" s="14"/>
      <c r="B1636" s="237"/>
      <c r="C1636" s="238"/>
      <c r="D1636" s="227" t="s">
        <v>182</v>
      </c>
      <c r="E1636" s="239" t="s">
        <v>19</v>
      </c>
      <c r="F1636" s="240" t="s">
        <v>1467</v>
      </c>
      <c r="G1636" s="238"/>
      <c r="H1636" s="241">
        <v>4.4000000000000004</v>
      </c>
      <c r="I1636" s="242"/>
      <c r="J1636" s="238"/>
      <c r="K1636" s="238"/>
      <c r="L1636" s="243"/>
      <c r="M1636" s="244"/>
      <c r="N1636" s="245"/>
      <c r="O1636" s="245"/>
      <c r="P1636" s="245"/>
      <c r="Q1636" s="245"/>
      <c r="R1636" s="245"/>
      <c r="S1636" s="245"/>
      <c r="T1636" s="246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7" t="s">
        <v>182</v>
      </c>
      <c r="AU1636" s="247" t="s">
        <v>81</v>
      </c>
      <c r="AV1636" s="14" t="s">
        <v>185</v>
      </c>
      <c r="AW1636" s="14" t="s">
        <v>33</v>
      </c>
      <c r="AX1636" s="14" t="s">
        <v>71</v>
      </c>
      <c r="AY1636" s="247" t="s">
        <v>171</v>
      </c>
    </row>
    <row r="1637" s="15" customFormat="1">
      <c r="A1637" s="15"/>
      <c r="B1637" s="248"/>
      <c r="C1637" s="249"/>
      <c r="D1637" s="227" t="s">
        <v>182</v>
      </c>
      <c r="E1637" s="250" t="s">
        <v>19</v>
      </c>
      <c r="F1637" s="251" t="s">
        <v>188</v>
      </c>
      <c r="G1637" s="249"/>
      <c r="H1637" s="252">
        <v>94.790000000000006</v>
      </c>
      <c r="I1637" s="253"/>
      <c r="J1637" s="249"/>
      <c r="K1637" s="249"/>
      <c r="L1637" s="254"/>
      <c r="M1637" s="255"/>
      <c r="N1637" s="256"/>
      <c r="O1637" s="256"/>
      <c r="P1637" s="256"/>
      <c r="Q1637" s="256"/>
      <c r="R1637" s="256"/>
      <c r="S1637" s="256"/>
      <c r="T1637" s="257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8" t="s">
        <v>182</v>
      </c>
      <c r="AU1637" s="258" t="s">
        <v>81</v>
      </c>
      <c r="AV1637" s="15" t="s">
        <v>179</v>
      </c>
      <c r="AW1637" s="15" t="s">
        <v>33</v>
      </c>
      <c r="AX1637" s="15" t="s">
        <v>79</v>
      </c>
      <c r="AY1637" s="258" t="s">
        <v>171</v>
      </c>
    </row>
    <row r="1638" s="2" customFormat="1" ht="24.15" customHeight="1">
      <c r="A1638" s="41"/>
      <c r="B1638" s="42"/>
      <c r="C1638" s="207" t="s">
        <v>919</v>
      </c>
      <c r="D1638" s="207" t="s">
        <v>174</v>
      </c>
      <c r="E1638" s="208" t="s">
        <v>1468</v>
      </c>
      <c r="F1638" s="209" t="s">
        <v>1469</v>
      </c>
      <c r="G1638" s="210" t="s">
        <v>191</v>
      </c>
      <c r="H1638" s="211">
        <v>10</v>
      </c>
      <c r="I1638" s="212"/>
      <c r="J1638" s="213">
        <f>ROUND(I1638*H1638,2)</f>
        <v>0</v>
      </c>
      <c r="K1638" s="209" t="s">
        <v>178</v>
      </c>
      <c r="L1638" s="47"/>
      <c r="M1638" s="214" t="s">
        <v>19</v>
      </c>
      <c r="N1638" s="215" t="s">
        <v>42</v>
      </c>
      <c r="O1638" s="87"/>
      <c r="P1638" s="216">
        <f>O1638*H1638</f>
        <v>0</v>
      </c>
      <c r="Q1638" s="216">
        <v>0.0098200000000000006</v>
      </c>
      <c r="R1638" s="216">
        <f>Q1638*H1638</f>
        <v>0.09820000000000001</v>
      </c>
      <c r="S1638" s="216">
        <v>0</v>
      </c>
      <c r="T1638" s="217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18" t="s">
        <v>235</v>
      </c>
      <c r="AT1638" s="218" t="s">
        <v>174</v>
      </c>
      <c r="AU1638" s="218" t="s">
        <v>81</v>
      </c>
      <c r="AY1638" s="20" t="s">
        <v>171</v>
      </c>
      <c r="BE1638" s="219">
        <f>IF(N1638="základní",J1638,0)</f>
        <v>0</v>
      </c>
      <c r="BF1638" s="219">
        <f>IF(N1638="snížená",J1638,0)</f>
        <v>0</v>
      </c>
      <c r="BG1638" s="219">
        <f>IF(N1638="zákl. přenesená",J1638,0)</f>
        <v>0</v>
      </c>
      <c r="BH1638" s="219">
        <f>IF(N1638="sníž. přenesená",J1638,0)</f>
        <v>0</v>
      </c>
      <c r="BI1638" s="219">
        <f>IF(N1638="nulová",J1638,0)</f>
        <v>0</v>
      </c>
      <c r="BJ1638" s="20" t="s">
        <v>79</v>
      </c>
      <c r="BK1638" s="219">
        <f>ROUND(I1638*H1638,2)</f>
        <v>0</v>
      </c>
      <c r="BL1638" s="20" t="s">
        <v>235</v>
      </c>
      <c r="BM1638" s="218" t="s">
        <v>1470</v>
      </c>
    </row>
    <row r="1639" s="2" customFormat="1">
      <c r="A1639" s="41"/>
      <c r="B1639" s="42"/>
      <c r="C1639" s="43"/>
      <c r="D1639" s="220" t="s">
        <v>180</v>
      </c>
      <c r="E1639" s="43"/>
      <c r="F1639" s="221" t="s">
        <v>1471</v>
      </c>
      <c r="G1639" s="43"/>
      <c r="H1639" s="43"/>
      <c r="I1639" s="222"/>
      <c r="J1639" s="43"/>
      <c r="K1639" s="43"/>
      <c r="L1639" s="47"/>
      <c r="M1639" s="223"/>
      <c r="N1639" s="224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180</v>
      </c>
      <c r="AU1639" s="20" t="s">
        <v>81</v>
      </c>
    </row>
    <row r="1640" s="13" customFormat="1">
      <c r="A1640" s="13"/>
      <c r="B1640" s="225"/>
      <c r="C1640" s="226"/>
      <c r="D1640" s="227" t="s">
        <v>182</v>
      </c>
      <c r="E1640" s="228" t="s">
        <v>19</v>
      </c>
      <c r="F1640" s="229" t="s">
        <v>1308</v>
      </c>
      <c r="G1640" s="226"/>
      <c r="H1640" s="230">
        <v>10</v>
      </c>
      <c r="I1640" s="231"/>
      <c r="J1640" s="226"/>
      <c r="K1640" s="226"/>
      <c r="L1640" s="232"/>
      <c r="M1640" s="233"/>
      <c r="N1640" s="234"/>
      <c r="O1640" s="234"/>
      <c r="P1640" s="234"/>
      <c r="Q1640" s="234"/>
      <c r="R1640" s="234"/>
      <c r="S1640" s="234"/>
      <c r="T1640" s="235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6" t="s">
        <v>182</v>
      </c>
      <c r="AU1640" s="236" t="s">
        <v>81</v>
      </c>
      <c r="AV1640" s="13" t="s">
        <v>81</v>
      </c>
      <c r="AW1640" s="13" t="s">
        <v>33</v>
      </c>
      <c r="AX1640" s="13" t="s">
        <v>71</v>
      </c>
      <c r="AY1640" s="236" t="s">
        <v>171</v>
      </c>
    </row>
    <row r="1641" s="14" customFormat="1">
      <c r="A1641" s="14"/>
      <c r="B1641" s="237"/>
      <c r="C1641" s="238"/>
      <c r="D1641" s="227" t="s">
        <v>182</v>
      </c>
      <c r="E1641" s="239" t="s">
        <v>19</v>
      </c>
      <c r="F1641" s="240" t="s">
        <v>1309</v>
      </c>
      <c r="G1641" s="238"/>
      <c r="H1641" s="241">
        <v>10</v>
      </c>
      <c r="I1641" s="242"/>
      <c r="J1641" s="238"/>
      <c r="K1641" s="238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7" t="s">
        <v>182</v>
      </c>
      <c r="AU1641" s="247" t="s">
        <v>81</v>
      </c>
      <c r="AV1641" s="14" t="s">
        <v>185</v>
      </c>
      <c r="AW1641" s="14" t="s">
        <v>33</v>
      </c>
      <c r="AX1641" s="14" t="s">
        <v>71</v>
      </c>
      <c r="AY1641" s="247" t="s">
        <v>171</v>
      </c>
    </row>
    <row r="1642" s="15" customFormat="1">
      <c r="A1642" s="15"/>
      <c r="B1642" s="248"/>
      <c r="C1642" s="249"/>
      <c r="D1642" s="227" t="s">
        <v>182</v>
      </c>
      <c r="E1642" s="250" t="s">
        <v>19</v>
      </c>
      <c r="F1642" s="251" t="s">
        <v>188</v>
      </c>
      <c r="G1642" s="249"/>
      <c r="H1642" s="252">
        <v>10</v>
      </c>
      <c r="I1642" s="253"/>
      <c r="J1642" s="249"/>
      <c r="K1642" s="249"/>
      <c r="L1642" s="254"/>
      <c r="M1642" s="255"/>
      <c r="N1642" s="256"/>
      <c r="O1642" s="256"/>
      <c r="P1642" s="256"/>
      <c r="Q1642" s="256"/>
      <c r="R1642" s="256"/>
      <c r="S1642" s="256"/>
      <c r="T1642" s="257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58" t="s">
        <v>182</v>
      </c>
      <c r="AU1642" s="258" t="s">
        <v>81</v>
      </c>
      <c r="AV1642" s="15" t="s">
        <v>179</v>
      </c>
      <c r="AW1642" s="15" t="s">
        <v>33</v>
      </c>
      <c r="AX1642" s="15" t="s">
        <v>79</v>
      </c>
      <c r="AY1642" s="258" t="s">
        <v>171</v>
      </c>
    </row>
    <row r="1643" s="2" customFormat="1" ht="24.15" customHeight="1">
      <c r="A1643" s="41"/>
      <c r="B1643" s="42"/>
      <c r="C1643" s="207" t="s">
        <v>1472</v>
      </c>
      <c r="D1643" s="207" t="s">
        <v>174</v>
      </c>
      <c r="E1643" s="208" t="s">
        <v>1473</v>
      </c>
      <c r="F1643" s="209" t="s">
        <v>1474</v>
      </c>
      <c r="G1643" s="210" t="s">
        <v>191</v>
      </c>
      <c r="H1643" s="211">
        <v>100.39</v>
      </c>
      <c r="I1643" s="212"/>
      <c r="J1643" s="213">
        <f>ROUND(I1643*H1643,2)</f>
        <v>0</v>
      </c>
      <c r="K1643" s="209" t="s">
        <v>178</v>
      </c>
      <c r="L1643" s="47"/>
      <c r="M1643" s="214" t="s">
        <v>19</v>
      </c>
      <c r="N1643" s="215" t="s">
        <v>42</v>
      </c>
      <c r="O1643" s="87"/>
      <c r="P1643" s="216">
        <f>O1643*H1643</f>
        <v>0</v>
      </c>
      <c r="Q1643" s="216">
        <v>0.015720000000000001</v>
      </c>
      <c r="R1643" s="216">
        <f>Q1643*H1643</f>
        <v>1.5781308000000001</v>
      </c>
      <c r="S1643" s="216">
        <v>0</v>
      </c>
      <c r="T1643" s="217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18" t="s">
        <v>235</v>
      </c>
      <c r="AT1643" s="218" t="s">
        <v>174</v>
      </c>
      <c r="AU1643" s="218" t="s">
        <v>81</v>
      </c>
      <c r="AY1643" s="20" t="s">
        <v>171</v>
      </c>
      <c r="BE1643" s="219">
        <f>IF(N1643="základní",J1643,0)</f>
        <v>0</v>
      </c>
      <c r="BF1643" s="219">
        <f>IF(N1643="snížená",J1643,0)</f>
        <v>0</v>
      </c>
      <c r="BG1643" s="219">
        <f>IF(N1643="zákl. přenesená",J1643,0)</f>
        <v>0</v>
      </c>
      <c r="BH1643" s="219">
        <f>IF(N1643="sníž. přenesená",J1643,0)</f>
        <v>0</v>
      </c>
      <c r="BI1643" s="219">
        <f>IF(N1643="nulová",J1643,0)</f>
        <v>0</v>
      </c>
      <c r="BJ1643" s="20" t="s">
        <v>79</v>
      </c>
      <c r="BK1643" s="219">
        <f>ROUND(I1643*H1643,2)</f>
        <v>0</v>
      </c>
      <c r="BL1643" s="20" t="s">
        <v>235</v>
      </c>
      <c r="BM1643" s="218" t="s">
        <v>1475</v>
      </c>
    </row>
    <row r="1644" s="2" customFormat="1">
      <c r="A1644" s="41"/>
      <c r="B1644" s="42"/>
      <c r="C1644" s="43"/>
      <c r="D1644" s="220" t="s">
        <v>180</v>
      </c>
      <c r="E1644" s="43"/>
      <c r="F1644" s="221" t="s">
        <v>1476</v>
      </c>
      <c r="G1644" s="43"/>
      <c r="H1644" s="43"/>
      <c r="I1644" s="222"/>
      <c r="J1644" s="43"/>
      <c r="K1644" s="43"/>
      <c r="L1644" s="47"/>
      <c r="M1644" s="223"/>
      <c r="N1644" s="224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180</v>
      </c>
      <c r="AU1644" s="20" t="s">
        <v>81</v>
      </c>
    </row>
    <row r="1645" s="13" customFormat="1">
      <c r="A1645" s="13"/>
      <c r="B1645" s="225"/>
      <c r="C1645" s="226"/>
      <c r="D1645" s="227" t="s">
        <v>182</v>
      </c>
      <c r="E1645" s="228" t="s">
        <v>19</v>
      </c>
      <c r="F1645" s="229" t="s">
        <v>1306</v>
      </c>
      <c r="G1645" s="226"/>
      <c r="H1645" s="230">
        <v>54.090000000000003</v>
      </c>
      <c r="I1645" s="231"/>
      <c r="J1645" s="226"/>
      <c r="K1645" s="226"/>
      <c r="L1645" s="232"/>
      <c r="M1645" s="233"/>
      <c r="N1645" s="234"/>
      <c r="O1645" s="234"/>
      <c r="P1645" s="234"/>
      <c r="Q1645" s="234"/>
      <c r="R1645" s="234"/>
      <c r="S1645" s="234"/>
      <c r="T1645" s="235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6" t="s">
        <v>182</v>
      </c>
      <c r="AU1645" s="236" t="s">
        <v>81</v>
      </c>
      <c r="AV1645" s="13" t="s">
        <v>81</v>
      </c>
      <c r="AW1645" s="13" t="s">
        <v>33</v>
      </c>
      <c r="AX1645" s="13" t="s">
        <v>71</v>
      </c>
      <c r="AY1645" s="236" t="s">
        <v>171</v>
      </c>
    </row>
    <row r="1646" s="14" customFormat="1">
      <c r="A1646" s="14"/>
      <c r="B1646" s="237"/>
      <c r="C1646" s="238"/>
      <c r="D1646" s="227" t="s">
        <v>182</v>
      </c>
      <c r="E1646" s="239" t="s">
        <v>19</v>
      </c>
      <c r="F1646" s="240" t="s">
        <v>1307</v>
      </c>
      <c r="G1646" s="238"/>
      <c r="H1646" s="241">
        <v>54.090000000000003</v>
      </c>
      <c r="I1646" s="242"/>
      <c r="J1646" s="238"/>
      <c r="K1646" s="238"/>
      <c r="L1646" s="243"/>
      <c r="M1646" s="244"/>
      <c r="N1646" s="245"/>
      <c r="O1646" s="245"/>
      <c r="P1646" s="245"/>
      <c r="Q1646" s="245"/>
      <c r="R1646" s="245"/>
      <c r="S1646" s="245"/>
      <c r="T1646" s="246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7" t="s">
        <v>182</v>
      </c>
      <c r="AU1646" s="247" t="s">
        <v>81</v>
      </c>
      <c r="AV1646" s="14" t="s">
        <v>185</v>
      </c>
      <c r="AW1646" s="14" t="s">
        <v>33</v>
      </c>
      <c r="AX1646" s="14" t="s">
        <v>71</v>
      </c>
      <c r="AY1646" s="247" t="s">
        <v>171</v>
      </c>
    </row>
    <row r="1647" s="13" customFormat="1">
      <c r="A1647" s="13"/>
      <c r="B1647" s="225"/>
      <c r="C1647" s="226"/>
      <c r="D1647" s="227" t="s">
        <v>182</v>
      </c>
      <c r="E1647" s="228" t="s">
        <v>19</v>
      </c>
      <c r="F1647" s="229" t="s">
        <v>1308</v>
      </c>
      <c r="G1647" s="226"/>
      <c r="H1647" s="230">
        <v>10</v>
      </c>
      <c r="I1647" s="231"/>
      <c r="J1647" s="226"/>
      <c r="K1647" s="226"/>
      <c r="L1647" s="232"/>
      <c r="M1647" s="233"/>
      <c r="N1647" s="234"/>
      <c r="O1647" s="234"/>
      <c r="P1647" s="234"/>
      <c r="Q1647" s="234"/>
      <c r="R1647" s="234"/>
      <c r="S1647" s="234"/>
      <c r="T1647" s="23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6" t="s">
        <v>182</v>
      </c>
      <c r="AU1647" s="236" t="s">
        <v>81</v>
      </c>
      <c r="AV1647" s="13" t="s">
        <v>81</v>
      </c>
      <c r="AW1647" s="13" t="s">
        <v>33</v>
      </c>
      <c r="AX1647" s="13" t="s">
        <v>71</v>
      </c>
      <c r="AY1647" s="236" t="s">
        <v>171</v>
      </c>
    </row>
    <row r="1648" s="14" customFormat="1">
      <c r="A1648" s="14"/>
      <c r="B1648" s="237"/>
      <c r="C1648" s="238"/>
      <c r="D1648" s="227" t="s">
        <v>182</v>
      </c>
      <c r="E1648" s="239" t="s">
        <v>19</v>
      </c>
      <c r="F1648" s="240" t="s">
        <v>1309</v>
      </c>
      <c r="G1648" s="238"/>
      <c r="H1648" s="241">
        <v>10</v>
      </c>
      <c r="I1648" s="242"/>
      <c r="J1648" s="238"/>
      <c r="K1648" s="238"/>
      <c r="L1648" s="243"/>
      <c r="M1648" s="244"/>
      <c r="N1648" s="245"/>
      <c r="O1648" s="245"/>
      <c r="P1648" s="245"/>
      <c r="Q1648" s="245"/>
      <c r="R1648" s="245"/>
      <c r="S1648" s="245"/>
      <c r="T1648" s="24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7" t="s">
        <v>182</v>
      </c>
      <c r="AU1648" s="247" t="s">
        <v>81</v>
      </c>
      <c r="AV1648" s="14" t="s">
        <v>185</v>
      </c>
      <c r="AW1648" s="14" t="s">
        <v>33</v>
      </c>
      <c r="AX1648" s="14" t="s">
        <v>71</v>
      </c>
      <c r="AY1648" s="247" t="s">
        <v>171</v>
      </c>
    </row>
    <row r="1649" s="13" customFormat="1">
      <c r="A1649" s="13"/>
      <c r="B1649" s="225"/>
      <c r="C1649" s="226"/>
      <c r="D1649" s="227" t="s">
        <v>182</v>
      </c>
      <c r="E1649" s="228" t="s">
        <v>19</v>
      </c>
      <c r="F1649" s="229" t="s">
        <v>1310</v>
      </c>
      <c r="G1649" s="226"/>
      <c r="H1649" s="230">
        <v>36.299999999999997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6" t="s">
        <v>182</v>
      </c>
      <c r="AU1649" s="236" t="s">
        <v>81</v>
      </c>
      <c r="AV1649" s="13" t="s">
        <v>81</v>
      </c>
      <c r="AW1649" s="13" t="s">
        <v>33</v>
      </c>
      <c r="AX1649" s="13" t="s">
        <v>71</v>
      </c>
      <c r="AY1649" s="236" t="s">
        <v>171</v>
      </c>
    </row>
    <row r="1650" s="14" customFormat="1">
      <c r="A1650" s="14"/>
      <c r="B1650" s="237"/>
      <c r="C1650" s="238"/>
      <c r="D1650" s="227" t="s">
        <v>182</v>
      </c>
      <c r="E1650" s="239" t="s">
        <v>19</v>
      </c>
      <c r="F1650" s="240" t="s">
        <v>1311</v>
      </c>
      <c r="G1650" s="238"/>
      <c r="H1650" s="241">
        <v>36.299999999999997</v>
      </c>
      <c r="I1650" s="242"/>
      <c r="J1650" s="238"/>
      <c r="K1650" s="238"/>
      <c r="L1650" s="243"/>
      <c r="M1650" s="244"/>
      <c r="N1650" s="245"/>
      <c r="O1650" s="245"/>
      <c r="P1650" s="245"/>
      <c r="Q1650" s="245"/>
      <c r="R1650" s="245"/>
      <c r="S1650" s="245"/>
      <c r="T1650" s="24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47" t="s">
        <v>182</v>
      </c>
      <c r="AU1650" s="247" t="s">
        <v>81</v>
      </c>
      <c r="AV1650" s="14" t="s">
        <v>185</v>
      </c>
      <c r="AW1650" s="14" t="s">
        <v>33</v>
      </c>
      <c r="AX1650" s="14" t="s">
        <v>71</v>
      </c>
      <c r="AY1650" s="247" t="s">
        <v>171</v>
      </c>
    </row>
    <row r="1651" s="15" customFormat="1">
      <c r="A1651" s="15"/>
      <c r="B1651" s="248"/>
      <c r="C1651" s="249"/>
      <c r="D1651" s="227" t="s">
        <v>182</v>
      </c>
      <c r="E1651" s="250" t="s">
        <v>19</v>
      </c>
      <c r="F1651" s="251" t="s">
        <v>188</v>
      </c>
      <c r="G1651" s="249"/>
      <c r="H1651" s="252">
        <v>100.39</v>
      </c>
      <c r="I1651" s="253"/>
      <c r="J1651" s="249"/>
      <c r="K1651" s="249"/>
      <c r="L1651" s="254"/>
      <c r="M1651" s="255"/>
      <c r="N1651" s="256"/>
      <c r="O1651" s="256"/>
      <c r="P1651" s="256"/>
      <c r="Q1651" s="256"/>
      <c r="R1651" s="256"/>
      <c r="S1651" s="256"/>
      <c r="T1651" s="257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8" t="s">
        <v>182</v>
      </c>
      <c r="AU1651" s="258" t="s">
        <v>81</v>
      </c>
      <c r="AV1651" s="15" t="s">
        <v>179</v>
      </c>
      <c r="AW1651" s="15" t="s">
        <v>33</v>
      </c>
      <c r="AX1651" s="15" t="s">
        <v>79</v>
      </c>
      <c r="AY1651" s="258" t="s">
        <v>171</v>
      </c>
    </row>
    <row r="1652" s="2" customFormat="1" ht="16.5" customHeight="1">
      <c r="A1652" s="41"/>
      <c r="B1652" s="42"/>
      <c r="C1652" s="207" t="s">
        <v>925</v>
      </c>
      <c r="D1652" s="207" t="s">
        <v>174</v>
      </c>
      <c r="E1652" s="208" t="s">
        <v>1477</v>
      </c>
      <c r="F1652" s="209" t="s">
        <v>1478</v>
      </c>
      <c r="G1652" s="210" t="s">
        <v>234</v>
      </c>
      <c r="H1652" s="211">
        <v>170</v>
      </c>
      <c r="I1652" s="212"/>
      <c r="J1652" s="213">
        <f>ROUND(I1652*H1652,2)</f>
        <v>0</v>
      </c>
      <c r="K1652" s="209" t="s">
        <v>178</v>
      </c>
      <c r="L1652" s="47"/>
      <c r="M1652" s="214" t="s">
        <v>19</v>
      </c>
      <c r="N1652" s="215" t="s">
        <v>42</v>
      </c>
      <c r="O1652" s="87"/>
      <c r="P1652" s="216">
        <f>O1652*H1652</f>
        <v>0</v>
      </c>
      <c r="Q1652" s="216">
        <v>0</v>
      </c>
      <c r="R1652" s="216">
        <f>Q1652*H1652</f>
        <v>0</v>
      </c>
      <c r="S1652" s="216">
        <v>0</v>
      </c>
      <c r="T1652" s="217">
        <f>S1652*H1652</f>
        <v>0</v>
      </c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R1652" s="218" t="s">
        <v>235</v>
      </c>
      <c r="AT1652" s="218" t="s">
        <v>174</v>
      </c>
      <c r="AU1652" s="218" t="s">
        <v>81</v>
      </c>
      <c r="AY1652" s="20" t="s">
        <v>171</v>
      </c>
      <c r="BE1652" s="219">
        <f>IF(N1652="základní",J1652,0)</f>
        <v>0</v>
      </c>
      <c r="BF1652" s="219">
        <f>IF(N1652="snížená",J1652,0)</f>
        <v>0</v>
      </c>
      <c r="BG1652" s="219">
        <f>IF(N1652="zákl. přenesená",J1652,0)</f>
        <v>0</v>
      </c>
      <c r="BH1652" s="219">
        <f>IF(N1652="sníž. přenesená",J1652,0)</f>
        <v>0</v>
      </c>
      <c r="BI1652" s="219">
        <f>IF(N1652="nulová",J1652,0)</f>
        <v>0</v>
      </c>
      <c r="BJ1652" s="20" t="s">
        <v>79</v>
      </c>
      <c r="BK1652" s="219">
        <f>ROUND(I1652*H1652,2)</f>
        <v>0</v>
      </c>
      <c r="BL1652" s="20" t="s">
        <v>235</v>
      </c>
      <c r="BM1652" s="218" t="s">
        <v>1479</v>
      </c>
    </row>
    <row r="1653" s="2" customFormat="1">
      <c r="A1653" s="41"/>
      <c r="B1653" s="42"/>
      <c r="C1653" s="43"/>
      <c r="D1653" s="220" t="s">
        <v>180</v>
      </c>
      <c r="E1653" s="43"/>
      <c r="F1653" s="221" t="s">
        <v>1480</v>
      </c>
      <c r="G1653" s="43"/>
      <c r="H1653" s="43"/>
      <c r="I1653" s="222"/>
      <c r="J1653" s="43"/>
      <c r="K1653" s="43"/>
      <c r="L1653" s="47"/>
      <c r="M1653" s="223"/>
      <c r="N1653" s="224"/>
      <c r="O1653" s="87"/>
      <c r="P1653" s="87"/>
      <c r="Q1653" s="87"/>
      <c r="R1653" s="87"/>
      <c r="S1653" s="87"/>
      <c r="T1653" s="88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T1653" s="20" t="s">
        <v>180</v>
      </c>
      <c r="AU1653" s="20" t="s">
        <v>81</v>
      </c>
    </row>
    <row r="1654" s="16" customFormat="1">
      <c r="A1654" s="16"/>
      <c r="B1654" s="259"/>
      <c r="C1654" s="260"/>
      <c r="D1654" s="227" t="s">
        <v>182</v>
      </c>
      <c r="E1654" s="261" t="s">
        <v>19</v>
      </c>
      <c r="F1654" s="262" t="s">
        <v>1481</v>
      </c>
      <c r="G1654" s="260"/>
      <c r="H1654" s="261" t="s">
        <v>19</v>
      </c>
      <c r="I1654" s="263"/>
      <c r="J1654" s="260"/>
      <c r="K1654" s="260"/>
      <c r="L1654" s="264"/>
      <c r="M1654" s="265"/>
      <c r="N1654" s="266"/>
      <c r="O1654" s="266"/>
      <c r="P1654" s="266"/>
      <c r="Q1654" s="266"/>
      <c r="R1654" s="266"/>
      <c r="S1654" s="266"/>
      <c r="T1654" s="267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T1654" s="268" t="s">
        <v>182</v>
      </c>
      <c r="AU1654" s="268" t="s">
        <v>81</v>
      </c>
      <c r="AV1654" s="16" t="s">
        <v>79</v>
      </c>
      <c r="AW1654" s="16" t="s">
        <v>33</v>
      </c>
      <c r="AX1654" s="16" t="s">
        <v>71</v>
      </c>
      <c r="AY1654" s="268" t="s">
        <v>171</v>
      </c>
    </row>
    <row r="1655" s="13" customFormat="1">
      <c r="A1655" s="13"/>
      <c r="B1655" s="225"/>
      <c r="C1655" s="226"/>
      <c r="D1655" s="227" t="s">
        <v>182</v>
      </c>
      <c r="E1655" s="228" t="s">
        <v>19</v>
      </c>
      <c r="F1655" s="229" t="s">
        <v>1482</v>
      </c>
      <c r="G1655" s="226"/>
      <c r="H1655" s="230">
        <v>170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6" t="s">
        <v>182</v>
      </c>
      <c r="AU1655" s="236" t="s">
        <v>81</v>
      </c>
      <c r="AV1655" s="13" t="s">
        <v>81</v>
      </c>
      <c r="AW1655" s="13" t="s">
        <v>33</v>
      </c>
      <c r="AX1655" s="13" t="s">
        <v>71</v>
      </c>
      <c r="AY1655" s="236" t="s">
        <v>171</v>
      </c>
    </row>
    <row r="1656" s="15" customFormat="1">
      <c r="A1656" s="15"/>
      <c r="B1656" s="248"/>
      <c r="C1656" s="249"/>
      <c r="D1656" s="227" t="s">
        <v>182</v>
      </c>
      <c r="E1656" s="250" t="s">
        <v>19</v>
      </c>
      <c r="F1656" s="251" t="s">
        <v>188</v>
      </c>
      <c r="G1656" s="249"/>
      <c r="H1656" s="252">
        <v>170</v>
      </c>
      <c r="I1656" s="253"/>
      <c r="J1656" s="249"/>
      <c r="K1656" s="249"/>
      <c r="L1656" s="254"/>
      <c r="M1656" s="255"/>
      <c r="N1656" s="256"/>
      <c r="O1656" s="256"/>
      <c r="P1656" s="256"/>
      <c r="Q1656" s="256"/>
      <c r="R1656" s="256"/>
      <c r="S1656" s="256"/>
      <c r="T1656" s="257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8" t="s">
        <v>182</v>
      </c>
      <c r="AU1656" s="258" t="s">
        <v>81</v>
      </c>
      <c r="AV1656" s="15" t="s">
        <v>179</v>
      </c>
      <c r="AW1656" s="15" t="s">
        <v>33</v>
      </c>
      <c r="AX1656" s="15" t="s">
        <v>79</v>
      </c>
      <c r="AY1656" s="258" t="s">
        <v>171</v>
      </c>
    </row>
    <row r="1657" s="2" customFormat="1" ht="16.5" customHeight="1">
      <c r="A1657" s="41"/>
      <c r="B1657" s="42"/>
      <c r="C1657" s="269" t="s">
        <v>1483</v>
      </c>
      <c r="D1657" s="269" t="s">
        <v>565</v>
      </c>
      <c r="E1657" s="270" t="s">
        <v>1484</v>
      </c>
      <c r="F1657" s="271" t="s">
        <v>1485</v>
      </c>
      <c r="G1657" s="272" t="s">
        <v>234</v>
      </c>
      <c r="H1657" s="273">
        <v>173.40000000000001</v>
      </c>
      <c r="I1657" s="274"/>
      <c r="J1657" s="275">
        <f>ROUND(I1657*H1657,2)</f>
        <v>0</v>
      </c>
      <c r="K1657" s="271" t="s">
        <v>178</v>
      </c>
      <c r="L1657" s="276"/>
      <c r="M1657" s="277" t="s">
        <v>19</v>
      </c>
      <c r="N1657" s="278" t="s">
        <v>42</v>
      </c>
      <c r="O1657" s="87"/>
      <c r="P1657" s="216">
        <f>O1657*H1657</f>
        <v>0</v>
      </c>
      <c r="Q1657" s="216">
        <v>0.00059999999999999995</v>
      </c>
      <c r="R1657" s="216">
        <f>Q1657*H1657</f>
        <v>0.10403999999999999</v>
      </c>
      <c r="S1657" s="216">
        <v>0</v>
      </c>
      <c r="T1657" s="217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18" t="s">
        <v>286</v>
      </c>
      <c r="AT1657" s="218" t="s">
        <v>565</v>
      </c>
      <c r="AU1657" s="218" t="s">
        <v>81</v>
      </c>
      <c r="AY1657" s="20" t="s">
        <v>171</v>
      </c>
      <c r="BE1657" s="219">
        <f>IF(N1657="základní",J1657,0)</f>
        <v>0</v>
      </c>
      <c r="BF1657" s="219">
        <f>IF(N1657="snížená",J1657,0)</f>
        <v>0</v>
      </c>
      <c r="BG1657" s="219">
        <f>IF(N1657="zákl. přenesená",J1657,0)</f>
        <v>0</v>
      </c>
      <c r="BH1657" s="219">
        <f>IF(N1657="sníž. přenesená",J1657,0)</f>
        <v>0</v>
      </c>
      <c r="BI1657" s="219">
        <f>IF(N1657="nulová",J1657,0)</f>
        <v>0</v>
      </c>
      <c r="BJ1657" s="20" t="s">
        <v>79</v>
      </c>
      <c r="BK1657" s="219">
        <f>ROUND(I1657*H1657,2)</f>
        <v>0</v>
      </c>
      <c r="BL1657" s="20" t="s">
        <v>235</v>
      </c>
      <c r="BM1657" s="218" t="s">
        <v>1486</v>
      </c>
    </row>
    <row r="1658" s="13" customFormat="1">
      <c r="A1658" s="13"/>
      <c r="B1658" s="225"/>
      <c r="C1658" s="226"/>
      <c r="D1658" s="227" t="s">
        <v>182</v>
      </c>
      <c r="E1658" s="228" t="s">
        <v>19</v>
      </c>
      <c r="F1658" s="229" t="s">
        <v>1487</v>
      </c>
      <c r="G1658" s="226"/>
      <c r="H1658" s="230">
        <v>173.40000000000001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6" t="s">
        <v>182</v>
      </c>
      <c r="AU1658" s="236" t="s">
        <v>81</v>
      </c>
      <c r="AV1658" s="13" t="s">
        <v>81</v>
      </c>
      <c r="AW1658" s="13" t="s">
        <v>33</v>
      </c>
      <c r="AX1658" s="13" t="s">
        <v>71</v>
      </c>
      <c r="AY1658" s="236" t="s">
        <v>171</v>
      </c>
    </row>
    <row r="1659" s="15" customFormat="1">
      <c r="A1659" s="15"/>
      <c r="B1659" s="248"/>
      <c r="C1659" s="249"/>
      <c r="D1659" s="227" t="s">
        <v>182</v>
      </c>
      <c r="E1659" s="250" t="s">
        <v>19</v>
      </c>
      <c r="F1659" s="251" t="s">
        <v>188</v>
      </c>
      <c r="G1659" s="249"/>
      <c r="H1659" s="252">
        <v>173.40000000000001</v>
      </c>
      <c r="I1659" s="253"/>
      <c r="J1659" s="249"/>
      <c r="K1659" s="249"/>
      <c r="L1659" s="254"/>
      <c r="M1659" s="255"/>
      <c r="N1659" s="256"/>
      <c r="O1659" s="256"/>
      <c r="P1659" s="256"/>
      <c r="Q1659" s="256"/>
      <c r="R1659" s="256"/>
      <c r="S1659" s="256"/>
      <c r="T1659" s="257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8" t="s">
        <v>182</v>
      </c>
      <c r="AU1659" s="258" t="s">
        <v>81</v>
      </c>
      <c r="AV1659" s="15" t="s">
        <v>179</v>
      </c>
      <c r="AW1659" s="15" t="s">
        <v>33</v>
      </c>
      <c r="AX1659" s="15" t="s">
        <v>79</v>
      </c>
      <c r="AY1659" s="258" t="s">
        <v>171</v>
      </c>
    </row>
    <row r="1660" s="2" customFormat="1" ht="16.5" customHeight="1">
      <c r="A1660" s="41"/>
      <c r="B1660" s="42"/>
      <c r="C1660" s="207" t="s">
        <v>932</v>
      </c>
      <c r="D1660" s="207" t="s">
        <v>174</v>
      </c>
      <c r="E1660" s="208" t="s">
        <v>1488</v>
      </c>
      <c r="F1660" s="209" t="s">
        <v>1489</v>
      </c>
      <c r="G1660" s="210" t="s">
        <v>191</v>
      </c>
      <c r="H1660" s="211">
        <v>10.949999999999999</v>
      </c>
      <c r="I1660" s="212"/>
      <c r="J1660" s="213">
        <f>ROUND(I1660*H1660,2)</f>
        <v>0</v>
      </c>
      <c r="K1660" s="209" t="s">
        <v>178</v>
      </c>
      <c r="L1660" s="47"/>
      <c r="M1660" s="214" t="s">
        <v>19</v>
      </c>
      <c r="N1660" s="215" t="s">
        <v>42</v>
      </c>
      <c r="O1660" s="87"/>
      <c r="P1660" s="216">
        <f>O1660*H1660</f>
        <v>0</v>
      </c>
      <c r="Q1660" s="216">
        <v>0</v>
      </c>
      <c r="R1660" s="216">
        <f>Q1660*H1660</f>
        <v>0</v>
      </c>
      <c r="S1660" s="216">
        <v>0</v>
      </c>
      <c r="T1660" s="217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18" t="s">
        <v>235</v>
      </c>
      <c r="AT1660" s="218" t="s">
        <v>174</v>
      </c>
      <c r="AU1660" s="218" t="s">
        <v>81</v>
      </c>
      <c r="AY1660" s="20" t="s">
        <v>171</v>
      </c>
      <c r="BE1660" s="219">
        <f>IF(N1660="základní",J1660,0)</f>
        <v>0</v>
      </c>
      <c r="BF1660" s="219">
        <f>IF(N1660="snížená",J1660,0)</f>
        <v>0</v>
      </c>
      <c r="BG1660" s="219">
        <f>IF(N1660="zákl. přenesená",J1660,0)</f>
        <v>0</v>
      </c>
      <c r="BH1660" s="219">
        <f>IF(N1660="sníž. přenesená",J1660,0)</f>
        <v>0</v>
      </c>
      <c r="BI1660" s="219">
        <f>IF(N1660="nulová",J1660,0)</f>
        <v>0</v>
      </c>
      <c r="BJ1660" s="20" t="s">
        <v>79</v>
      </c>
      <c r="BK1660" s="219">
        <f>ROUND(I1660*H1660,2)</f>
        <v>0</v>
      </c>
      <c r="BL1660" s="20" t="s">
        <v>235</v>
      </c>
      <c r="BM1660" s="218" t="s">
        <v>1490</v>
      </c>
    </row>
    <row r="1661" s="2" customFormat="1">
      <c r="A1661" s="41"/>
      <c r="B1661" s="42"/>
      <c r="C1661" s="43"/>
      <c r="D1661" s="220" t="s">
        <v>180</v>
      </c>
      <c r="E1661" s="43"/>
      <c r="F1661" s="221" t="s">
        <v>1491</v>
      </c>
      <c r="G1661" s="43"/>
      <c r="H1661" s="43"/>
      <c r="I1661" s="222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180</v>
      </c>
      <c r="AU1661" s="20" t="s">
        <v>81</v>
      </c>
    </row>
    <row r="1662" s="13" customFormat="1">
      <c r="A1662" s="13"/>
      <c r="B1662" s="225"/>
      <c r="C1662" s="226"/>
      <c r="D1662" s="227" t="s">
        <v>182</v>
      </c>
      <c r="E1662" s="228" t="s">
        <v>19</v>
      </c>
      <c r="F1662" s="229" t="s">
        <v>1492</v>
      </c>
      <c r="G1662" s="226"/>
      <c r="H1662" s="230">
        <v>10.949999999999999</v>
      </c>
      <c r="I1662" s="231"/>
      <c r="J1662" s="226"/>
      <c r="K1662" s="226"/>
      <c r="L1662" s="232"/>
      <c r="M1662" s="233"/>
      <c r="N1662" s="234"/>
      <c r="O1662" s="234"/>
      <c r="P1662" s="234"/>
      <c r="Q1662" s="234"/>
      <c r="R1662" s="234"/>
      <c r="S1662" s="234"/>
      <c r="T1662" s="235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6" t="s">
        <v>182</v>
      </c>
      <c r="AU1662" s="236" t="s">
        <v>81</v>
      </c>
      <c r="AV1662" s="13" t="s">
        <v>81</v>
      </c>
      <c r="AW1662" s="13" t="s">
        <v>33</v>
      </c>
      <c r="AX1662" s="13" t="s">
        <v>71</v>
      </c>
      <c r="AY1662" s="236" t="s">
        <v>171</v>
      </c>
    </row>
    <row r="1663" s="14" customFormat="1">
      <c r="A1663" s="14"/>
      <c r="B1663" s="237"/>
      <c r="C1663" s="238"/>
      <c r="D1663" s="227" t="s">
        <v>182</v>
      </c>
      <c r="E1663" s="239" t="s">
        <v>19</v>
      </c>
      <c r="F1663" s="240" t="s">
        <v>1493</v>
      </c>
      <c r="G1663" s="238"/>
      <c r="H1663" s="241">
        <v>10.949999999999999</v>
      </c>
      <c r="I1663" s="242"/>
      <c r="J1663" s="238"/>
      <c r="K1663" s="238"/>
      <c r="L1663" s="243"/>
      <c r="M1663" s="244"/>
      <c r="N1663" s="245"/>
      <c r="O1663" s="245"/>
      <c r="P1663" s="245"/>
      <c r="Q1663" s="245"/>
      <c r="R1663" s="245"/>
      <c r="S1663" s="245"/>
      <c r="T1663" s="246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7" t="s">
        <v>182</v>
      </c>
      <c r="AU1663" s="247" t="s">
        <v>81</v>
      </c>
      <c r="AV1663" s="14" t="s">
        <v>185</v>
      </c>
      <c r="AW1663" s="14" t="s">
        <v>33</v>
      </c>
      <c r="AX1663" s="14" t="s">
        <v>71</v>
      </c>
      <c r="AY1663" s="247" t="s">
        <v>171</v>
      </c>
    </row>
    <row r="1664" s="15" customFormat="1">
      <c r="A1664" s="15"/>
      <c r="B1664" s="248"/>
      <c r="C1664" s="249"/>
      <c r="D1664" s="227" t="s">
        <v>182</v>
      </c>
      <c r="E1664" s="250" t="s">
        <v>19</v>
      </c>
      <c r="F1664" s="251" t="s">
        <v>188</v>
      </c>
      <c r="G1664" s="249"/>
      <c r="H1664" s="252">
        <v>10.949999999999999</v>
      </c>
      <c r="I1664" s="253"/>
      <c r="J1664" s="249"/>
      <c r="K1664" s="249"/>
      <c r="L1664" s="254"/>
      <c r="M1664" s="255"/>
      <c r="N1664" s="256"/>
      <c r="O1664" s="256"/>
      <c r="P1664" s="256"/>
      <c r="Q1664" s="256"/>
      <c r="R1664" s="256"/>
      <c r="S1664" s="256"/>
      <c r="T1664" s="257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8" t="s">
        <v>182</v>
      </c>
      <c r="AU1664" s="258" t="s">
        <v>81</v>
      </c>
      <c r="AV1664" s="15" t="s">
        <v>179</v>
      </c>
      <c r="AW1664" s="15" t="s">
        <v>33</v>
      </c>
      <c r="AX1664" s="15" t="s">
        <v>79</v>
      </c>
      <c r="AY1664" s="258" t="s">
        <v>171</v>
      </c>
    </row>
    <row r="1665" s="2" customFormat="1" ht="16.5" customHeight="1">
      <c r="A1665" s="41"/>
      <c r="B1665" s="42"/>
      <c r="C1665" s="269" t="s">
        <v>1494</v>
      </c>
      <c r="D1665" s="269" t="s">
        <v>565</v>
      </c>
      <c r="E1665" s="270" t="s">
        <v>1495</v>
      </c>
      <c r="F1665" s="271" t="s">
        <v>1496</v>
      </c>
      <c r="G1665" s="272" t="s">
        <v>534</v>
      </c>
      <c r="H1665" s="273">
        <v>0.35499999999999998</v>
      </c>
      <c r="I1665" s="274"/>
      <c r="J1665" s="275">
        <f>ROUND(I1665*H1665,2)</f>
        <v>0</v>
      </c>
      <c r="K1665" s="271" t="s">
        <v>178</v>
      </c>
      <c r="L1665" s="276"/>
      <c r="M1665" s="277" t="s">
        <v>19</v>
      </c>
      <c r="N1665" s="278" t="s">
        <v>42</v>
      </c>
      <c r="O1665" s="87"/>
      <c r="P1665" s="216">
        <f>O1665*H1665</f>
        <v>0</v>
      </c>
      <c r="Q1665" s="216">
        <v>0.5</v>
      </c>
      <c r="R1665" s="216">
        <f>Q1665*H1665</f>
        <v>0.17749999999999999</v>
      </c>
      <c r="S1665" s="216">
        <v>0</v>
      </c>
      <c r="T1665" s="217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18" t="s">
        <v>286</v>
      </c>
      <c r="AT1665" s="218" t="s">
        <v>565</v>
      </c>
      <c r="AU1665" s="218" t="s">
        <v>81</v>
      </c>
      <c r="AY1665" s="20" t="s">
        <v>171</v>
      </c>
      <c r="BE1665" s="219">
        <f>IF(N1665="základní",J1665,0)</f>
        <v>0</v>
      </c>
      <c r="BF1665" s="219">
        <f>IF(N1665="snížená",J1665,0)</f>
        <v>0</v>
      </c>
      <c r="BG1665" s="219">
        <f>IF(N1665="zákl. přenesená",J1665,0)</f>
        <v>0</v>
      </c>
      <c r="BH1665" s="219">
        <f>IF(N1665="sníž. přenesená",J1665,0)</f>
        <v>0</v>
      </c>
      <c r="BI1665" s="219">
        <f>IF(N1665="nulová",J1665,0)</f>
        <v>0</v>
      </c>
      <c r="BJ1665" s="20" t="s">
        <v>79</v>
      </c>
      <c r="BK1665" s="219">
        <f>ROUND(I1665*H1665,2)</f>
        <v>0</v>
      </c>
      <c r="BL1665" s="20" t="s">
        <v>235</v>
      </c>
      <c r="BM1665" s="218" t="s">
        <v>1497</v>
      </c>
    </row>
    <row r="1666" s="13" customFormat="1">
      <c r="A1666" s="13"/>
      <c r="B1666" s="225"/>
      <c r="C1666" s="226"/>
      <c r="D1666" s="227" t="s">
        <v>182</v>
      </c>
      <c r="E1666" s="228" t="s">
        <v>19</v>
      </c>
      <c r="F1666" s="229" t="s">
        <v>1498</v>
      </c>
      <c r="G1666" s="226"/>
      <c r="H1666" s="230">
        <v>0.35499999999999998</v>
      </c>
      <c r="I1666" s="231"/>
      <c r="J1666" s="226"/>
      <c r="K1666" s="226"/>
      <c r="L1666" s="232"/>
      <c r="M1666" s="233"/>
      <c r="N1666" s="234"/>
      <c r="O1666" s="234"/>
      <c r="P1666" s="234"/>
      <c r="Q1666" s="234"/>
      <c r="R1666" s="234"/>
      <c r="S1666" s="234"/>
      <c r="T1666" s="235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6" t="s">
        <v>182</v>
      </c>
      <c r="AU1666" s="236" t="s">
        <v>81</v>
      </c>
      <c r="AV1666" s="13" t="s">
        <v>81</v>
      </c>
      <c r="AW1666" s="13" t="s">
        <v>33</v>
      </c>
      <c r="AX1666" s="13" t="s">
        <v>71</v>
      </c>
      <c r="AY1666" s="236" t="s">
        <v>171</v>
      </c>
    </row>
    <row r="1667" s="15" customFormat="1">
      <c r="A1667" s="15"/>
      <c r="B1667" s="248"/>
      <c r="C1667" s="249"/>
      <c r="D1667" s="227" t="s">
        <v>182</v>
      </c>
      <c r="E1667" s="250" t="s">
        <v>19</v>
      </c>
      <c r="F1667" s="251" t="s">
        <v>188</v>
      </c>
      <c r="G1667" s="249"/>
      <c r="H1667" s="252">
        <v>0.35499999999999998</v>
      </c>
      <c r="I1667" s="253"/>
      <c r="J1667" s="249"/>
      <c r="K1667" s="249"/>
      <c r="L1667" s="254"/>
      <c r="M1667" s="255"/>
      <c r="N1667" s="256"/>
      <c r="O1667" s="256"/>
      <c r="P1667" s="256"/>
      <c r="Q1667" s="256"/>
      <c r="R1667" s="256"/>
      <c r="S1667" s="256"/>
      <c r="T1667" s="257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58" t="s">
        <v>182</v>
      </c>
      <c r="AU1667" s="258" t="s">
        <v>81</v>
      </c>
      <c r="AV1667" s="15" t="s">
        <v>179</v>
      </c>
      <c r="AW1667" s="15" t="s">
        <v>33</v>
      </c>
      <c r="AX1667" s="15" t="s">
        <v>79</v>
      </c>
      <c r="AY1667" s="258" t="s">
        <v>171</v>
      </c>
    </row>
    <row r="1668" s="2" customFormat="1" ht="16.5" customHeight="1">
      <c r="A1668" s="41"/>
      <c r="B1668" s="42"/>
      <c r="C1668" s="207" t="s">
        <v>937</v>
      </c>
      <c r="D1668" s="207" t="s">
        <v>174</v>
      </c>
      <c r="E1668" s="208" t="s">
        <v>1499</v>
      </c>
      <c r="F1668" s="209" t="s">
        <v>1500</v>
      </c>
      <c r="G1668" s="210" t="s">
        <v>191</v>
      </c>
      <c r="H1668" s="211">
        <v>10.949999999999999</v>
      </c>
      <c r="I1668" s="212"/>
      <c r="J1668" s="213">
        <f>ROUND(I1668*H1668,2)</f>
        <v>0</v>
      </c>
      <c r="K1668" s="209" t="s">
        <v>178</v>
      </c>
      <c r="L1668" s="47"/>
      <c r="M1668" s="214" t="s">
        <v>19</v>
      </c>
      <c r="N1668" s="215" t="s">
        <v>42</v>
      </c>
      <c r="O1668" s="87"/>
      <c r="P1668" s="216">
        <f>O1668*H1668</f>
        <v>0</v>
      </c>
      <c r="Q1668" s="216">
        <v>0</v>
      </c>
      <c r="R1668" s="216">
        <f>Q1668*H1668</f>
        <v>0</v>
      </c>
      <c r="S1668" s="216">
        <v>0</v>
      </c>
      <c r="T1668" s="217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18" t="s">
        <v>235</v>
      </c>
      <c r="AT1668" s="218" t="s">
        <v>174</v>
      </c>
      <c r="AU1668" s="218" t="s">
        <v>81</v>
      </c>
      <c r="AY1668" s="20" t="s">
        <v>171</v>
      </c>
      <c r="BE1668" s="219">
        <f>IF(N1668="základní",J1668,0)</f>
        <v>0</v>
      </c>
      <c r="BF1668" s="219">
        <f>IF(N1668="snížená",J1668,0)</f>
        <v>0</v>
      </c>
      <c r="BG1668" s="219">
        <f>IF(N1668="zákl. přenesená",J1668,0)</f>
        <v>0</v>
      </c>
      <c r="BH1668" s="219">
        <f>IF(N1668="sníž. přenesená",J1668,0)</f>
        <v>0</v>
      </c>
      <c r="BI1668" s="219">
        <f>IF(N1668="nulová",J1668,0)</f>
        <v>0</v>
      </c>
      <c r="BJ1668" s="20" t="s">
        <v>79</v>
      </c>
      <c r="BK1668" s="219">
        <f>ROUND(I1668*H1668,2)</f>
        <v>0</v>
      </c>
      <c r="BL1668" s="20" t="s">
        <v>235</v>
      </c>
      <c r="BM1668" s="218" t="s">
        <v>1501</v>
      </c>
    </row>
    <row r="1669" s="2" customFormat="1">
      <c r="A1669" s="41"/>
      <c r="B1669" s="42"/>
      <c r="C1669" s="43"/>
      <c r="D1669" s="220" t="s">
        <v>180</v>
      </c>
      <c r="E1669" s="43"/>
      <c r="F1669" s="221" t="s">
        <v>1502</v>
      </c>
      <c r="G1669" s="43"/>
      <c r="H1669" s="43"/>
      <c r="I1669" s="222"/>
      <c r="J1669" s="43"/>
      <c r="K1669" s="43"/>
      <c r="L1669" s="47"/>
      <c r="M1669" s="223"/>
      <c r="N1669" s="224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180</v>
      </c>
      <c r="AU1669" s="20" t="s">
        <v>81</v>
      </c>
    </row>
    <row r="1670" s="13" customFormat="1">
      <c r="A1670" s="13"/>
      <c r="B1670" s="225"/>
      <c r="C1670" s="226"/>
      <c r="D1670" s="227" t="s">
        <v>182</v>
      </c>
      <c r="E1670" s="228" t="s">
        <v>19</v>
      </c>
      <c r="F1670" s="229" t="s">
        <v>1492</v>
      </c>
      <c r="G1670" s="226"/>
      <c r="H1670" s="230">
        <v>10.949999999999999</v>
      </c>
      <c r="I1670" s="231"/>
      <c r="J1670" s="226"/>
      <c r="K1670" s="226"/>
      <c r="L1670" s="232"/>
      <c r="M1670" s="233"/>
      <c r="N1670" s="234"/>
      <c r="O1670" s="234"/>
      <c r="P1670" s="234"/>
      <c r="Q1670" s="234"/>
      <c r="R1670" s="234"/>
      <c r="S1670" s="234"/>
      <c r="T1670" s="235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6" t="s">
        <v>182</v>
      </c>
      <c r="AU1670" s="236" t="s">
        <v>81</v>
      </c>
      <c r="AV1670" s="13" t="s">
        <v>81</v>
      </c>
      <c r="AW1670" s="13" t="s">
        <v>33</v>
      </c>
      <c r="AX1670" s="13" t="s">
        <v>71</v>
      </c>
      <c r="AY1670" s="236" t="s">
        <v>171</v>
      </c>
    </row>
    <row r="1671" s="14" customFormat="1">
      <c r="A1671" s="14"/>
      <c r="B1671" s="237"/>
      <c r="C1671" s="238"/>
      <c r="D1671" s="227" t="s">
        <v>182</v>
      </c>
      <c r="E1671" s="239" t="s">
        <v>19</v>
      </c>
      <c r="F1671" s="240" t="s">
        <v>1493</v>
      </c>
      <c r="G1671" s="238"/>
      <c r="H1671" s="241">
        <v>10.949999999999999</v>
      </c>
      <c r="I1671" s="242"/>
      <c r="J1671" s="238"/>
      <c r="K1671" s="238"/>
      <c r="L1671" s="243"/>
      <c r="M1671" s="244"/>
      <c r="N1671" s="245"/>
      <c r="O1671" s="245"/>
      <c r="P1671" s="245"/>
      <c r="Q1671" s="245"/>
      <c r="R1671" s="245"/>
      <c r="S1671" s="245"/>
      <c r="T1671" s="24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7" t="s">
        <v>182</v>
      </c>
      <c r="AU1671" s="247" t="s">
        <v>81</v>
      </c>
      <c r="AV1671" s="14" t="s">
        <v>185</v>
      </c>
      <c r="AW1671" s="14" t="s">
        <v>33</v>
      </c>
      <c r="AX1671" s="14" t="s">
        <v>71</v>
      </c>
      <c r="AY1671" s="247" t="s">
        <v>171</v>
      </c>
    </row>
    <row r="1672" s="15" customFormat="1">
      <c r="A1672" s="15"/>
      <c r="B1672" s="248"/>
      <c r="C1672" s="249"/>
      <c r="D1672" s="227" t="s">
        <v>182</v>
      </c>
      <c r="E1672" s="250" t="s">
        <v>19</v>
      </c>
      <c r="F1672" s="251" t="s">
        <v>188</v>
      </c>
      <c r="G1672" s="249"/>
      <c r="H1672" s="252">
        <v>10.949999999999999</v>
      </c>
      <c r="I1672" s="253"/>
      <c r="J1672" s="249"/>
      <c r="K1672" s="249"/>
      <c r="L1672" s="254"/>
      <c r="M1672" s="255"/>
      <c r="N1672" s="256"/>
      <c r="O1672" s="256"/>
      <c r="P1672" s="256"/>
      <c r="Q1672" s="256"/>
      <c r="R1672" s="256"/>
      <c r="S1672" s="256"/>
      <c r="T1672" s="257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58" t="s">
        <v>182</v>
      </c>
      <c r="AU1672" s="258" t="s">
        <v>81</v>
      </c>
      <c r="AV1672" s="15" t="s">
        <v>179</v>
      </c>
      <c r="AW1672" s="15" t="s">
        <v>33</v>
      </c>
      <c r="AX1672" s="15" t="s">
        <v>79</v>
      </c>
      <c r="AY1672" s="258" t="s">
        <v>171</v>
      </c>
    </row>
    <row r="1673" s="2" customFormat="1" ht="16.5" customHeight="1">
      <c r="A1673" s="41"/>
      <c r="B1673" s="42"/>
      <c r="C1673" s="269" t="s">
        <v>1503</v>
      </c>
      <c r="D1673" s="269" t="s">
        <v>565</v>
      </c>
      <c r="E1673" s="270" t="s">
        <v>1504</v>
      </c>
      <c r="F1673" s="271" t="s">
        <v>1505</v>
      </c>
      <c r="G1673" s="272" t="s">
        <v>534</v>
      </c>
      <c r="H1673" s="273">
        <v>0.16200000000000001</v>
      </c>
      <c r="I1673" s="274"/>
      <c r="J1673" s="275">
        <f>ROUND(I1673*H1673,2)</f>
        <v>0</v>
      </c>
      <c r="K1673" s="271" t="s">
        <v>178</v>
      </c>
      <c r="L1673" s="276"/>
      <c r="M1673" s="277" t="s">
        <v>19</v>
      </c>
      <c r="N1673" s="278" t="s">
        <v>42</v>
      </c>
      <c r="O1673" s="87"/>
      <c r="P1673" s="216">
        <f>O1673*H1673</f>
        <v>0</v>
      </c>
      <c r="Q1673" s="216">
        <v>0.55000000000000004</v>
      </c>
      <c r="R1673" s="216">
        <f>Q1673*H1673</f>
        <v>0.089100000000000013</v>
      </c>
      <c r="S1673" s="216">
        <v>0</v>
      </c>
      <c r="T1673" s="217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18" t="s">
        <v>286</v>
      </c>
      <c r="AT1673" s="218" t="s">
        <v>565</v>
      </c>
      <c r="AU1673" s="218" t="s">
        <v>81</v>
      </c>
      <c r="AY1673" s="20" t="s">
        <v>171</v>
      </c>
      <c r="BE1673" s="219">
        <f>IF(N1673="základní",J1673,0)</f>
        <v>0</v>
      </c>
      <c r="BF1673" s="219">
        <f>IF(N1673="snížená",J1673,0)</f>
        <v>0</v>
      </c>
      <c r="BG1673" s="219">
        <f>IF(N1673="zákl. přenesená",J1673,0)</f>
        <v>0</v>
      </c>
      <c r="BH1673" s="219">
        <f>IF(N1673="sníž. přenesená",J1673,0)</f>
        <v>0</v>
      </c>
      <c r="BI1673" s="219">
        <f>IF(N1673="nulová",J1673,0)</f>
        <v>0</v>
      </c>
      <c r="BJ1673" s="20" t="s">
        <v>79</v>
      </c>
      <c r="BK1673" s="219">
        <f>ROUND(I1673*H1673,2)</f>
        <v>0</v>
      </c>
      <c r="BL1673" s="20" t="s">
        <v>235</v>
      </c>
      <c r="BM1673" s="218" t="s">
        <v>1506</v>
      </c>
    </row>
    <row r="1674" s="13" customFormat="1">
      <c r="A1674" s="13"/>
      <c r="B1674" s="225"/>
      <c r="C1674" s="226"/>
      <c r="D1674" s="227" t="s">
        <v>182</v>
      </c>
      <c r="E1674" s="228" t="s">
        <v>19</v>
      </c>
      <c r="F1674" s="229" t="s">
        <v>1507</v>
      </c>
      <c r="G1674" s="226"/>
      <c r="H1674" s="230">
        <v>0.16200000000000001</v>
      </c>
      <c r="I1674" s="231"/>
      <c r="J1674" s="226"/>
      <c r="K1674" s="226"/>
      <c r="L1674" s="232"/>
      <c r="M1674" s="233"/>
      <c r="N1674" s="234"/>
      <c r="O1674" s="234"/>
      <c r="P1674" s="234"/>
      <c r="Q1674" s="234"/>
      <c r="R1674" s="234"/>
      <c r="S1674" s="234"/>
      <c r="T1674" s="235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6" t="s">
        <v>182</v>
      </c>
      <c r="AU1674" s="236" t="s">
        <v>81</v>
      </c>
      <c r="AV1674" s="13" t="s">
        <v>81</v>
      </c>
      <c r="AW1674" s="13" t="s">
        <v>33</v>
      </c>
      <c r="AX1674" s="13" t="s">
        <v>71</v>
      </c>
      <c r="AY1674" s="236" t="s">
        <v>171</v>
      </c>
    </row>
    <row r="1675" s="15" customFormat="1">
      <c r="A1675" s="15"/>
      <c r="B1675" s="248"/>
      <c r="C1675" s="249"/>
      <c r="D1675" s="227" t="s">
        <v>182</v>
      </c>
      <c r="E1675" s="250" t="s">
        <v>19</v>
      </c>
      <c r="F1675" s="251" t="s">
        <v>188</v>
      </c>
      <c r="G1675" s="249"/>
      <c r="H1675" s="252">
        <v>0.16200000000000001</v>
      </c>
      <c r="I1675" s="253"/>
      <c r="J1675" s="249"/>
      <c r="K1675" s="249"/>
      <c r="L1675" s="254"/>
      <c r="M1675" s="255"/>
      <c r="N1675" s="256"/>
      <c r="O1675" s="256"/>
      <c r="P1675" s="256"/>
      <c r="Q1675" s="256"/>
      <c r="R1675" s="256"/>
      <c r="S1675" s="256"/>
      <c r="T1675" s="257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58" t="s">
        <v>182</v>
      </c>
      <c r="AU1675" s="258" t="s">
        <v>81</v>
      </c>
      <c r="AV1675" s="15" t="s">
        <v>179</v>
      </c>
      <c r="AW1675" s="15" t="s">
        <v>33</v>
      </c>
      <c r="AX1675" s="15" t="s">
        <v>79</v>
      </c>
      <c r="AY1675" s="258" t="s">
        <v>171</v>
      </c>
    </row>
    <row r="1676" s="2" customFormat="1" ht="16.5" customHeight="1">
      <c r="A1676" s="41"/>
      <c r="B1676" s="42"/>
      <c r="C1676" s="207" t="s">
        <v>944</v>
      </c>
      <c r="D1676" s="207" t="s">
        <v>174</v>
      </c>
      <c r="E1676" s="208" t="s">
        <v>1508</v>
      </c>
      <c r="F1676" s="209" t="s">
        <v>1509</v>
      </c>
      <c r="G1676" s="210" t="s">
        <v>234</v>
      </c>
      <c r="H1676" s="211">
        <v>13.199999999999999</v>
      </c>
      <c r="I1676" s="212"/>
      <c r="J1676" s="213">
        <f>ROUND(I1676*H1676,2)</f>
        <v>0</v>
      </c>
      <c r="K1676" s="209" t="s">
        <v>178</v>
      </c>
      <c r="L1676" s="47"/>
      <c r="M1676" s="214" t="s">
        <v>19</v>
      </c>
      <c r="N1676" s="215" t="s">
        <v>42</v>
      </c>
      <c r="O1676" s="87"/>
      <c r="P1676" s="216">
        <f>O1676*H1676</f>
        <v>0</v>
      </c>
      <c r="Q1676" s="216">
        <v>0</v>
      </c>
      <c r="R1676" s="216">
        <f>Q1676*H1676</f>
        <v>0</v>
      </c>
      <c r="S1676" s="216">
        <v>0</v>
      </c>
      <c r="T1676" s="217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18" t="s">
        <v>235</v>
      </c>
      <c r="AT1676" s="218" t="s">
        <v>174</v>
      </c>
      <c r="AU1676" s="218" t="s">
        <v>81</v>
      </c>
      <c r="AY1676" s="20" t="s">
        <v>171</v>
      </c>
      <c r="BE1676" s="219">
        <f>IF(N1676="základní",J1676,0)</f>
        <v>0</v>
      </c>
      <c r="BF1676" s="219">
        <f>IF(N1676="snížená",J1676,0)</f>
        <v>0</v>
      </c>
      <c r="BG1676" s="219">
        <f>IF(N1676="zákl. přenesená",J1676,0)</f>
        <v>0</v>
      </c>
      <c r="BH1676" s="219">
        <f>IF(N1676="sníž. přenesená",J1676,0)</f>
        <v>0</v>
      </c>
      <c r="BI1676" s="219">
        <f>IF(N1676="nulová",J1676,0)</f>
        <v>0</v>
      </c>
      <c r="BJ1676" s="20" t="s">
        <v>79</v>
      </c>
      <c r="BK1676" s="219">
        <f>ROUND(I1676*H1676,2)</f>
        <v>0</v>
      </c>
      <c r="BL1676" s="20" t="s">
        <v>235</v>
      </c>
      <c r="BM1676" s="218" t="s">
        <v>1510</v>
      </c>
    </row>
    <row r="1677" s="2" customFormat="1">
      <c r="A1677" s="41"/>
      <c r="B1677" s="42"/>
      <c r="C1677" s="43"/>
      <c r="D1677" s="220" t="s">
        <v>180</v>
      </c>
      <c r="E1677" s="43"/>
      <c r="F1677" s="221" t="s">
        <v>1511</v>
      </c>
      <c r="G1677" s="43"/>
      <c r="H1677" s="43"/>
      <c r="I1677" s="222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180</v>
      </c>
      <c r="AU1677" s="20" t="s">
        <v>81</v>
      </c>
    </row>
    <row r="1678" s="13" customFormat="1">
      <c r="A1678" s="13"/>
      <c r="B1678" s="225"/>
      <c r="C1678" s="226"/>
      <c r="D1678" s="227" t="s">
        <v>182</v>
      </c>
      <c r="E1678" s="228" t="s">
        <v>19</v>
      </c>
      <c r="F1678" s="229" t="s">
        <v>1512</v>
      </c>
      <c r="G1678" s="226"/>
      <c r="H1678" s="230">
        <v>14.1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6" t="s">
        <v>182</v>
      </c>
      <c r="AU1678" s="236" t="s">
        <v>81</v>
      </c>
      <c r="AV1678" s="13" t="s">
        <v>81</v>
      </c>
      <c r="AW1678" s="13" t="s">
        <v>33</v>
      </c>
      <c r="AX1678" s="13" t="s">
        <v>71</v>
      </c>
      <c r="AY1678" s="236" t="s">
        <v>171</v>
      </c>
    </row>
    <row r="1679" s="13" customFormat="1">
      <c r="A1679" s="13"/>
      <c r="B1679" s="225"/>
      <c r="C1679" s="226"/>
      <c r="D1679" s="227" t="s">
        <v>182</v>
      </c>
      <c r="E1679" s="228" t="s">
        <v>19</v>
      </c>
      <c r="F1679" s="229" t="s">
        <v>1513</v>
      </c>
      <c r="G1679" s="226"/>
      <c r="H1679" s="230">
        <v>-0.90000000000000002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6" t="s">
        <v>182</v>
      </c>
      <c r="AU1679" s="236" t="s">
        <v>81</v>
      </c>
      <c r="AV1679" s="13" t="s">
        <v>81</v>
      </c>
      <c r="AW1679" s="13" t="s">
        <v>33</v>
      </c>
      <c r="AX1679" s="13" t="s">
        <v>71</v>
      </c>
      <c r="AY1679" s="236" t="s">
        <v>171</v>
      </c>
    </row>
    <row r="1680" s="14" customFormat="1">
      <c r="A1680" s="14"/>
      <c r="B1680" s="237"/>
      <c r="C1680" s="238"/>
      <c r="D1680" s="227" t="s">
        <v>182</v>
      </c>
      <c r="E1680" s="239" t="s">
        <v>19</v>
      </c>
      <c r="F1680" s="240" t="s">
        <v>1493</v>
      </c>
      <c r="G1680" s="238"/>
      <c r="H1680" s="241">
        <v>13.199999999999999</v>
      </c>
      <c r="I1680" s="242"/>
      <c r="J1680" s="238"/>
      <c r="K1680" s="238"/>
      <c r="L1680" s="243"/>
      <c r="M1680" s="244"/>
      <c r="N1680" s="245"/>
      <c r="O1680" s="245"/>
      <c r="P1680" s="245"/>
      <c r="Q1680" s="245"/>
      <c r="R1680" s="245"/>
      <c r="S1680" s="245"/>
      <c r="T1680" s="24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7" t="s">
        <v>182</v>
      </c>
      <c r="AU1680" s="247" t="s">
        <v>81</v>
      </c>
      <c r="AV1680" s="14" t="s">
        <v>185</v>
      </c>
      <c r="AW1680" s="14" t="s">
        <v>33</v>
      </c>
      <c r="AX1680" s="14" t="s">
        <v>71</v>
      </c>
      <c r="AY1680" s="247" t="s">
        <v>171</v>
      </c>
    </row>
    <row r="1681" s="15" customFormat="1">
      <c r="A1681" s="15"/>
      <c r="B1681" s="248"/>
      <c r="C1681" s="249"/>
      <c r="D1681" s="227" t="s">
        <v>182</v>
      </c>
      <c r="E1681" s="250" t="s">
        <v>19</v>
      </c>
      <c r="F1681" s="251" t="s">
        <v>188</v>
      </c>
      <c r="G1681" s="249"/>
      <c r="H1681" s="252">
        <v>13.199999999999999</v>
      </c>
      <c r="I1681" s="253"/>
      <c r="J1681" s="249"/>
      <c r="K1681" s="249"/>
      <c r="L1681" s="254"/>
      <c r="M1681" s="255"/>
      <c r="N1681" s="256"/>
      <c r="O1681" s="256"/>
      <c r="P1681" s="256"/>
      <c r="Q1681" s="256"/>
      <c r="R1681" s="256"/>
      <c r="S1681" s="256"/>
      <c r="T1681" s="257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8" t="s">
        <v>182</v>
      </c>
      <c r="AU1681" s="258" t="s">
        <v>81</v>
      </c>
      <c r="AV1681" s="15" t="s">
        <v>179</v>
      </c>
      <c r="AW1681" s="15" t="s">
        <v>33</v>
      </c>
      <c r="AX1681" s="15" t="s">
        <v>79</v>
      </c>
      <c r="AY1681" s="258" t="s">
        <v>171</v>
      </c>
    </row>
    <row r="1682" s="2" customFormat="1" ht="16.5" customHeight="1">
      <c r="A1682" s="41"/>
      <c r="B1682" s="42"/>
      <c r="C1682" s="269" t="s">
        <v>1514</v>
      </c>
      <c r="D1682" s="269" t="s">
        <v>565</v>
      </c>
      <c r="E1682" s="270" t="s">
        <v>1515</v>
      </c>
      <c r="F1682" s="271" t="s">
        <v>1516</v>
      </c>
      <c r="G1682" s="272" t="s">
        <v>234</v>
      </c>
      <c r="H1682" s="273">
        <v>14.256</v>
      </c>
      <c r="I1682" s="274"/>
      <c r="J1682" s="275">
        <f>ROUND(I1682*H1682,2)</f>
        <v>0</v>
      </c>
      <c r="K1682" s="271" t="s">
        <v>178</v>
      </c>
      <c r="L1682" s="276"/>
      <c r="M1682" s="277" t="s">
        <v>19</v>
      </c>
      <c r="N1682" s="278" t="s">
        <v>42</v>
      </c>
      <c r="O1682" s="87"/>
      <c r="P1682" s="216">
        <f>O1682*H1682</f>
        <v>0</v>
      </c>
      <c r="Q1682" s="216">
        <v>0.00020000000000000001</v>
      </c>
      <c r="R1682" s="216">
        <f>Q1682*H1682</f>
        <v>0.0028512000000000003</v>
      </c>
      <c r="S1682" s="216">
        <v>0</v>
      </c>
      <c r="T1682" s="217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18" t="s">
        <v>286</v>
      </c>
      <c r="AT1682" s="218" t="s">
        <v>565</v>
      </c>
      <c r="AU1682" s="218" t="s">
        <v>81</v>
      </c>
      <c r="AY1682" s="20" t="s">
        <v>171</v>
      </c>
      <c r="BE1682" s="219">
        <f>IF(N1682="základní",J1682,0)</f>
        <v>0</v>
      </c>
      <c r="BF1682" s="219">
        <f>IF(N1682="snížená",J1682,0)</f>
        <v>0</v>
      </c>
      <c r="BG1682" s="219">
        <f>IF(N1682="zákl. přenesená",J1682,0)</f>
        <v>0</v>
      </c>
      <c r="BH1682" s="219">
        <f>IF(N1682="sníž. přenesená",J1682,0)</f>
        <v>0</v>
      </c>
      <c r="BI1682" s="219">
        <f>IF(N1682="nulová",J1682,0)</f>
        <v>0</v>
      </c>
      <c r="BJ1682" s="20" t="s">
        <v>79</v>
      </c>
      <c r="BK1682" s="219">
        <f>ROUND(I1682*H1682,2)</f>
        <v>0</v>
      </c>
      <c r="BL1682" s="20" t="s">
        <v>235</v>
      </c>
      <c r="BM1682" s="218" t="s">
        <v>1517</v>
      </c>
    </row>
    <row r="1683" s="13" customFormat="1">
      <c r="A1683" s="13"/>
      <c r="B1683" s="225"/>
      <c r="C1683" s="226"/>
      <c r="D1683" s="227" t="s">
        <v>182</v>
      </c>
      <c r="E1683" s="228" t="s">
        <v>19</v>
      </c>
      <c r="F1683" s="229" t="s">
        <v>1518</v>
      </c>
      <c r="G1683" s="226"/>
      <c r="H1683" s="230">
        <v>14.256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6" t="s">
        <v>182</v>
      </c>
      <c r="AU1683" s="236" t="s">
        <v>81</v>
      </c>
      <c r="AV1683" s="13" t="s">
        <v>81</v>
      </c>
      <c r="AW1683" s="13" t="s">
        <v>33</v>
      </c>
      <c r="AX1683" s="13" t="s">
        <v>71</v>
      </c>
      <c r="AY1683" s="236" t="s">
        <v>171</v>
      </c>
    </row>
    <row r="1684" s="15" customFormat="1">
      <c r="A1684" s="15"/>
      <c r="B1684" s="248"/>
      <c r="C1684" s="249"/>
      <c r="D1684" s="227" t="s">
        <v>182</v>
      </c>
      <c r="E1684" s="250" t="s">
        <v>19</v>
      </c>
      <c r="F1684" s="251" t="s">
        <v>188</v>
      </c>
      <c r="G1684" s="249"/>
      <c r="H1684" s="252">
        <v>14.256</v>
      </c>
      <c r="I1684" s="253"/>
      <c r="J1684" s="249"/>
      <c r="K1684" s="249"/>
      <c r="L1684" s="254"/>
      <c r="M1684" s="255"/>
      <c r="N1684" s="256"/>
      <c r="O1684" s="256"/>
      <c r="P1684" s="256"/>
      <c r="Q1684" s="256"/>
      <c r="R1684" s="256"/>
      <c r="S1684" s="256"/>
      <c r="T1684" s="257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58" t="s">
        <v>182</v>
      </c>
      <c r="AU1684" s="258" t="s">
        <v>81</v>
      </c>
      <c r="AV1684" s="15" t="s">
        <v>179</v>
      </c>
      <c r="AW1684" s="15" t="s">
        <v>33</v>
      </c>
      <c r="AX1684" s="15" t="s">
        <v>79</v>
      </c>
      <c r="AY1684" s="258" t="s">
        <v>171</v>
      </c>
    </row>
    <row r="1685" s="2" customFormat="1" ht="16.5" customHeight="1">
      <c r="A1685" s="41"/>
      <c r="B1685" s="42"/>
      <c r="C1685" s="207" t="s">
        <v>949</v>
      </c>
      <c r="D1685" s="207" t="s">
        <v>174</v>
      </c>
      <c r="E1685" s="208" t="s">
        <v>1519</v>
      </c>
      <c r="F1685" s="209" t="s">
        <v>1520</v>
      </c>
      <c r="G1685" s="210" t="s">
        <v>191</v>
      </c>
      <c r="H1685" s="211">
        <v>21.899999999999999</v>
      </c>
      <c r="I1685" s="212"/>
      <c r="J1685" s="213">
        <f>ROUND(I1685*H1685,2)</f>
        <v>0</v>
      </c>
      <c r="K1685" s="209" t="s">
        <v>178</v>
      </c>
      <c r="L1685" s="47"/>
      <c r="M1685" s="214" t="s">
        <v>19</v>
      </c>
      <c r="N1685" s="215" t="s">
        <v>42</v>
      </c>
      <c r="O1685" s="87"/>
      <c r="P1685" s="216">
        <f>O1685*H1685</f>
        <v>0</v>
      </c>
      <c r="Q1685" s="216">
        <v>0.00018000000000000001</v>
      </c>
      <c r="R1685" s="216">
        <f>Q1685*H1685</f>
        <v>0.0039420000000000002</v>
      </c>
      <c r="S1685" s="216">
        <v>0</v>
      </c>
      <c r="T1685" s="217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8" t="s">
        <v>235</v>
      </c>
      <c r="AT1685" s="218" t="s">
        <v>174</v>
      </c>
      <c r="AU1685" s="218" t="s">
        <v>81</v>
      </c>
      <c r="AY1685" s="20" t="s">
        <v>171</v>
      </c>
      <c r="BE1685" s="219">
        <f>IF(N1685="základní",J1685,0)</f>
        <v>0</v>
      </c>
      <c r="BF1685" s="219">
        <f>IF(N1685="snížená",J1685,0)</f>
        <v>0</v>
      </c>
      <c r="BG1685" s="219">
        <f>IF(N1685="zákl. přenesená",J1685,0)</f>
        <v>0</v>
      </c>
      <c r="BH1685" s="219">
        <f>IF(N1685="sníž. přenesená",J1685,0)</f>
        <v>0</v>
      </c>
      <c r="BI1685" s="219">
        <f>IF(N1685="nulová",J1685,0)</f>
        <v>0</v>
      </c>
      <c r="BJ1685" s="20" t="s">
        <v>79</v>
      </c>
      <c r="BK1685" s="219">
        <f>ROUND(I1685*H1685,2)</f>
        <v>0</v>
      </c>
      <c r="BL1685" s="20" t="s">
        <v>235</v>
      </c>
      <c r="BM1685" s="218" t="s">
        <v>1521</v>
      </c>
    </row>
    <row r="1686" s="2" customFormat="1">
      <c r="A1686" s="41"/>
      <c r="B1686" s="42"/>
      <c r="C1686" s="43"/>
      <c r="D1686" s="220" t="s">
        <v>180</v>
      </c>
      <c r="E1686" s="43"/>
      <c r="F1686" s="221" t="s">
        <v>1522</v>
      </c>
      <c r="G1686" s="43"/>
      <c r="H1686" s="43"/>
      <c r="I1686" s="222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180</v>
      </c>
      <c r="AU1686" s="20" t="s">
        <v>81</v>
      </c>
    </row>
    <row r="1687" s="13" customFormat="1">
      <c r="A1687" s="13"/>
      <c r="B1687" s="225"/>
      <c r="C1687" s="226"/>
      <c r="D1687" s="227" t="s">
        <v>182</v>
      </c>
      <c r="E1687" s="228" t="s">
        <v>19</v>
      </c>
      <c r="F1687" s="229" t="s">
        <v>1523</v>
      </c>
      <c r="G1687" s="226"/>
      <c r="H1687" s="230">
        <v>21.899999999999999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6" t="s">
        <v>182</v>
      </c>
      <c r="AU1687" s="236" t="s">
        <v>81</v>
      </c>
      <c r="AV1687" s="13" t="s">
        <v>81</v>
      </c>
      <c r="AW1687" s="13" t="s">
        <v>33</v>
      </c>
      <c r="AX1687" s="13" t="s">
        <v>71</v>
      </c>
      <c r="AY1687" s="236" t="s">
        <v>171</v>
      </c>
    </row>
    <row r="1688" s="15" customFormat="1">
      <c r="A1688" s="15"/>
      <c r="B1688" s="248"/>
      <c r="C1688" s="249"/>
      <c r="D1688" s="227" t="s">
        <v>182</v>
      </c>
      <c r="E1688" s="250" t="s">
        <v>19</v>
      </c>
      <c r="F1688" s="251" t="s">
        <v>188</v>
      </c>
      <c r="G1688" s="249"/>
      <c r="H1688" s="252">
        <v>21.899999999999999</v>
      </c>
      <c r="I1688" s="253"/>
      <c r="J1688" s="249"/>
      <c r="K1688" s="249"/>
      <c r="L1688" s="254"/>
      <c r="M1688" s="255"/>
      <c r="N1688" s="256"/>
      <c r="O1688" s="256"/>
      <c r="P1688" s="256"/>
      <c r="Q1688" s="256"/>
      <c r="R1688" s="256"/>
      <c r="S1688" s="256"/>
      <c r="T1688" s="257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8" t="s">
        <v>182</v>
      </c>
      <c r="AU1688" s="258" t="s">
        <v>81</v>
      </c>
      <c r="AV1688" s="15" t="s">
        <v>179</v>
      </c>
      <c r="AW1688" s="15" t="s">
        <v>33</v>
      </c>
      <c r="AX1688" s="15" t="s">
        <v>79</v>
      </c>
      <c r="AY1688" s="258" t="s">
        <v>171</v>
      </c>
    </row>
    <row r="1689" s="2" customFormat="1" ht="16.5" customHeight="1">
      <c r="A1689" s="41"/>
      <c r="B1689" s="42"/>
      <c r="C1689" s="207" t="s">
        <v>1524</v>
      </c>
      <c r="D1689" s="207" t="s">
        <v>174</v>
      </c>
      <c r="E1689" s="208" t="s">
        <v>1525</v>
      </c>
      <c r="F1689" s="209" t="s">
        <v>1526</v>
      </c>
      <c r="G1689" s="210" t="s">
        <v>191</v>
      </c>
      <c r="H1689" s="211">
        <v>10.949999999999999</v>
      </c>
      <c r="I1689" s="212"/>
      <c r="J1689" s="213">
        <f>ROUND(I1689*H1689,2)</f>
        <v>0</v>
      </c>
      <c r="K1689" s="209" t="s">
        <v>178</v>
      </c>
      <c r="L1689" s="47"/>
      <c r="M1689" s="214" t="s">
        <v>19</v>
      </c>
      <c r="N1689" s="215" t="s">
        <v>42</v>
      </c>
      <c r="O1689" s="87"/>
      <c r="P1689" s="216">
        <f>O1689*H1689</f>
        <v>0</v>
      </c>
      <c r="Q1689" s="216">
        <v>0</v>
      </c>
      <c r="R1689" s="216">
        <f>Q1689*H1689</f>
        <v>0</v>
      </c>
      <c r="S1689" s="216">
        <v>0</v>
      </c>
      <c r="T1689" s="217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18" t="s">
        <v>235</v>
      </c>
      <c r="AT1689" s="218" t="s">
        <v>174</v>
      </c>
      <c r="AU1689" s="218" t="s">
        <v>81</v>
      </c>
      <c r="AY1689" s="20" t="s">
        <v>171</v>
      </c>
      <c r="BE1689" s="219">
        <f>IF(N1689="základní",J1689,0)</f>
        <v>0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20" t="s">
        <v>79</v>
      </c>
      <c r="BK1689" s="219">
        <f>ROUND(I1689*H1689,2)</f>
        <v>0</v>
      </c>
      <c r="BL1689" s="20" t="s">
        <v>235</v>
      </c>
      <c r="BM1689" s="218" t="s">
        <v>1527</v>
      </c>
    </row>
    <row r="1690" s="2" customFormat="1">
      <c r="A1690" s="41"/>
      <c r="B1690" s="42"/>
      <c r="C1690" s="43"/>
      <c r="D1690" s="220" t="s">
        <v>180</v>
      </c>
      <c r="E1690" s="43"/>
      <c r="F1690" s="221" t="s">
        <v>1528</v>
      </c>
      <c r="G1690" s="43"/>
      <c r="H1690" s="43"/>
      <c r="I1690" s="222"/>
      <c r="J1690" s="43"/>
      <c r="K1690" s="43"/>
      <c r="L1690" s="47"/>
      <c r="M1690" s="223"/>
      <c r="N1690" s="224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180</v>
      </c>
      <c r="AU1690" s="20" t="s">
        <v>81</v>
      </c>
    </row>
    <row r="1691" s="13" customFormat="1">
      <c r="A1691" s="13"/>
      <c r="B1691" s="225"/>
      <c r="C1691" s="226"/>
      <c r="D1691" s="227" t="s">
        <v>182</v>
      </c>
      <c r="E1691" s="228" t="s">
        <v>19</v>
      </c>
      <c r="F1691" s="229" t="s">
        <v>1492</v>
      </c>
      <c r="G1691" s="226"/>
      <c r="H1691" s="230">
        <v>10.949999999999999</v>
      </c>
      <c r="I1691" s="231"/>
      <c r="J1691" s="226"/>
      <c r="K1691" s="226"/>
      <c r="L1691" s="232"/>
      <c r="M1691" s="233"/>
      <c r="N1691" s="234"/>
      <c r="O1691" s="234"/>
      <c r="P1691" s="234"/>
      <c r="Q1691" s="234"/>
      <c r="R1691" s="234"/>
      <c r="S1691" s="234"/>
      <c r="T1691" s="23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6" t="s">
        <v>182</v>
      </c>
      <c r="AU1691" s="236" t="s">
        <v>81</v>
      </c>
      <c r="AV1691" s="13" t="s">
        <v>81</v>
      </c>
      <c r="AW1691" s="13" t="s">
        <v>33</v>
      </c>
      <c r="AX1691" s="13" t="s">
        <v>71</v>
      </c>
      <c r="AY1691" s="236" t="s">
        <v>171</v>
      </c>
    </row>
    <row r="1692" s="14" customFormat="1">
      <c r="A1692" s="14"/>
      <c r="B1692" s="237"/>
      <c r="C1692" s="238"/>
      <c r="D1692" s="227" t="s">
        <v>182</v>
      </c>
      <c r="E1692" s="239" t="s">
        <v>19</v>
      </c>
      <c r="F1692" s="240" t="s">
        <v>1493</v>
      </c>
      <c r="G1692" s="238"/>
      <c r="H1692" s="241">
        <v>10.949999999999999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7" t="s">
        <v>182</v>
      </c>
      <c r="AU1692" s="247" t="s">
        <v>81</v>
      </c>
      <c r="AV1692" s="14" t="s">
        <v>185</v>
      </c>
      <c r="AW1692" s="14" t="s">
        <v>33</v>
      </c>
      <c r="AX1692" s="14" t="s">
        <v>71</v>
      </c>
      <c r="AY1692" s="247" t="s">
        <v>171</v>
      </c>
    </row>
    <row r="1693" s="15" customFormat="1">
      <c r="A1693" s="15"/>
      <c r="B1693" s="248"/>
      <c r="C1693" s="249"/>
      <c r="D1693" s="227" t="s">
        <v>182</v>
      </c>
      <c r="E1693" s="250" t="s">
        <v>19</v>
      </c>
      <c r="F1693" s="251" t="s">
        <v>188</v>
      </c>
      <c r="G1693" s="249"/>
      <c r="H1693" s="252">
        <v>10.949999999999999</v>
      </c>
      <c r="I1693" s="253"/>
      <c r="J1693" s="249"/>
      <c r="K1693" s="249"/>
      <c r="L1693" s="254"/>
      <c r="M1693" s="255"/>
      <c r="N1693" s="256"/>
      <c r="O1693" s="256"/>
      <c r="P1693" s="256"/>
      <c r="Q1693" s="256"/>
      <c r="R1693" s="256"/>
      <c r="S1693" s="256"/>
      <c r="T1693" s="257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58" t="s">
        <v>182</v>
      </c>
      <c r="AU1693" s="258" t="s">
        <v>81</v>
      </c>
      <c r="AV1693" s="15" t="s">
        <v>179</v>
      </c>
      <c r="AW1693" s="15" t="s">
        <v>33</v>
      </c>
      <c r="AX1693" s="15" t="s">
        <v>79</v>
      </c>
      <c r="AY1693" s="258" t="s">
        <v>171</v>
      </c>
    </row>
    <row r="1694" s="2" customFormat="1" ht="24.15" customHeight="1">
      <c r="A1694" s="41"/>
      <c r="B1694" s="42"/>
      <c r="C1694" s="207" t="s">
        <v>957</v>
      </c>
      <c r="D1694" s="207" t="s">
        <v>174</v>
      </c>
      <c r="E1694" s="208" t="s">
        <v>1452</v>
      </c>
      <c r="F1694" s="209" t="s">
        <v>1453</v>
      </c>
      <c r="G1694" s="210" t="s">
        <v>534</v>
      </c>
      <c r="H1694" s="211">
        <v>0.51700000000000002</v>
      </c>
      <c r="I1694" s="212"/>
      <c r="J1694" s="213">
        <f>ROUND(I1694*H1694,2)</f>
        <v>0</v>
      </c>
      <c r="K1694" s="209" t="s">
        <v>178</v>
      </c>
      <c r="L1694" s="47"/>
      <c r="M1694" s="214" t="s">
        <v>19</v>
      </c>
      <c r="N1694" s="215" t="s">
        <v>42</v>
      </c>
      <c r="O1694" s="87"/>
      <c r="P1694" s="216">
        <f>O1694*H1694</f>
        <v>0</v>
      </c>
      <c r="Q1694" s="216">
        <v>0.00108</v>
      </c>
      <c r="R1694" s="216">
        <f>Q1694*H1694</f>
        <v>0.00055836000000000004</v>
      </c>
      <c r="S1694" s="216">
        <v>0</v>
      </c>
      <c r="T1694" s="217">
        <f>S1694*H1694</f>
        <v>0</v>
      </c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R1694" s="218" t="s">
        <v>235</v>
      </c>
      <c r="AT1694" s="218" t="s">
        <v>174</v>
      </c>
      <c r="AU1694" s="218" t="s">
        <v>81</v>
      </c>
      <c r="AY1694" s="20" t="s">
        <v>171</v>
      </c>
      <c r="BE1694" s="219">
        <f>IF(N1694="základní",J1694,0)</f>
        <v>0</v>
      </c>
      <c r="BF1694" s="219">
        <f>IF(N1694="snížená",J1694,0)</f>
        <v>0</v>
      </c>
      <c r="BG1694" s="219">
        <f>IF(N1694="zákl. přenesená",J1694,0)</f>
        <v>0</v>
      </c>
      <c r="BH1694" s="219">
        <f>IF(N1694="sníž. přenesená",J1694,0)</f>
        <v>0</v>
      </c>
      <c r="BI1694" s="219">
        <f>IF(N1694="nulová",J1694,0)</f>
        <v>0</v>
      </c>
      <c r="BJ1694" s="20" t="s">
        <v>79</v>
      </c>
      <c r="BK1694" s="219">
        <f>ROUND(I1694*H1694,2)</f>
        <v>0</v>
      </c>
      <c r="BL1694" s="20" t="s">
        <v>235</v>
      </c>
      <c r="BM1694" s="218" t="s">
        <v>1529</v>
      </c>
    </row>
    <row r="1695" s="2" customFormat="1">
      <c r="A1695" s="41"/>
      <c r="B1695" s="42"/>
      <c r="C1695" s="43"/>
      <c r="D1695" s="220" t="s">
        <v>180</v>
      </c>
      <c r="E1695" s="43"/>
      <c r="F1695" s="221" t="s">
        <v>1455</v>
      </c>
      <c r="G1695" s="43"/>
      <c r="H1695" s="43"/>
      <c r="I1695" s="222"/>
      <c r="J1695" s="43"/>
      <c r="K1695" s="43"/>
      <c r="L1695" s="47"/>
      <c r="M1695" s="223"/>
      <c r="N1695" s="224"/>
      <c r="O1695" s="87"/>
      <c r="P1695" s="87"/>
      <c r="Q1695" s="87"/>
      <c r="R1695" s="87"/>
      <c r="S1695" s="87"/>
      <c r="T1695" s="88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T1695" s="20" t="s">
        <v>180</v>
      </c>
      <c r="AU1695" s="20" t="s">
        <v>81</v>
      </c>
    </row>
    <row r="1696" s="13" customFormat="1">
      <c r="A1696" s="13"/>
      <c r="B1696" s="225"/>
      <c r="C1696" s="226"/>
      <c r="D1696" s="227" t="s">
        <v>182</v>
      </c>
      <c r="E1696" s="228" t="s">
        <v>19</v>
      </c>
      <c r="F1696" s="229" t="s">
        <v>1530</v>
      </c>
      <c r="G1696" s="226"/>
      <c r="H1696" s="230">
        <v>0.51700000000000002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6" t="s">
        <v>182</v>
      </c>
      <c r="AU1696" s="236" t="s">
        <v>81</v>
      </c>
      <c r="AV1696" s="13" t="s">
        <v>81</v>
      </c>
      <c r="AW1696" s="13" t="s">
        <v>33</v>
      </c>
      <c r="AX1696" s="13" t="s">
        <v>71</v>
      </c>
      <c r="AY1696" s="236" t="s">
        <v>171</v>
      </c>
    </row>
    <row r="1697" s="14" customFormat="1">
      <c r="A1697" s="14"/>
      <c r="B1697" s="237"/>
      <c r="C1697" s="238"/>
      <c r="D1697" s="227" t="s">
        <v>182</v>
      </c>
      <c r="E1697" s="239" t="s">
        <v>19</v>
      </c>
      <c r="F1697" s="240" t="s">
        <v>1493</v>
      </c>
      <c r="G1697" s="238"/>
      <c r="H1697" s="241">
        <v>0.51700000000000002</v>
      </c>
      <c r="I1697" s="242"/>
      <c r="J1697" s="238"/>
      <c r="K1697" s="238"/>
      <c r="L1697" s="243"/>
      <c r="M1697" s="244"/>
      <c r="N1697" s="245"/>
      <c r="O1697" s="245"/>
      <c r="P1697" s="245"/>
      <c r="Q1697" s="245"/>
      <c r="R1697" s="245"/>
      <c r="S1697" s="245"/>
      <c r="T1697" s="24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7" t="s">
        <v>182</v>
      </c>
      <c r="AU1697" s="247" t="s">
        <v>81</v>
      </c>
      <c r="AV1697" s="14" t="s">
        <v>185</v>
      </c>
      <c r="AW1697" s="14" t="s">
        <v>33</v>
      </c>
      <c r="AX1697" s="14" t="s">
        <v>71</v>
      </c>
      <c r="AY1697" s="247" t="s">
        <v>171</v>
      </c>
    </row>
    <row r="1698" s="15" customFormat="1">
      <c r="A1698" s="15"/>
      <c r="B1698" s="248"/>
      <c r="C1698" s="249"/>
      <c r="D1698" s="227" t="s">
        <v>182</v>
      </c>
      <c r="E1698" s="250" t="s">
        <v>19</v>
      </c>
      <c r="F1698" s="251" t="s">
        <v>188</v>
      </c>
      <c r="G1698" s="249"/>
      <c r="H1698" s="252">
        <v>0.51700000000000002</v>
      </c>
      <c r="I1698" s="253"/>
      <c r="J1698" s="249"/>
      <c r="K1698" s="249"/>
      <c r="L1698" s="254"/>
      <c r="M1698" s="255"/>
      <c r="N1698" s="256"/>
      <c r="O1698" s="256"/>
      <c r="P1698" s="256"/>
      <c r="Q1698" s="256"/>
      <c r="R1698" s="256"/>
      <c r="S1698" s="256"/>
      <c r="T1698" s="257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8" t="s">
        <v>182</v>
      </c>
      <c r="AU1698" s="258" t="s">
        <v>81</v>
      </c>
      <c r="AV1698" s="15" t="s">
        <v>179</v>
      </c>
      <c r="AW1698" s="15" t="s">
        <v>33</v>
      </c>
      <c r="AX1698" s="15" t="s">
        <v>79</v>
      </c>
      <c r="AY1698" s="258" t="s">
        <v>171</v>
      </c>
    </row>
    <row r="1699" s="2" customFormat="1" ht="21.75" customHeight="1">
      <c r="A1699" s="41"/>
      <c r="B1699" s="42"/>
      <c r="C1699" s="207" t="s">
        <v>1531</v>
      </c>
      <c r="D1699" s="207" t="s">
        <v>174</v>
      </c>
      <c r="E1699" s="208" t="s">
        <v>1532</v>
      </c>
      <c r="F1699" s="209" t="s">
        <v>1533</v>
      </c>
      <c r="G1699" s="210" t="s">
        <v>234</v>
      </c>
      <c r="H1699" s="211">
        <v>2.2000000000000002</v>
      </c>
      <c r="I1699" s="212"/>
      <c r="J1699" s="213">
        <f>ROUND(I1699*H1699,2)</f>
        <v>0</v>
      </c>
      <c r="K1699" s="209" t="s">
        <v>178</v>
      </c>
      <c r="L1699" s="47"/>
      <c r="M1699" s="214" t="s">
        <v>19</v>
      </c>
      <c r="N1699" s="215" t="s">
        <v>42</v>
      </c>
      <c r="O1699" s="87"/>
      <c r="P1699" s="216">
        <f>O1699*H1699</f>
        <v>0</v>
      </c>
      <c r="Q1699" s="216">
        <v>0.0051000000000000004</v>
      </c>
      <c r="R1699" s="216">
        <f>Q1699*H1699</f>
        <v>0.011220000000000003</v>
      </c>
      <c r="S1699" s="216">
        <v>0</v>
      </c>
      <c r="T1699" s="217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18" t="s">
        <v>235</v>
      </c>
      <c r="AT1699" s="218" t="s">
        <v>174</v>
      </c>
      <c r="AU1699" s="218" t="s">
        <v>81</v>
      </c>
      <c r="AY1699" s="20" t="s">
        <v>171</v>
      </c>
      <c r="BE1699" s="219">
        <f>IF(N1699="základní",J1699,0)</f>
        <v>0</v>
      </c>
      <c r="BF1699" s="219">
        <f>IF(N1699="snížená",J1699,0)</f>
        <v>0</v>
      </c>
      <c r="BG1699" s="219">
        <f>IF(N1699="zákl. přenesená",J1699,0)</f>
        <v>0</v>
      </c>
      <c r="BH1699" s="219">
        <f>IF(N1699="sníž. přenesená",J1699,0)</f>
        <v>0</v>
      </c>
      <c r="BI1699" s="219">
        <f>IF(N1699="nulová",J1699,0)</f>
        <v>0</v>
      </c>
      <c r="BJ1699" s="20" t="s">
        <v>79</v>
      </c>
      <c r="BK1699" s="219">
        <f>ROUND(I1699*H1699,2)</f>
        <v>0</v>
      </c>
      <c r="BL1699" s="20" t="s">
        <v>235</v>
      </c>
      <c r="BM1699" s="218" t="s">
        <v>1534</v>
      </c>
    </row>
    <row r="1700" s="2" customFormat="1">
      <c r="A1700" s="41"/>
      <c r="B1700" s="42"/>
      <c r="C1700" s="43"/>
      <c r="D1700" s="220" t="s">
        <v>180</v>
      </c>
      <c r="E1700" s="43"/>
      <c r="F1700" s="221" t="s">
        <v>1535</v>
      </c>
      <c r="G1700" s="43"/>
      <c r="H1700" s="43"/>
      <c r="I1700" s="222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180</v>
      </c>
      <c r="AU1700" s="20" t="s">
        <v>81</v>
      </c>
    </row>
    <row r="1701" s="13" customFormat="1">
      <c r="A1701" s="13"/>
      <c r="B1701" s="225"/>
      <c r="C1701" s="226"/>
      <c r="D1701" s="227" t="s">
        <v>182</v>
      </c>
      <c r="E1701" s="228" t="s">
        <v>19</v>
      </c>
      <c r="F1701" s="229" t="s">
        <v>1536</v>
      </c>
      <c r="G1701" s="226"/>
      <c r="H1701" s="230">
        <v>2.2000000000000002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6" t="s">
        <v>182</v>
      </c>
      <c r="AU1701" s="236" t="s">
        <v>81</v>
      </c>
      <c r="AV1701" s="13" t="s">
        <v>81</v>
      </c>
      <c r="AW1701" s="13" t="s">
        <v>33</v>
      </c>
      <c r="AX1701" s="13" t="s">
        <v>71</v>
      </c>
      <c r="AY1701" s="236" t="s">
        <v>171</v>
      </c>
    </row>
    <row r="1702" s="15" customFormat="1">
      <c r="A1702" s="15"/>
      <c r="B1702" s="248"/>
      <c r="C1702" s="249"/>
      <c r="D1702" s="227" t="s">
        <v>182</v>
      </c>
      <c r="E1702" s="250" t="s">
        <v>19</v>
      </c>
      <c r="F1702" s="251" t="s">
        <v>188</v>
      </c>
      <c r="G1702" s="249"/>
      <c r="H1702" s="252">
        <v>2.2000000000000002</v>
      </c>
      <c r="I1702" s="253"/>
      <c r="J1702" s="249"/>
      <c r="K1702" s="249"/>
      <c r="L1702" s="254"/>
      <c r="M1702" s="255"/>
      <c r="N1702" s="256"/>
      <c r="O1702" s="256"/>
      <c r="P1702" s="256"/>
      <c r="Q1702" s="256"/>
      <c r="R1702" s="256"/>
      <c r="S1702" s="256"/>
      <c r="T1702" s="257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58" t="s">
        <v>182</v>
      </c>
      <c r="AU1702" s="258" t="s">
        <v>81</v>
      </c>
      <c r="AV1702" s="15" t="s">
        <v>179</v>
      </c>
      <c r="AW1702" s="15" t="s">
        <v>33</v>
      </c>
      <c r="AX1702" s="15" t="s">
        <v>79</v>
      </c>
      <c r="AY1702" s="258" t="s">
        <v>171</v>
      </c>
    </row>
    <row r="1703" s="2" customFormat="1" ht="16.5" customHeight="1">
      <c r="A1703" s="41"/>
      <c r="B1703" s="42"/>
      <c r="C1703" s="207" t="s">
        <v>962</v>
      </c>
      <c r="D1703" s="207" t="s">
        <v>174</v>
      </c>
      <c r="E1703" s="208" t="s">
        <v>1537</v>
      </c>
      <c r="F1703" s="209" t="s">
        <v>1538</v>
      </c>
      <c r="G1703" s="210" t="s">
        <v>534</v>
      </c>
      <c r="H1703" s="211">
        <v>0.055</v>
      </c>
      <c r="I1703" s="212"/>
      <c r="J1703" s="213">
        <f>ROUND(I1703*H1703,2)</f>
        <v>0</v>
      </c>
      <c r="K1703" s="209" t="s">
        <v>178</v>
      </c>
      <c r="L1703" s="47"/>
      <c r="M1703" s="214" t="s">
        <v>19</v>
      </c>
      <c r="N1703" s="215" t="s">
        <v>42</v>
      </c>
      <c r="O1703" s="87"/>
      <c r="P1703" s="216">
        <f>O1703*H1703</f>
        <v>0</v>
      </c>
      <c r="Q1703" s="216">
        <v>0.01328</v>
      </c>
      <c r="R1703" s="216">
        <f>Q1703*H1703</f>
        <v>0.00073039999999999997</v>
      </c>
      <c r="S1703" s="216">
        <v>0</v>
      </c>
      <c r="T1703" s="217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18" t="s">
        <v>235</v>
      </c>
      <c r="AT1703" s="218" t="s">
        <v>174</v>
      </c>
      <c r="AU1703" s="218" t="s">
        <v>81</v>
      </c>
      <c r="AY1703" s="20" t="s">
        <v>171</v>
      </c>
      <c r="BE1703" s="219">
        <f>IF(N1703="základní",J1703,0)</f>
        <v>0</v>
      </c>
      <c r="BF1703" s="219">
        <f>IF(N1703="snížená",J1703,0)</f>
        <v>0</v>
      </c>
      <c r="BG1703" s="219">
        <f>IF(N1703="zákl. přenesená",J1703,0)</f>
        <v>0</v>
      </c>
      <c r="BH1703" s="219">
        <f>IF(N1703="sníž. přenesená",J1703,0)</f>
        <v>0</v>
      </c>
      <c r="BI1703" s="219">
        <f>IF(N1703="nulová",J1703,0)</f>
        <v>0</v>
      </c>
      <c r="BJ1703" s="20" t="s">
        <v>79</v>
      </c>
      <c r="BK1703" s="219">
        <f>ROUND(I1703*H1703,2)</f>
        <v>0</v>
      </c>
      <c r="BL1703" s="20" t="s">
        <v>235</v>
      </c>
      <c r="BM1703" s="218" t="s">
        <v>1539</v>
      </c>
    </row>
    <row r="1704" s="2" customFormat="1">
      <c r="A1704" s="41"/>
      <c r="B1704" s="42"/>
      <c r="C1704" s="43"/>
      <c r="D1704" s="220" t="s">
        <v>180</v>
      </c>
      <c r="E1704" s="43"/>
      <c r="F1704" s="221" t="s">
        <v>1540</v>
      </c>
      <c r="G1704" s="43"/>
      <c r="H1704" s="43"/>
      <c r="I1704" s="222"/>
      <c r="J1704" s="43"/>
      <c r="K1704" s="43"/>
      <c r="L1704" s="47"/>
      <c r="M1704" s="223"/>
      <c r="N1704" s="224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180</v>
      </c>
      <c r="AU1704" s="20" t="s">
        <v>81</v>
      </c>
    </row>
    <row r="1705" s="13" customFormat="1">
      <c r="A1705" s="13"/>
      <c r="B1705" s="225"/>
      <c r="C1705" s="226"/>
      <c r="D1705" s="227" t="s">
        <v>182</v>
      </c>
      <c r="E1705" s="228" t="s">
        <v>19</v>
      </c>
      <c r="F1705" s="229" t="s">
        <v>1541</v>
      </c>
      <c r="G1705" s="226"/>
      <c r="H1705" s="230">
        <v>0.055</v>
      </c>
      <c r="I1705" s="231"/>
      <c r="J1705" s="226"/>
      <c r="K1705" s="226"/>
      <c r="L1705" s="232"/>
      <c r="M1705" s="233"/>
      <c r="N1705" s="234"/>
      <c r="O1705" s="234"/>
      <c r="P1705" s="234"/>
      <c r="Q1705" s="234"/>
      <c r="R1705" s="234"/>
      <c r="S1705" s="234"/>
      <c r="T1705" s="235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6" t="s">
        <v>182</v>
      </c>
      <c r="AU1705" s="236" t="s">
        <v>81</v>
      </c>
      <c r="AV1705" s="13" t="s">
        <v>81</v>
      </c>
      <c r="AW1705" s="13" t="s">
        <v>33</v>
      </c>
      <c r="AX1705" s="13" t="s">
        <v>71</v>
      </c>
      <c r="AY1705" s="236" t="s">
        <v>171</v>
      </c>
    </row>
    <row r="1706" s="15" customFormat="1">
      <c r="A1706" s="15"/>
      <c r="B1706" s="248"/>
      <c r="C1706" s="249"/>
      <c r="D1706" s="227" t="s">
        <v>182</v>
      </c>
      <c r="E1706" s="250" t="s">
        <v>19</v>
      </c>
      <c r="F1706" s="251" t="s">
        <v>188</v>
      </c>
      <c r="G1706" s="249"/>
      <c r="H1706" s="252">
        <v>0.055</v>
      </c>
      <c r="I1706" s="253"/>
      <c r="J1706" s="249"/>
      <c r="K1706" s="249"/>
      <c r="L1706" s="254"/>
      <c r="M1706" s="255"/>
      <c r="N1706" s="256"/>
      <c r="O1706" s="256"/>
      <c r="P1706" s="256"/>
      <c r="Q1706" s="256"/>
      <c r="R1706" s="256"/>
      <c r="S1706" s="256"/>
      <c r="T1706" s="257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8" t="s">
        <v>182</v>
      </c>
      <c r="AU1706" s="258" t="s">
        <v>81</v>
      </c>
      <c r="AV1706" s="15" t="s">
        <v>179</v>
      </c>
      <c r="AW1706" s="15" t="s">
        <v>33</v>
      </c>
      <c r="AX1706" s="15" t="s">
        <v>79</v>
      </c>
      <c r="AY1706" s="258" t="s">
        <v>171</v>
      </c>
    </row>
    <row r="1707" s="2" customFormat="1" ht="16.5" customHeight="1">
      <c r="A1707" s="41"/>
      <c r="B1707" s="42"/>
      <c r="C1707" s="269" t="s">
        <v>1542</v>
      </c>
      <c r="D1707" s="269" t="s">
        <v>565</v>
      </c>
      <c r="E1707" s="270" t="s">
        <v>1543</v>
      </c>
      <c r="F1707" s="271" t="s">
        <v>1544</v>
      </c>
      <c r="G1707" s="272" t="s">
        <v>534</v>
      </c>
      <c r="H1707" s="273">
        <v>0.060999999999999999</v>
      </c>
      <c r="I1707" s="274"/>
      <c r="J1707" s="275">
        <f>ROUND(I1707*H1707,2)</f>
        <v>0</v>
      </c>
      <c r="K1707" s="271" t="s">
        <v>178</v>
      </c>
      <c r="L1707" s="276"/>
      <c r="M1707" s="277" t="s">
        <v>19</v>
      </c>
      <c r="N1707" s="278" t="s">
        <v>42</v>
      </c>
      <c r="O1707" s="87"/>
      <c r="P1707" s="216">
        <f>O1707*H1707</f>
        <v>0</v>
      </c>
      <c r="Q1707" s="216">
        <v>0.55000000000000004</v>
      </c>
      <c r="R1707" s="216">
        <f>Q1707*H1707</f>
        <v>0.033550000000000003</v>
      </c>
      <c r="S1707" s="216">
        <v>0</v>
      </c>
      <c r="T1707" s="217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18" t="s">
        <v>286</v>
      </c>
      <c r="AT1707" s="218" t="s">
        <v>565</v>
      </c>
      <c r="AU1707" s="218" t="s">
        <v>81</v>
      </c>
      <c r="AY1707" s="20" t="s">
        <v>171</v>
      </c>
      <c r="BE1707" s="219">
        <f>IF(N1707="základní",J1707,0)</f>
        <v>0</v>
      </c>
      <c r="BF1707" s="219">
        <f>IF(N1707="snížená",J1707,0)</f>
        <v>0</v>
      </c>
      <c r="BG1707" s="219">
        <f>IF(N1707="zákl. přenesená",J1707,0)</f>
        <v>0</v>
      </c>
      <c r="BH1707" s="219">
        <f>IF(N1707="sníž. přenesená",J1707,0)</f>
        <v>0</v>
      </c>
      <c r="BI1707" s="219">
        <f>IF(N1707="nulová",J1707,0)</f>
        <v>0</v>
      </c>
      <c r="BJ1707" s="20" t="s">
        <v>79</v>
      </c>
      <c r="BK1707" s="219">
        <f>ROUND(I1707*H1707,2)</f>
        <v>0</v>
      </c>
      <c r="BL1707" s="20" t="s">
        <v>235</v>
      </c>
      <c r="BM1707" s="218" t="s">
        <v>1545</v>
      </c>
    </row>
    <row r="1708" s="13" customFormat="1">
      <c r="A1708" s="13"/>
      <c r="B1708" s="225"/>
      <c r="C1708" s="226"/>
      <c r="D1708" s="227" t="s">
        <v>182</v>
      </c>
      <c r="E1708" s="228" t="s">
        <v>19</v>
      </c>
      <c r="F1708" s="229" t="s">
        <v>1546</v>
      </c>
      <c r="G1708" s="226"/>
      <c r="H1708" s="230">
        <v>0.060999999999999999</v>
      </c>
      <c r="I1708" s="231"/>
      <c r="J1708" s="226"/>
      <c r="K1708" s="226"/>
      <c r="L1708" s="232"/>
      <c r="M1708" s="233"/>
      <c r="N1708" s="234"/>
      <c r="O1708" s="234"/>
      <c r="P1708" s="234"/>
      <c r="Q1708" s="234"/>
      <c r="R1708" s="234"/>
      <c r="S1708" s="234"/>
      <c r="T1708" s="235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6" t="s">
        <v>182</v>
      </c>
      <c r="AU1708" s="236" t="s">
        <v>81</v>
      </c>
      <c r="AV1708" s="13" t="s">
        <v>81</v>
      </c>
      <c r="AW1708" s="13" t="s">
        <v>33</v>
      </c>
      <c r="AX1708" s="13" t="s">
        <v>71</v>
      </c>
      <c r="AY1708" s="236" t="s">
        <v>171</v>
      </c>
    </row>
    <row r="1709" s="15" customFormat="1">
      <c r="A1709" s="15"/>
      <c r="B1709" s="248"/>
      <c r="C1709" s="249"/>
      <c r="D1709" s="227" t="s">
        <v>182</v>
      </c>
      <c r="E1709" s="250" t="s">
        <v>19</v>
      </c>
      <c r="F1709" s="251" t="s">
        <v>188</v>
      </c>
      <c r="G1709" s="249"/>
      <c r="H1709" s="252">
        <v>0.060999999999999999</v>
      </c>
      <c r="I1709" s="253"/>
      <c r="J1709" s="249"/>
      <c r="K1709" s="249"/>
      <c r="L1709" s="254"/>
      <c r="M1709" s="255"/>
      <c r="N1709" s="256"/>
      <c r="O1709" s="256"/>
      <c r="P1709" s="256"/>
      <c r="Q1709" s="256"/>
      <c r="R1709" s="256"/>
      <c r="S1709" s="256"/>
      <c r="T1709" s="257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58" t="s">
        <v>182</v>
      </c>
      <c r="AU1709" s="258" t="s">
        <v>81</v>
      </c>
      <c r="AV1709" s="15" t="s">
        <v>179</v>
      </c>
      <c r="AW1709" s="15" t="s">
        <v>33</v>
      </c>
      <c r="AX1709" s="15" t="s">
        <v>79</v>
      </c>
      <c r="AY1709" s="258" t="s">
        <v>171</v>
      </c>
    </row>
    <row r="1710" s="2" customFormat="1" ht="24.15" customHeight="1">
      <c r="A1710" s="41"/>
      <c r="B1710" s="42"/>
      <c r="C1710" s="207" t="s">
        <v>971</v>
      </c>
      <c r="D1710" s="207" t="s">
        <v>174</v>
      </c>
      <c r="E1710" s="208" t="s">
        <v>1547</v>
      </c>
      <c r="F1710" s="209" t="s">
        <v>1548</v>
      </c>
      <c r="G1710" s="210" t="s">
        <v>177</v>
      </c>
      <c r="H1710" s="211">
        <v>9.3620000000000001</v>
      </c>
      <c r="I1710" s="212"/>
      <c r="J1710" s="213">
        <f>ROUND(I1710*H1710,2)</f>
        <v>0</v>
      </c>
      <c r="K1710" s="209" t="s">
        <v>178</v>
      </c>
      <c r="L1710" s="47"/>
      <c r="M1710" s="214" t="s">
        <v>19</v>
      </c>
      <c r="N1710" s="215" t="s">
        <v>42</v>
      </c>
      <c r="O1710" s="87"/>
      <c r="P1710" s="216">
        <f>O1710*H1710</f>
        <v>0</v>
      </c>
      <c r="Q1710" s="216">
        <v>0</v>
      </c>
      <c r="R1710" s="216">
        <f>Q1710*H1710</f>
        <v>0</v>
      </c>
      <c r="S1710" s="216">
        <v>0</v>
      </c>
      <c r="T1710" s="217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18" t="s">
        <v>235</v>
      </c>
      <c r="AT1710" s="218" t="s">
        <v>174</v>
      </c>
      <c r="AU1710" s="218" t="s">
        <v>81</v>
      </c>
      <c r="AY1710" s="20" t="s">
        <v>171</v>
      </c>
      <c r="BE1710" s="219">
        <f>IF(N1710="základní",J1710,0)</f>
        <v>0</v>
      </c>
      <c r="BF1710" s="219">
        <f>IF(N1710="snížená",J1710,0)</f>
        <v>0</v>
      </c>
      <c r="BG1710" s="219">
        <f>IF(N1710="zákl. přenesená",J1710,0)</f>
        <v>0</v>
      </c>
      <c r="BH1710" s="219">
        <f>IF(N1710="sníž. přenesená",J1710,0)</f>
        <v>0</v>
      </c>
      <c r="BI1710" s="219">
        <f>IF(N1710="nulová",J1710,0)</f>
        <v>0</v>
      </c>
      <c r="BJ1710" s="20" t="s">
        <v>79</v>
      </c>
      <c r="BK1710" s="219">
        <f>ROUND(I1710*H1710,2)</f>
        <v>0</v>
      </c>
      <c r="BL1710" s="20" t="s">
        <v>235</v>
      </c>
      <c r="BM1710" s="218" t="s">
        <v>1549</v>
      </c>
    </row>
    <row r="1711" s="2" customFormat="1">
      <c r="A1711" s="41"/>
      <c r="B1711" s="42"/>
      <c r="C1711" s="43"/>
      <c r="D1711" s="220" t="s">
        <v>180</v>
      </c>
      <c r="E1711" s="43"/>
      <c r="F1711" s="221" t="s">
        <v>1550</v>
      </c>
      <c r="G1711" s="43"/>
      <c r="H1711" s="43"/>
      <c r="I1711" s="222"/>
      <c r="J1711" s="43"/>
      <c r="K1711" s="43"/>
      <c r="L1711" s="47"/>
      <c r="M1711" s="223"/>
      <c r="N1711" s="224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T1711" s="20" t="s">
        <v>180</v>
      </c>
      <c r="AU1711" s="20" t="s">
        <v>81</v>
      </c>
    </row>
    <row r="1712" s="12" customFormat="1" ht="22.8" customHeight="1">
      <c r="A1712" s="12"/>
      <c r="B1712" s="191"/>
      <c r="C1712" s="192"/>
      <c r="D1712" s="193" t="s">
        <v>70</v>
      </c>
      <c r="E1712" s="205" t="s">
        <v>1551</v>
      </c>
      <c r="F1712" s="205" t="s">
        <v>1552</v>
      </c>
      <c r="G1712" s="192"/>
      <c r="H1712" s="192"/>
      <c r="I1712" s="195"/>
      <c r="J1712" s="206">
        <f>BK1712</f>
        <v>0</v>
      </c>
      <c r="K1712" s="192"/>
      <c r="L1712" s="197"/>
      <c r="M1712" s="198"/>
      <c r="N1712" s="199"/>
      <c r="O1712" s="199"/>
      <c r="P1712" s="200">
        <f>SUM(P1713:P2020)</f>
        <v>0</v>
      </c>
      <c r="Q1712" s="199"/>
      <c r="R1712" s="200">
        <f>SUM(R1713:R2020)</f>
        <v>6.4216640199999997</v>
      </c>
      <c r="S1712" s="199"/>
      <c r="T1712" s="201">
        <f>SUM(T1713:T2020)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02" t="s">
        <v>81</v>
      </c>
      <c r="AT1712" s="203" t="s">
        <v>70</v>
      </c>
      <c r="AU1712" s="203" t="s">
        <v>79</v>
      </c>
      <c r="AY1712" s="202" t="s">
        <v>171</v>
      </c>
      <c r="BK1712" s="204">
        <f>SUM(BK1713:BK2020)</f>
        <v>0</v>
      </c>
    </row>
    <row r="1713" s="2" customFormat="1" ht="33" customHeight="1">
      <c r="A1713" s="41"/>
      <c r="B1713" s="42"/>
      <c r="C1713" s="207" t="s">
        <v>1553</v>
      </c>
      <c r="D1713" s="207" t="s">
        <v>174</v>
      </c>
      <c r="E1713" s="208" t="s">
        <v>1554</v>
      </c>
      <c r="F1713" s="209" t="s">
        <v>1555</v>
      </c>
      <c r="G1713" s="210" t="s">
        <v>191</v>
      </c>
      <c r="H1713" s="211">
        <v>5.6749999999999998</v>
      </c>
      <c r="I1713" s="212"/>
      <c r="J1713" s="213">
        <f>ROUND(I1713*H1713,2)</f>
        <v>0</v>
      </c>
      <c r="K1713" s="209" t="s">
        <v>178</v>
      </c>
      <c r="L1713" s="47"/>
      <c r="M1713" s="214" t="s">
        <v>19</v>
      </c>
      <c r="N1713" s="215" t="s">
        <v>42</v>
      </c>
      <c r="O1713" s="87"/>
      <c r="P1713" s="216">
        <f>O1713*H1713</f>
        <v>0</v>
      </c>
      <c r="Q1713" s="216">
        <v>0.02614</v>
      </c>
      <c r="R1713" s="216">
        <f>Q1713*H1713</f>
        <v>0.14834449999999999</v>
      </c>
      <c r="S1713" s="216">
        <v>0</v>
      </c>
      <c r="T1713" s="217">
        <f>S1713*H1713</f>
        <v>0</v>
      </c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R1713" s="218" t="s">
        <v>235</v>
      </c>
      <c r="AT1713" s="218" t="s">
        <v>174</v>
      </c>
      <c r="AU1713" s="218" t="s">
        <v>81</v>
      </c>
      <c r="AY1713" s="20" t="s">
        <v>171</v>
      </c>
      <c r="BE1713" s="219">
        <f>IF(N1713="základní",J1713,0)</f>
        <v>0</v>
      </c>
      <c r="BF1713" s="219">
        <f>IF(N1713="snížená",J1713,0)</f>
        <v>0</v>
      </c>
      <c r="BG1713" s="219">
        <f>IF(N1713="zákl. přenesená",J1713,0)</f>
        <v>0</v>
      </c>
      <c r="BH1713" s="219">
        <f>IF(N1713="sníž. přenesená",J1713,0)</f>
        <v>0</v>
      </c>
      <c r="BI1713" s="219">
        <f>IF(N1713="nulová",J1713,0)</f>
        <v>0</v>
      </c>
      <c r="BJ1713" s="20" t="s">
        <v>79</v>
      </c>
      <c r="BK1713" s="219">
        <f>ROUND(I1713*H1713,2)</f>
        <v>0</v>
      </c>
      <c r="BL1713" s="20" t="s">
        <v>235</v>
      </c>
      <c r="BM1713" s="218" t="s">
        <v>1556</v>
      </c>
    </row>
    <row r="1714" s="2" customFormat="1">
      <c r="A1714" s="41"/>
      <c r="B1714" s="42"/>
      <c r="C1714" s="43"/>
      <c r="D1714" s="220" t="s">
        <v>180</v>
      </c>
      <c r="E1714" s="43"/>
      <c r="F1714" s="221" t="s">
        <v>1557</v>
      </c>
      <c r="G1714" s="43"/>
      <c r="H1714" s="43"/>
      <c r="I1714" s="222"/>
      <c r="J1714" s="43"/>
      <c r="K1714" s="43"/>
      <c r="L1714" s="47"/>
      <c r="M1714" s="223"/>
      <c r="N1714" s="224"/>
      <c r="O1714" s="87"/>
      <c r="P1714" s="87"/>
      <c r="Q1714" s="87"/>
      <c r="R1714" s="87"/>
      <c r="S1714" s="87"/>
      <c r="T1714" s="88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T1714" s="20" t="s">
        <v>180</v>
      </c>
      <c r="AU1714" s="20" t="s">
        <v>81</v>
      </c>
    </row>
    <row r="1715" s="13" customFormat="1">
      <c r="A1715" s="13"/>
      <c r="B1715" s="225"/>
      <c r="C1715" s="226"/>
      <c r="D1715" s="227" t="s">
        <v>182</v>
      </c>
      <c r="E1715" s="228" t="s">
        <v>19</v>
      </c>
      <c r="F1715" s="229" t="s">
        <v>1558</v>
      </c>
      <c r="G1715" s="226"/>
      <c r="H1715" s="230">
        <v>5.6749999999999998</v>
      </c>
      <c r="I1715" s="231"/>
      <c r="J1715" s="226"/>
      <c r="K1715" s="226"/>
      <c r="L1715" s="232"/>
      <c r="M1715" s="233"/>
      <c r="N1715" s="234"/>
      <c r="O1715" s="234"/>
      <c r="P1715" s="234"/>
      <c r="Q1715" s="234"/>
      <c r="R1715" s="234"/>
      <c r="S1715" s="234"/>
      <c r="T1715" s="23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6" t="s">
        <v>182</v>
      </c>
      <c r="AU1715" s="236" t="s">
        <v>81</v>
      </c>
      <c r="AV1715" s="13" t="s">
        <v>81</v>
      </c>
      <c r="AW1715" s="13" t="s">
        <v>33</v>
      </c>
      <c r="AX1715" s="13" t="s">
        <v>71</v>
      </c>
      <c r="AY1715" s="236" t="s">
        <v>171</v>
      </c>
    </row>
    <row r="1716" s="15" customFormat="1">
      <c r="A1716" s="15"/>
      <c r="B1716" s="248"/>
      <c r="C1716" s="249"/>
      <c r="D1716" s="227" t="s">
        <v>182</v>
      </c>
      <c r="E1716" s="250" t="s">
        <v>19</v>
      </c>
      <c r="F1716" s="251" t="s">
        <v>188</v>
      </c>
      <c r="G1716" s="249"/>
      <c r="H1716" s="252">
        <v>5.6749999999999998</v>
      </c>
      <c r="I1716" s="253"/>
      <c r="J1716" s="249"/>
      <c r="K1716" s="249"/>
      <c r="L1716" s="254"/>
      <c r="M1716" s="255"/>
      <c r="N1716" s="256"/>
      <c r="O1716" s="256"/>
      <c r="P1716" s="256"/>
      <c r="Q1716" s="256"/>
      <c r="R1716" s="256"/>
      <c r="S1716" s="256"/>
      <c r="T1716" s="257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8" t="s">
        <v>182</v>
      </c>
      <c r="AU1716" s="258" t="s">
        <v>81</v>
      </c>
      <c r="AV1716" s="15" t="s">
        <v>179</v>
      </c>
      <c r="AW1716" s="15" t="s">
        <v>33</v>
      </c>
      <c r="AX1716" s="15" t="s">
        <v>79</v>
      </c>
      <c r="AY1716" s="258" t="s">
        <v>171</v>
      </c>
    </row>
    <row r="1717" s="2" customFormat="1" ht="24.15" customHeight="1">
      <c r="A1717" s="41"/>
      <c r="B1717" s="42"/>
      <c r="C1717" s="207" t="s">
        <v>976</v>
      </c>
      <c r="D1717" s="207" t="s">
        <v>174</v>
      </c>
      <c r="E1717" s="208" t="s">
        <v>1559</v>
      </c>
      <c r="F1717" s="209" t="s">
        <v>1560</v>
      </c>
      <c r="G1717" s="210" t="s">
        <v>191</v>
      </c>
      <c r="H1717" s="211">
        <v>7.9770000000000003</v>
      </c>
      <c r="I1717" s="212"/>
      <c r="J1717" s="213">
        <f>ROUND(I1717*H1717,2)</f>
        <v>0</v>
      </c>
      <c r="K1717" s="209" t="s">
        <v>178</v>
      </c>
      <c r="L1717" s="47"/>
      <c r="M1717" s="214" t="s">
        <v>19</v>
      </c>
      <c r="N1717" s="215" t="s">
        <v>42</v>
      </c>
      <c r="O1717" s="87"/>
      <c r="P1717" s="216">
        <f>O1717*H1717</f>
        <v>0</v>
      </c>
      <c r="Q1717" s="216">
        <v>0.0016100000000000001</v>
      </c>
      <c r="R1717" s="216">
        <f>Q1717*H1717</f>
        <v>0.012842970000000002</v>
      </c>
      <c r="S1717" s="216">
        <v>0</v>
      </c>
      <c r="T1717" s="217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18" t="s">
        <v>235</v>
      </c>
      <c r="AT1717" s="218" t="s">
        <v>174</v>
      </c>
      <c r="AU1717" s="218" t="s">
        <v>81</v>
      </c>
      <c r="AY1717" s="20" t="s">
        <v>171</v>
      </c>
      <c r="BE1717" s="219">
        <f>IF(N1717="základní",J1717,0)</f>
        <v>0</v>
      </c>
      <c r="BF1717" s="219">
        <f>IF(N1717="snížená",J1717,0)</f>
        <v>0</v>
      </c>
      <c r="BG1717" s="219">
        <f>IF(N1717="zákl. přenesená",J1717,0)</f>
        <v>0</v>
      </c>
      <c r="BH1717" s="219">
        <f>IF(N1717="sníž. přenesená",J1717,0)</f>
        <v>0</v>
      </c>
      <c r="BI1717" s="219">
        <f>IF(N1717="nulová",J1717,0)</f>
        <v>0</v>
      </c>
      <c r="BJ1717" s="20" t="s">
        <v>79</v>
      </c>
      <c r="BK1717" s="219">
        <f>ROUND(I1717*H1717,2)</f>
        <v>0</v>
      </c>
      <c r="BL1717" s="20" t="s">
        <v>235</v>
      </c>
      <c r="BM1717" s="218" t="s">
        <v>1561</v>
      </c>
    </row>
    <row r="1718" s="2" customFormat="1">
      <c r="A1718" s="41"/>
      <c r="B1718" s="42"/>
      <c r="C1718" s="43"/>
      <c r="D1718" s="220" t="s">
        <v>180</v>
      </c>
      <c r="E1718" s="43"/>
      <c r="F1718" s="221" t="s">
        <v>1562</v>
      </c>
      <c r="G1718" s="43"/>
      <c r="H1718" s="43"/>
      <c r="I1718" s="222"/>
      <c r="J1718" s="43"/>
      <c r="K1718" s="43"/>
      <c r="L1718" s="47"/>
      <c r="M1718" s="223"/>
      <c r="N1718" s="224"/>
      <c r="O1718" s="87"/>
      <c r="P1718" s="87"/>
      <c r="Q1718" s="87"/>
      <c r="R1718" s="87"/>
      <c r="S1718" s="87"/>
      <c r="T1718" s="88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T1718" s="20" t="s">
        <v>180</v>
      </c>
      <c r="AU1718" s="20" t="s">
        <v>81</v>
      </c>
    </row>
    <row r="1719" s="13" customFormat="1">
      <c r="A1719" s="13"/>
      <c r="B1719" s="225"/>
      <c r="C1719" s="226"/>
      <c r="D1719" s="227" t="s">
        <v>182</v>
      </c>
      <c r="E1719" s="228" t="s">
        <v>19</v>
      </c>
      <c r="F1719" s="229" t="s">
        <v>1563</v>
      </c>
      <c r="G1719" s="226"/>
      <c r="H1719" s="230">
        <v>2.0019999999999998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6" t="s">
        <v>182</v>
      </c>
      <c r="AU1719" s="236" t="s">
        <v>81</v>
      </c>
      <c r="AV1719" s="13" t="s">
        <v>81</v>
      </c>
      <c r="AW1719" s="13" t="s">
        <v>33</v>
      </c>
      <c r="AX1719" s="13" t="s">
        <v>71</v>
      </c>
      <c r="AY1719" s="236" t="s">
        <v>171</v>
      </c>
    </row>
    <row r="1720" s="13" customFormat="1">
      <c r="A1720" s="13"/>
      <c r="B1720" s="225"/>
      <c r="C1720" s="226"/>
      <c r="D1720" s="227" t="s">
        <v>182</v>
      </c>
      <c r="E1720" s="228" t="s">
        <v>19</v>
      </c>
      <c r="F1720" s="229" t="s">
        <v>1564</v>
      </c>
      <c r="G1720" s="226"/>
      <c r="H1720" s="230">
        <v>5.9749999999999996</v>
      </c>
      <c r="I1720" s="231"/>
      <c r="J1720" s="226"/>
      <c r="K1720" s="226"/>
      <c r="L1720" s="232"/>
      <c r="M1720" s="233"/>
      <c r="N1720" s="234"/>
      <c r="O1720" s="234"/>
      <c r="P1720" s="234"/>
      <c r="Q1720" s="234"/>
      <c r="R1720" s="234"/>
      <c r="S1720" s="234"/>
      <c r="T1720" s="235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6" t="s">
        <v>182</v>
      </c>
      <c r="AU1720" s="236" t="s">
        <v>81</v>
      </c>
      <c r="AV1720" s="13" t="s">
        <v>81</v>
      </c>
      <c r="AW1720" s="13" t="s">
        <v>33</v>
      </c>
      <c r="AX1720" s="13" t="s">
        <v>71</v>
      </c>
      <c r="AY1720" s="236" t="s">
        <v>171</v>
      </c>
    </row>
    <row r="1721" s="14" customFormat="1">
      <c r="A1721" s="14"/>
      <c r="B1721" s="237"/>
      <c r="C1721" s="238"/>
      <c r="D1721" s="227" t="s">
        <v>182</v>
      </c>
      <c r="E1721" s="239" t="s">
        <v>19</v>
      </c>
      <c r="F1721" s="240" t="s">
        <v>1565</v>
      </c>
      <c r="G1721" s="238"/>
      <c r="H1721" s="241">
        <v>7.9769999999999994</v>
      </c>
      <c r="I1721" s="242"/>
      <c r="J1721" s="238"/>
      <c r="K1721" s="238"/>
      <c r="L1721" s="243"/>
      <c r="M1721" s="244"/>
      <c r="N1721" s="245"/>
      <c r="O1721" s="245"/>
      <c r="P1721" s="245"/>
      <c r="Q1721" s="245"/>
      <c r="R1721" s="245"/>
      <c r="S1721" s="245"/>
      <c r="T1721" s="24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7" t="s">
        <v>182</v>
      </c>
      <c r="AU1721" s="247" t="s">
        <v>81</v>
      </c>
      <c r="AV1721" s="14" t="s">
        <v>185</v>
      </c>
      <c r="AW1721" s="14" t="s">
        <v>33</v>
      </c>
      <c r="AX1721" s="14" t="s">
        <v>71</v>
      </c>
      <c r="AY1721" s="247" t="s">
        <v>171</v>
      </c>
    </row>
    <row r="1722" s="15" customFormat="1">
      <c r="A1722" s="15"/>
      <c r="B1722" s="248"/>
      <c r="C1722" s="249"/>
      <c r="D1722" s="227" t="s">
        <v>182</v>
      </c>
      <c r="E1722" s="250" t="s">
        <v>19</v>
      </c>
      <c r="F1722" s="251" t="s">
        <v>188</v>
      </c>
      <c r="G1722" s="249"/>
      <c r="H1722" s="252">
        <v>7.9769999999999994</v>
      </c>
      <c r="I1722" s="253"/>
      <c r="J1722" s="249"/>
      <c r="K1722" s="249"/>
      <c r="L1722" s="254"/>
      <c r="M1722" s="255"/>
      <c r="N1722" s="256"/>
      <c r="O1722" s="256"/>
      <c r="P1722" s="256"/>
      <c r="Q1722" s="256"/>
      <c r="R1722" s="256"/>
      <c r="S1722" s="256"/>
      <c r="T1722" s="257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8" t="s">
        <v>182</v>
      </c>
      <c r="AU1722" s="258" t="s">
        <v>81</v>
      </c>
      <c r="AV1722" s="15" t="s">
        <v>179</v>
      </c>
      <c r="AW1722" s="15" t="s">
        <v>33</v>
      </c>
      <c r="AX1722" s="15" t="s">
        <v>79</v>
      </c>
      <c r="AY1722" s="258" t="s">
        <v>171</v>
      </c>
    </row>
    <row r="1723" s="2" customFormat="1" ht="33" customHeight="1">
      <c r="A1723" s="41"/>
      <c r="B1723" s="42"/>
      <c r="C1723" s="207" t="s">
        <v>1566</v>
      </c>
      <c r="D1723" s="207" t="s">
        <v>174</v>
      </c>
      <c r="E1723" s="208" t="s">
        <v>1567</v>
      </c>
      <c r="F1723" s="209" t="s">
        <v>1568</v>
      </c>
      <c r="G1723" s="210" t="s">
        <v>191</v>
      </c>
      <c r="H1723" s="211">
        <v>12.927</v>
      </c>
      <c r="I1723" s="212"/>
      <c r="J1723" s="213">
        <f>ROUND(I1723*H1723,2)</f>
        <v>0</v>
      </c>
      <c r="K1723" s="209" t="s">
        <v>178</v>
      </c>
      <c r="L1723" s="47"/>
      <c r="M1723" s="214" t="s">
        <v>19</v>
      </c>
      <c r="N1723" s="215" t="s">
        <v>42</v>
      </c>
      <c r="O1723" s="87"/>
      <c r="P1723" s="216">
        <f>O1723*H1723</f>
        <v>0</v>
      </c>
      <c r="Q1723" s="216">
        <v>0.028660000000000001</v>
      </c>
      <c r="R1723" s="216">
        <f>Q1723*H1723</f>
        <v>0.37048782000000002</v>
      </c>
      <c r="S1723" s="216">
        <v>0</v>
      </c>
      <c r="T1723" s="217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18" t="s">
        <v>235</v>
      </c>
      <c r="AT1723" s="218" t="s">
        <v>174</v>
      </c>
      <c r="AU1723" s="218" t="s">
        <v>81</v>
      </c>
      <c r="AY1723" s="20" t="s">
        <v>171</v>
      </c>
      <c r="BE1723" s="219">
        <f>IF(N1723="základní",J1723,0)</f>
        <v>0</v>
      </c>
      <c r="BF1723" s="219">
        <f>IF(N1723="snížená",J1723,0)</f>
        <v>0</v>
      </c>
      <c r="BG1723" s="219">
        <f>IF(N1723="zákl. přenesená",J1723,0)</f>
        <v>0</v>
      </c>
      <c r="BH1723" s="219">
        <f>IF(N1723="sníž. přenesená",J1723,0)</f>
        <v>0</v>
      </c>
      <c r="BI1723" s="219">
        <f>IF(N1723="nulová",J1723,0)</f>
        <v>0</v>
      </c>
      <c r="BJ1723" s="20" t="s">
        <v>79</v>
      </c>
      <c r="BK1723" s="219">
        <f>ROUND(I1723*H1723,2)</f>
        <v>0</v>
      </c>
      <c r="BL1723" s="20" t="s">
        <v>235</v>
      </c>
      <c r="BM1723" s="218" t="s">
        <v>1569</v>
      </c>
    </row>
    <row r="1724" s="2" customFormat="1">
      <c r="A1724" s="41"/>
      <c r="B1724" s="42"/>
      <c r="C1724" s="43"/>
      <c r="D1724" s="220" t="s">
        <v>180</v>
      </c>
      <c r="E1724" s="43"/>
      <c r="F1724" s="221" t="s">
        <v>1570</v>
      </c>
      <c r="G1724" s="43"/>
      <c r="H1724" s="43"/>
      <c r="I1724" s="222"/>
      <c r="J1724" s="43"/>
      <c r="K1724" s="43"/>
      <c r="L1724" s="47"/>
      <c r="M1724" s="223"/>
      <c r="N1724" s="224"/>
      <c r="O1724" s="87"/>
      <c r="P1724" s="87"/>
      <c r="Q1724" s="87"/>
      <c r="R1724" s="87"/>
      <c r="S1724" s="87"/>
      <c r="T1724" s="88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T1724" s="20" t="s">
        <v>180</v>
      </c>
      <c r="AU1724" s="20" t="s">
        <v>81</v>
      </c>
    </row>
    <row r="1725" s="13" customFormat="1">
      <c r="A1725" s="13"/>
      <c r="B1725" s="225"/>
      <c r="C1725" s="226"/>
      <c r="D1725" s="227" t="s">
        <v>182</v>
      </c>
      <c r="E1725" s="228" t="s">
        <v>19</v>
      </c>
      <c r="F1725" s="229" t="s">
        <v>1571</v>
      </c>
      <c r="G1725" s="226"/>
      <c r="H1725" s="230">
        <v>4.9500000000000002</v>
      </c>
      <c r="I1725" s="231"/>
      <c r="J1725" s="226"/>
      <c r="K1725" s="226"/>
      <c r="L1725" s="232"/>
      <c r="M1725" s="233"/>
      <c r="N1725" s="234"/>
      <c r="O1725" s="234"/>
      <c r="P1725" s="234"/>
      <c r="Q1725" s="234"/>
      <c r="R1725" s="234"/>
      <c r="S1725" s="234"/>
      <c r="T1725" s="23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6" t="s">
        <v>182</v>
      </c>
      <c r="AU1725" s="236" t="s">
        <v>81</v>
      </c>
      <c r="AV1725" s="13" t="s">
        <v>81</v>
      </c>
      <c r="AW1725" s="13" t="s">
        <v>33</v>
      </c>
      <c r="AX1725" s="13" t="s">
        <v>71</v>
      </c>
      <c r="AY1725" s="236" t="s">
        <v>171</v>
      </c>
    </row>
    <row r="1726" s="13" customFormat="1">
      <c r="A1726" s="13"/>
      <c r="B1726" s="225"/>
      <c r="C1726" s="226"/>
      <c r="D1726" s="227" t="s">
        <v>182</v>
      </c>
      <c r="E1726" s="228" t="s">
        <v>19</v>
      </c>
      <c r="F1726" s="229" t="s">
        <v>1563</v>
      </c>
      <c r="G1726" s="226"/>
      <c r="H1726" s="230">
        <v>2.0019999999999998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6" t="s">
        <v>182</v>
      </c>
      <c r="AU1726" s="236" t="s">
        <v>81</v>
      </c>
      <c r="AV1726" s="13" t="s">
        <v>81</v>
      </c>
      <c r="AW1726" s="13" t="s">
        <v>33</v>
      </c>
      <c r="AX1726" s="13" t="s">
        <v>71</v>
      </c>
      <c r="AY1726" s="236" t="s">
        <v>171</v>
      </c>
    </row>
    <row r="1727" s="13" customFormat="1">
      <c r="A1727" s="13"/>
      <c r="B1727" s="225"/>
      <c r="C1727" s="226"/>
      <c r="D1727" s="227" t="s">
        <v>182</v>
      </c>
      <c r="E1727" s="228" t="s">
        <v>19</v>
      </c>
      <c r="F1727" s="229" t="s">
        <v>1564</v>
      </c>
      <c r="G1727" s="226"/>
      <c r="H1727" s="230">
        <v>5.9749999999999996</v>
      </c>
      <c r="I1727" s="231"/>
      <c r="J1727" s="226"/>
      <c r="K1727" s="226"/>
      <c r="L1727" s="232"/>
      <c r="M1727" s="233"/>
      <c r="N1727" s="234"/>
      <c r="O1727" s="234"/>
      <c r="P1727" s="234"/>
      <c r="Q1727" s="234"/>
      <c r="R1727" s="234"/>
      <c r="S1727" s="234"/>
      <c r="T1727" s="235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6" t="s">
        <v>182</v>
      </c>
      <c r="AU1727" s="236" t="s">
        <v>81</v>
      </c>
      <c r="AV1727" s="13" t="s">
        <v>81</v>
      </c>
      <c r="AW1727" s="13" t="s">
        <v>33</v>
      </c>
      <c r="AX1727" s="13" t="s">
        <v>71</v>
      </c>
      <c r="AY1727" s="236" t="s">
        <v>171</v>
      </c>
    </row>
    <row r="1728" s="14" customFormat="1">
      <c r="A1728" s="14"/>
      <c r="B1728" s="237"/>
      <c r="C1728" s="238"/>
      <c r="D1728" s="227" t="s">
        <v>182</v>
      </c>
      <c r="E1728" s="239" t="s">
        <v>19</v>
      </c>
      <c r="F1728" s="240" t="s">
        <v>1565</v>
      </c>
      <c r="G1728" s="238"/>
      <c r="H1728" s="241">
        <v>12.927</v>
      </c>
      <c r="I1728" s="242"/>
      <c r="J1728" s="238"/>
      <c r="K1728" s="238"/>
      <c r="L1728" s="243"/>
      <c r="M1728" s="244"/>
      <c r="N1728" s="245"/>
      <c r="O1728" s="245"/>
      <c r="P1728" s="245"/>
      <c r="Q1728" s="245"/>
      <c r="R1728" s="245"/>
      <c r="S1728" s="245"/>
      <c r="T1728" s="24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7" t="s">
        <v>182</v>
      </c>
      <c r="AU1728" s="247" t="s">
        <v>81</v>
      </c>
      <c r="AV1728" s="14" t="s">
        <v>185</v>
      </c>
      <c r="AW1728" s="14" t="s">
        <v>33</v>
      </c>
      <c r="AX1728" s="14" t="s">
        <v>71</v>
      </c>
      <c r="AY1728" s="247" t="s">
        <v>171</v>
      </c>
    </row>
    <row r="1729" s="15" customFormat="1">
      <c r="A1729" s="15"/>
      <c r="B1729" s="248"/>
      <c r="C1729" s="249"/>
      <c r="D1729" s="227" t="s">
        <v>182</v>
      </c>
      <c r="E1729" s="250" t="s">
        <v>19</v>
      </c>
      <c r="F1729" s="251" t="s">
        <v>188</v>
      </c>
      <c r="G1729" s="249"/>
      <c r="H1729" s="252">
        <v>12.927</v>
      </c>
      <c r="I1729" s="253"/>
      <c r="J1729" s="249"/>
      <c r="K1729" s="249"/>
      <c r="L1729" s="254"/>
      <c r="M1729" s="255"/>
      <c r="N1729" s="256"/>
      <c r="O1729" s="256"/>
      <c r="P1729" s="256"/>
      <c r="Q1729" s="256"/>
      <c r="R1729" s="256"/>
      <c r="S1729" s="256"/>
      <c r="T1729" s="257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8" t="s">
        <v>182</v>
      </c>
      <c r="AU1729" s="258" t="s">
        <v>81</v>
      </c>
      <c r="AV1729" s="15" t="s">
        <v>179</v>
      </c>
      <c r="AW1729" s="15" t="s">
        <v>33</v>
      </c>
      <c r="AX1729" s="15" t="s">
        <v>79</v>
      </c>
      <c r="AY1729" s="258" t="s">
        <v>171</v>
      </c>
    </row>
    <row r="1730" s="2" customFormat="1" ht="16.5" customHeight="1">
      <c r="A1730" s="41"/>
      <c r="B1730" s="42"/>
      <c r="C1730" s="207" t="s">
        <v>998</v>
      </c>
      <c r="D1730" s="207" t="s">
        <v>174</v>
      </c>
      <c r="E1730" s="208" t="s">
        <v>1572</v>
      </c>
      <c r="F1730" s="209" t="s">
        <v>1573</v>
      </c>
      <c r="G1730" s="210" t="s">
        <v>191</v>
      </c>
      <c r="H1730" s="211">
        <v>26.497</v>
      </c>
      <c r="I1730" s="212"/>
      <c r="J1730" s="213">
        <f>ROUND(I1730*H1730,2)</f>
        <v>0</v>
      </c>
      <c r="K1730" s="209" t="s">
        <v>178</v>
      </c>
      <c r="L1730" s="47"/>
      <c r="M1730" s="214" t="s">
        <v>19</v>
      </c>
      <c r="N1730" s="215" t="s">
        <v>42</v>
      </c>
      <c r="O1730" s="87"/>
      <c r="P1730" s="216">
        <f>O1730*H1730</f>
        <v>0</v>
      </c>
      <c r="Q1730" s="216">
        <v>0.00054000000000000001</v>
      </c>
      <c r="R1730" s="216">
        <f>Q1730*H1730</f>
        <v>0.014308380000000001</v>
      </c>
      <c r="S1730" s="216">
        <v>0</v>
      </c>
      <c r="T1730" s="217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18" t="s">
        <v>235</v>
      </c>
      <c r="AT1730" s="218" t="s">
        <v>174</v>
      </c>
      <c r="AU1730" s="218" t="s">
        <v>81</v>
      </c>
      <c r="AY1730" s="20" t="s">
        <v>171</v>
      </c>
      <c r="BE1730" s="219">
        <f>IF(N1730="základní",J1730,0)</f>
        <v>0</v>
      </c>
      <c r="BF1730" s="219">
        <f>IF(N1730="snížená",J1730,0)</f>
        <v>0</v>
      </c>
      <c r="BG1730" s="219">
        <f>IF(N1730="zákl. přenesená",J1730,0)</f>
        <v>0</v>
      </c>
      <c r="BH1730" s="219">
        <f>IF(N1730="sníž. přenesená",J1730,0)</f>
        <v>0</v>
      </c>
      <c r="BI1730" s="219">
        <f>IF(N1730="nulová",J1730,0)</f>
        <v>0</v>
      </c>
      <c r="BJ1730" s="20" t="s">
        <v>79</v>
      </c>
      <c r="BK1730" s="219">
        <f>ROUND(I1730*H1730,2)</f>
        <v>0</v>
      </c>
      <c r="BL1730" s="20" t="s">
        <v>235</v>
      </c>
      <c r="BM1730" s="218" t="s">
        <v>1574</v>
      </c>
    </row>
    <row r="1731" s="2" customFormat="1">
      <c r="A1731" s="41"/>
      <c r="B1731" s="42"/>
      <c r="C1731" s="43"/>
      <c r="D1731" s="220" t="s">
        <v>180</v>
      </c>
      <c r="E1731" s="43"/>
      <c r="F1731" s="221" t="s">
        <v>1575</v>
      </c>
      <c r="G1731" s="43"/>
      <c r="H1731" s="43"/>
      <c r="I1731" s="222"/>
      <c r="J1731" s="43"/>
      <c r="K1731" s="43"/>
      <c r="L1731" s="47"/>
      <c r="M1731" s="223"/>
      <c r="N1731" s="224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20" t="s">
        <v>180</v>
      </c>
      <c r="AU1731" s="20" t="s">
        <v>81</v>
      </c>
    </row>
    <row r="1732" s="13" customFormat="1">
      <c r="A1732" s="13"/>
      <c r="B1732" s="225"/>
      <c r="C1732" s="226"/>
      <c r="D1732" s="227" t="s">
        <v>182</v>
      </c>
      <c r="E1732" s="228" t="s">
        <v>19</v>
      </c>
      <c r="F1732" s="229" t="s">
        <v>1576</v>
      </c>
      <c r="G1732" s="226"/>
      <c r="H1732" s="230">
        <v>15.827</v>
      </c>
      <c r="I1732" s="231"/>
      <c r="J1732" s="226"/>
      <c r="K1732" s="226"/>
      <c r="L1732" s="232"/>
      <c r="M1732" s="233"/>
      <c r="N1732" s="234"/>
      <c r="O1732" s="234"/>
      <c r="P1732" s="234"/>
      <c r="Q1732" s="234"/>
      <c r="R1732" s="234"/>
      <c r="S1732" s="234"/>
      <c r="T1732" s="235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6" t="s">
        <v>182</v>
      </c>
      <c r="AU1732" s="236" t="s">
        <v>81</v>
      </c>
      <c r="AV1732" s="13" t="s">
        <v>81</v>
      </c>
      <c r="AW1732" s="13" t="s">
        <v>33</v>
      </c>
      <c r="AX1732" s="13" t="s">
        <v>71</v>
      </c>
      <c r="AY1732" s="236" t="s">
        <v>171</v>
      </c>
    </row>
    <row r="1733" s="13" customFormat="1">
      <c r="A1733" s="13"/>
      <c r="B1733" s="225"/>
      <c r="C1733" s="226"/>
      <c r="D1733" s="227" t="s">
        <v>182</v>
      </c>
      <c r="E1733" s="228" t="s">
        <v>19</v>
      </c>
      <c r="F1733" s="229" t="s">
        <v>1577</v>
      </c>
      <c r="G1733" s="226"/>
      <c r="H1733" s="230">
        <v>4.875</v>
      </c>
      <c r="I1733" s="231"/>
      <c r="J1733" s="226"/>
      <c r="K1733" s="226"/>
      <c r="L1733" s="232"/>
      <c r="M1733" s="233"/>
      <c r="N1733" s="234"/>
      <c r="O1733" s="234"/>
      <c r="P1733" s="234"/>
      <c r="Q1733" s="234"/>
      <c r="R1733" s="234"/>
      <c r="S1733" s="234"/>
      <c r="T1733" s="235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6" t="s">
        <v>182</v>
      </c>
      <c r="AU1733" s="236" t="s">
        <v>81</v>
      </c>
      <c r="AV1733" s="13" t="s">
        <v>81</v>
      </c>
      <c r="AW1733" s="13" t="s">
        <v>33</v>
      </c>
      <c r="AX1733" s="13" t="s">
        <v>71</v>
      </c>
      <c r="AY1733" s="236" t="s">
        <v>171</v>
      </c>
    </row>
    <row r="1734" s="14" customFormat="1">
      <c r="A1734" s="14"/>
      <c r="B1734" s="237"/>
      <c r="C1734" s="238"/>
      <c r="D1734" s="227" t="s">
        <v>182</v>
      </c>
      <c r="E1734" s="239" t="s">
        <v>19</v>
      </c>
      <c r="F1734" s="240" t="s">
        <v>1578</v>
      </c>
      <c r="G1734" s="238"/>
      <c r="H1734" s="241">
        <v>20.701999999999998</v>
      </c>
      <c r="I1734" s="242"/>
      <c r="J1734" s="238"/>
      <c r="K1734" s="238"/>
      <c r="L1734" s="243"/>
      <c r="M1734" s="244"/>
      <c r="N1734" s="245"/>
      <c r="O1734" s="245"/>
      <c r="P1734" s="245"/>
      <c r="Q1734" s="245"/>
      <c r="R1734" s="245"/>
      <c r="S1734" s="245"/>
      <c r="T1734" s="246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7" t="s">
        <v>182</v>
      </c>
      <c r="AU1734" s="247" t="s">
        <v>81</v>
      </c>
      <c r="AV1734" s="14" t="s">
        <v>185</v>
      </c>
      <c r="AW1734" s="14" t="s">
        <v>33</v>
      </c>
      <c r="AX1734" s="14" t="s">
        <v>71</v>
      </c>
      <c r="AY1734" s="247" t="s">
        <v>171</v>
      </c>
    </row>
    <row r="1735" s="13" customFormat="1">
      <c r="A1735" s="13"/>
      <c r="B1735" s="225"/>
      <c r="C1735" s="226"/>
      <c r="D1735" s="227" t="s">
        <v>182</v>
      </c>
      <c r="E1735" s="228" t="s">
        <v>19</v>
      </c>
      <c r="F1735" s="229" t="s">
        <v>1579</v>
      </c>
      <c r="G1735" s="226"/>
      <c r="H1735" s="230">
        <v>5.7949999999999999</v>
      </c>
      <c r="I1735" s="231"/>
      <c r="J1735" s="226"/>
      <c r="K1735" s="226"/>
      <c r="L1735" s="232"/>
      <c r="M1735" s="233"/>
      <c r="N1735" s="234"/>
      <c r="O1735" s="234"/>
      <c r="P1735" s="234"/>
      <c r="Q1735" s="234"/>
      <c r="R1735" s="234"/>
      <c r="S1735" s="234"/>
      <c r="T1735" s="23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6" t="s">
        <v>182</v>
      </c>
      <c r="AU1735" s="236" t="s">
        <v>81</v>
      </c>
      <c r="AV1735" s="13" t="s">
        <v>81</v>
      </c>
      <c r="AW1735" s="13" t="s">
        <v>33</v>
      </c>
      <c r="AX1735" s="13" t="s">
        <v>71</v>
      </c>
      <c r="AY1735" s="236" t="s">
        <v>171</v>
      </c>
    </row>
    <row r="1736" s="14" customFormat="1">
      <c r="A1736" s="14"/>
      <c r="B1736" s="237"/>
      <c r="C1736" s="238"/>
      <c r="D1736" s="227" t="s">
        <v>182</v>
      </c>
      <c r="E1736" s="239" t="s">
        <v>19</v>
      </c>
      <c r="F1736" s="240" t="s">
        <v>1580</v>
      </c>
      <c r="G1736" s="238"/>
      <c r="H1736" s="241">
        <v>5.7949999999999999</v>
      </c>
      <c r="I1736" s="242"/>
      <c r="J1736" s="238"/>
      <c r="K1736" s="238"/>
      <c r="L1736" s="243"/>
      <c r="M1736" s="244"/>
      <c r="N1736" s="245"/>
      <c r="O1736" s="245"/>
      <c r="P1736" s="245"/>
      <c r="Q1736" s="245"/>
      <c r="R1736" s="245"/>
      <c r="S1736" s="245"/>
      <c r="T1736" s="24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47" t="s">
        <v>182</v>
      </c>
      <c r="AU1736" s="247" t="s">
        <v>81</v>
      </c>
      <c r="AV1736" s="14" t="s">
        <v>185</v>
      </c>
      <c r="AW1736" s="14" t="s">
        <v>33</v>
      </c>
      <c r="AX1736" s="14" t="s">
        <v>71</v>
      </c>
      <c r="AY1736" s="247" t="s">
        <v>171</v>
      </c>
    </row>
    <row r="1737" s="15" customFormat="1">
      <c r="A1737" s="15"/>
      <c r="B1737" s="248"/>
      <c r="C1737" s="249"/>
      <c r="D1737" s="227" t="s">
        <v>182</v>
      </c>
      <c r="E1737" s="250" t="s">
        <v>19</v>
      </c>
      <c r="F1737" s="251" t="s">
        <v>188</v>
      </c>
      <c r="G1737" s="249"/>
      <c r="H1737" s="252">
        <v>26.497</v>
      </c>
      <c r="I1737" s="253"/>
      <c r="J1737" s="249"/>
      <c r="K1737" s="249"/>
      <c r="L1737" s="254"/>
      <c r="M1737" s="255"/>
      <c r="N1737" s="256"/>
      <c r="O1737" s="256"/>
      <c r="P1737" s="256"/>
      <c r="Q1737" s="256"/>
      <c r="R1737" s="256"/>
      <c r="S1737" s="256"/>
      <c r="T1737" s="257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58" t="s">
        <v>182</v>
      </c>
      <c r="AU1737" s="258" t="s">
        <v>81</v>
      </c>
      <c r="AV1737" s="15" t="s">
        <v>179</v>
      </c>
      <c r="AW1737" s="15" t="s">
        <v>33</v>
      </c>
      <c r="AX1737" s="15" t="s">
        <v>79</v>
      </c>
      <c r="AY1737" s="258" t="s">
        <v>171</v>
      </c>
    </row>
    <row r="1738" s="2" customFormat="1" ht="16.5" customHeight="1">
      <c r="A1738" s="41"/>
      <c r="B1738" s="42"/>
      <c r="C1738" s="269" t="s">
        <v>1581</v>
      </c>
      <c r="D1738" s="269" t="s">
        <v>565</v>
      </c>
      <c r="E1738" s="270" t="s">
        <v>1582</v>
      </c>
      <c r="F1738" s="271" t="s">
        <v>1583</v>
      </c>
      <c r="G1738" s="272" t="s">
        <v>234</v>
      </c>
      <c r="H1738" s="273">
        <v>17.390000000000001</v>
      </c>
      <c r="I1738" s="274"/>
      <c r="J1738" s="275">
        <f>ROUND(I1738*H1738,2)</f>
        <v>0</v>
      </c>
      <c r="K1738" s="271" t="s">
        <v>178</v>
      </c>
      <c r="L1738" s="276"/>
      <c r="M1738" s="277" t="s">
        <v>19</v>
      </c>
      <c r="N1738" s="278" t="s">
        <v>42</v>
      </c>
      <c r="O1738" s="87"/>
      <c r="P1738" s="216">
        <f>O1738*H1738</f>
        <v>0</v>
      </c>
      <c r="Q1738" s="216">
        <v>0.00076000000000000004</v>
      </c>
      <c r="R1738" s="216">
        <f>Q1738*H1738</f>
        <v>0.013216400000000001</v>
      </c>
      <c r="S1738" s="216">
        <v>0</v>
      </c>
      <c r="T1738" s="217">
        <f>S1738*H1738</f>
        <v>0</v>
      </c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R1738" s="218" t="s">
        <v>286</v>
      </c>
      <c r="AT1738" s="218" t="s">
        <v>565</v>
      </c>
      <c r="AU1738" s="218" t="s">
        <v>81</v>
      </c>
      <c r="AY1738" s="20" t="s">
        <v>171</v>
      </c>
      <c r="BE1738" s="219">
        <f>IF(N1738="základní",J1738,0)</f>
        <v>0</v>
      </c>
      <c r="BF1738" s="219">
        <f>IF(N1738="snížená",J1738,0)</f>
        <v>0</v>
      </c>
      <c r="BG1738" s="219">
        <f>IF(N1738="zákl. přenesená",J1738,0)</f>
        <v>0</v>
      </c>
      <c r="BH1738" s="219">
        <f>IF(N1738="sníž. přenesená",J1738,0)</f>
        <v>0</v>
      </c>
      <c r="BI1738" s="219">
        <f>IF(N1738="nulová",J1738,0)</f>
        <v>0</v>
      </c>
      <c r="BJ1738" s="20" t="s">
        <v>79</v>
      </c>
      <c r="BK1738" s="219">
        <f>ROUND(I1738*H1738,2)</f>
        <v>0</v>
      </c>
      <c r="BL1738" s="20" t="s">
        <v>235</v>
      </c>
      <c r="BM1738" s="218" t="s">
        <v>1584</v>
      </c>
    </row>
    <row r="1739" s="13" customFormat="1">
      <c r="A1739" s="13"/>
      <c r="B1739" s="225"/>
      <c r="C1739" s="226"/>
      <c r="D1739" s="227" t="s">
        <v>182</v>
      </c>
      <c r="E1739" s="228" t="s">
        <v>19</v>
      </c>
      <c r="F1739" s="229" t="s">
        <v>1585</v>
      </c>
      <c r="G1739" s="226"/>
      <c r="H1739" s="230">
        <v>17.390000000000001</v>
      </c>
      <c r="I1739" s="231"/>
      <c r="J1739" s="226"/>
      <c r="K1739" s="226"/>
      <c r="L1739" s="232"/>
      <c r="M1739" s="233"/>
      <c r="N1739" s="234"/>
      <c r="O1739" s="234"/>
      <c r="P1739" s="234"/>
      <c r="Q1739" s="234"/>
      <c r="R1739" s="234"/>
      <c r="S1739" s="234"/>
      <c r="T1739" s="23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6" t="s">
        <v>182</v>
      </c>
      <c r="AU1739" s="236" t="s">
        <v>81</v>
      </c>
      <c r="AV1739" s="13" t="s">
        <v>81</v>
      </c>
      <c r="AW1739" s="13" t="s">
        <v>33</v>
      </c>
      <c r="AX1739" s="13" t="s">
        <v>71</v>
      </c>
      <c r="AY1739" s="236" t="s">
        <v>171</v>
      </c>
    </row>
    <row r="1740" s="15" customFormat="1">
      <c r="A1740" s="15"/>
      <c r="B1740" s="248"/>
      <c r="C1740" s="249"/>
      <c r="D1740" s="227" t="s">
        <v>182</v>
      </c>
      <c r="E1740" s="250" t="s">
        <v>19</v>
      </c>
      <c r="F1740" s="251" t="s">
        <v>188</v>
      </c>
      <c r="G1740" s="249"/>
      <c r="H1740" s="252">
        <v>17.390000000000001</v>
      </c>
      <c r="I1740" s="253"/>
      <c r="J1740" s="249"/>
      <c r="K1740" s="249"/>
      <c r="L1740" s="254"/>
      <c r="M1740" s="255"/>
      <c r="N1740" s="256"/>
      <c r="O1740" s="256"/>
      <c r="P1740" s="256"/>
      <c r="Q1740" s="256"/>
      <c r="R1740" s="256"/>
      <c r="S1740" s="256"/>
      <c r="T1740" s="257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58" t="s">
        <v>182</v>
      </c>
      <c r="AU1740" s="258" t="s">
        <v>81</v>
      </c>
      <c r="AV1740" s="15" t="s">
        <v>179</v>
      </c>
      <c r="AW1740" s="15" t="s">
        <v>33</v>
      </c>
      <c r="AX1740" s="15" t="s">
        <v>79</v>
      </c>
      <c r="AY1740" s="258" t="s">
        <v>171</v>
      </c>
    </row>
    <row r="1741" s="2" customFormat="1" ht="16.5" customHeight="1">
      <c r="A1741" s="41"/>
      <c r="B1741" s="42"/>
      <c r="C1741" s="269" t="s">
        <v>1006</v>
      </c>
      <c r="D1741" s="269" t="s">
        <v>565</v>
      </c>
      <c r="E1741" s="270" t="s">
        <v>1586</v>
      </c>
      <c r="F1741" s="271" t="s">
        <v>1587</v>
      </c>
      <c r="G1741" s="272" t="s">
        <v>234</v>
      </c>
      <c r="H1741" s="273">
        <v>41.404000000000003</v>
      </c>
      <c r="I1741" s="274"/>
      <c r="J1741" s="275">
        <f>ROUND(I1741*H1741,2)</f>
        <v>0</v>
      </c>
      <c r="K1741" s="271" t="s">
        <v>178</v>
      </c>
      <c r="L1741" s="276"/>
      <c r="M1741" s="277" t="s">
        <v>19</v>
      </c>
      <c r="N1741" s="278" t="s">
        <v>42</v>
      </c>
      <c r="O1741" s="87"/>
      <c r="P1741" s="216">
        <f>O1741*H1741</f>
        <v>0</v>
      </c>
      <c r="Q1741" s="216">
        <v>0.00089999999999999998</v>
      </c>
      <c r="R1741" s="216">
        <f>Q1741*H1741</f>
        <v>0.037263600000000001</v>
      </c>
      <c r="S1741" s="216">
        <v>0</v>
      </c>
      <c r="T1741" s="217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18" t="s">
        <v>286</v>
      </c>
      <c r="AT1741" s="218" t="s">
        <v>565</v>
      </c>
      <c r="AU1741" s="218" t="s">
        <v>81</v>
      </c>
      <c r="AY1741" s="20" t="s">
        <v>171</v>
      </c>
      <c r="BE1741" s="219">
        <f>IF(N1741="základní",J1741,0)</f>
        <v>0</v>
      </c>
      <c r="BF1741" s="219">
        <f>IF(N1741="snížená",J1741,0)</f>
        <v>0</v>
      </c>
      <c r="BG1741" s="219">
        <f>IF(N1741="zákl. přenesená",J1741,0)</f>
        <v>0</v>
      </c>
      <c r="BH1741" s="219">
        <f>IF(N1741="sníž. přenesená",J1741,0)</f>
        <v>0</v>
      </c>
      <c r="BI1741" s="219">
        <f>IF(N1741="nulová",J1741,0)</f>
        <v>0</v>
      </c>
      <c r="BJ1741" s="20" t="s">
        <v>79</v>
      </c>
      <c r="BK1741" s="219">
        <f>ROUND(I1741*H1741,2)</f>
        <v>0</v>
      </c>
      <c r="BL1741" s="20" t="s">
        <v>235</v>
      </c>
      <c r="BM1741" s="218" t="s">
        <v>1588</v>
      </c>
    </row>
    <row r="1742" s="13" customFormat="1">
      <c r="A1742" s="13"/>
      <c r="B1742" s="225"/>
      <c r="C1742" s="226"/>
      <c r="D1742" s="227" t="s">
        <v>182</v>
      </c>
      <c r="E1742" s="228" t="s">
        <v>19</v>
      </c>
      <c r="F1742" s="229" t="s">
        <v>1589</v>
      </c>
      <c r="G1742" s="226"/>
      <c r="H1742" s="230">
        <v>41.404000000000003</v>
      </c>
      <c r="I1742" s="231"/>
      <c r="J1742" s="226"/>
      <c r="K1742" s="226"/>
      <c r="L1742" s="232"/>
      <c r="M1742" s="233"/>
      <c r="N1742" s="234"/>
      <c r="O1742" s="234"/>
      <c r="P1742" s="234"/>
      <c r="Q1742" s="234"/>
      <c r="R1742" s="234"/>
      <c r="S1742" s="234"/>
      <c r="T1742" s="235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6" t="s">
        <v>182</v>
      </c>
      <c r="AU1742" s="236" t="s">
        <v>81</v>
      </c>
      <c r="AV1742" s="13" t="s">
        <v>81</v>
      </c>
      <c r="AW1742" s="13" t="s">
        <v>33</v>
      </c>
      <c r="AX1742" s="13" t="s">
        <v>71</v>
      </c>
      <c r="AY1742" s="236" t="s">
        <v>171</v>
      </c>
    </row>
    <row r="1743" s="15" customFormat="1">
      <c r="A1743" s="15"/>
      <c r="B1743" s="248"/>
      <c r="C1743" s="249"/>
      <c r="D1743" s="227" t="s">
        <v>182</v>
      </c>
      <c r="E1743" s="250" t="s">
        <v>19</v>
      </c>
      <c r="F1743" s="251" t="s">
        <v>188</v>
      </c>
      <c r="G1743" s="249"/>
      <c r="H1743" s="252">
        <v>41.404000000000003</v>
      </c>
      <c r="I1743" s="253"/>
      <c r="J1743" s="249"/>
      <c r="K1743" s="249"/>
      <c r="L1743" s="254"/>
      <c r="M1743" s="255"/>
      <c r="N1743" s="256"/>
      <c r="O1743" s="256"/>
      <c r="P1743" s="256"/>
      <c r="Q1743" s="256"/>
      <c r="R1743" s="256"/>
      <c r="S1743" s="256"/>
      <c r="T1743" s="257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58" t="s">
        <v>182</v>
      </c>
      <c r="AU1743" s="258" t="s">
        <v>81</v>
      </c>
      <c r="AV1743" s="15" t="s">
        <v>179</v>
      </c>
      <c r="AW1743" s="15" t="s">
        <v>33</v>
      </c>
      <c r="AX1743" s="15" t="s">
        <v>79</v>
      </c>
      <c r="AY1743" s="258" t="s">
        <v>171</v>
      </c>
    </row>
    <row r="1744" s="2" customFormat="1" ht="16.5" customHeight="1">
      <c r="A1744" s="41"/>
      <c r="B1744" s="42"/>
      <c r="C1744" s="269" t="s">
        <v>1590</v>
      </c>
      <c r="D1744" s="269" t="s">
        <v>565</v>
      </c>
      <c r="E1744" s="270" t="s">
        <v>1591</v>
      </c>
      <c r="F1744" s="271" t="s">
        <v>1592</v>
      </c>
      <c r="G1744" s="272" t="s">
        <v>234</v>
      </c>
      <c r="H1744" s="273">
        <v>4.8680000000000003</v>
      </c>
      <c r="I1744" s="274"/>
      <c r="J1744" s="275">
        <f>ROUND(I1744*H1744,2)</f>
        <v>0</v>
      </c>
      <c r="K1744" s="271" t="s">
        <v>178</v>
      </c>
      <c r="L1744" s="276"/>
      <c r="M1744" s="277" t="s">
        <v>19</v>
      </c>
      <c r="N1744" s="278" t="s">
        <v>42</v>
      </c>
      <c r="O1744" s="87"/>
      <c r="P1744" s="216">
        <f>O1744*H1744</f>
        <v>0</v>
      </c>
      <c r="Q1744" s="216">
        <v>0.00085999999999999998</v>
      </c>
      <c r="R1744" s="216">
        <f>Q1744*H1744</f>
        <v>0.0041864800000000002</v>
      </c>
      <c r="S1744" s="216">
        <v>0</v>
      </c>
      <c r="T1744" s="217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18" t="s">
        <v>286</v>
      </c>
      <c r="AT1744" s="218" t="s">
        <v>565</v>
      </c>
      <c r="AU1744" s="218" t="s">
        <v>81</v>
      </c>
      <c r="AY1744" s="20" t="s">
        <v>171</v>
      </c>
      <c r="BE1744" s="219">
        <f>IF(N1744="základní",J1744,0)</f>
        <v>0</v>
      </c>
      <c r="BF1744" s="219">
        <f>IF(N1744="snížená",J1744,0)</f>
        <v>0</v>
      </c>
      <c r="BG1744" s="219">
        <f>IF(N1744="zákl. přenesená",J1744,0)</f>
        <v>0</v>
      </c>
      <c r="BH1744" s="219">
        <f>IF(N1744="sníž. přenesená",J1744,0)</f>
        <v>0</v>
      </c>
      <c r="BI1744" s="219">
        <f>IF(N1744="nulová",J1744,0)</f>
        <v>0</v>
      </c>
      <c r="BJ1744" s="20" t="s">
        <v>79</v>
      </c>
      <c r="BK1744" s="219">
        <f>ROUND(I1744*H1744,2)</f>
        <v>0</v>
      </c>
      <c r="BL1744" s="20" t="s">
        <v>235</v>
      </c>
      <c r="BM1744" s="218" t="s">
        <v>1593</v>
      </c>
    </row>
    <row r="1745" s="13" customFormat="1">
      <c r="A1745" s="13"/>
      <c r="B1745" s="225"/>
      <c r="C1745" s="226"/>
      <c r="D1745" s="227" t="s">
        <v>182</v>
      </c>
      <c r="E1745" s="228" t="s">
        <v>19</v>
      </c>
      <c r="F1745" s="229" t="s">
        <v>1594</v>
      </c>
      <c r="G1745" s="226"/>
      <c r="H1745" s="230">
        <v>4.8680000000000003</v>
      </c>
      <c r="I1745" s="231"/>
      <c r="J1745" s="226"/>
      <c r="K1745" s="226"/>
      <c r="L1745" s="232"/>
      <c r="M1745" s="233"/>
      <c r="N1745" s="234"/>
      <c r="O1745" s="234"/>
      <c r="P1745" s="234"/>
      <c r="Q1745" s="234"/>
      <c r="R1745" s="234"/>
      <c r="S1745" s="234"/>
      <c r="T1745" s="23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6" t="s">
        <v>182</v>
      </c>
      <c r="AU1745" s="236" t="s">
        <v>81</v>
      </c>
      <c r="AV1745" s="13" t="s">
        <v>81</v>
      </c>
      <c r="AW1745" s="13" t="s">
        <v>33</v>
      </c>
      <c r="AX1745" s="13" t="s">
        <v>71</v>
      </c>
      <c r="AY1745" s="236" t="s">
        <v>171</v>
      </c>
    </row>
    <row r="1746" s="15" customFormat="1">
      <c r="A1746" s="15"/>
      <c r="B1746" s="248"/>
      <c r="C1746" s="249"/>
      <c r="D1746" s="227" t="s">
        <v>182</v>
      </c>
      <c r="E1746" s="250" t="s">
        <v>19</v>
      </c>
      <c r="F1746" s="251" t="s">
        <v>188</v>
      </c>
      <c r="G1746" s="249"/>
      <c r="H1746" s="252">
        <v>4.8680000000000003</v>
      </c>
      <c r="I1746" s="253"/>
      <c r="J1746" s="249"/>
      <c r="K1746" s="249"/>
      <c r="L1746" s="254"/>
      <c r="M1746" s="255"/>
      <c r="N1746" s="256"/>
      <c r="O1746" s="256"/>
      <c r="P1746" s="256"/>
      <c r="Q1746" s="256"/>
      <c r="R1746" s="256"/>
      <c r="S1746" s="256"/>
      <c r="T1746" s="257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58" t="s">
        <v>182</v>
      </c>
      <c r="AU1746" s="258" t="s">
        <v>81</v>
      </c>
      <c r="AV1746" s="15" t="s">
        <v>179</v>
      </c>
      <c r="AW1746" s="15" t="s">
        <v>33</v>
      </c>
      <c r="AX1746" s="15" t="s">
        <v>79</v>
      </c>
      <c r="AY1746" s="258" t="s">
        <v>171</v>
      </c>
    </row>
    <row r="1747" s="2" customFormat="1" ht="16.5" customHeight="1">
      <c r="A1747" s="41"/>
      <c r="B1747" s="42"/>
      <c r="C1747" s="269" t="s">
        <v>1013</v>
      </c>
      <c r="D1747" s="269" t="s">
        <v>565</v>
      </c>
      <c r="E1747" s="270" t="s">
        <v>1595</v>
      </c>
      <c r="F1747" s="271" t="s">
        <v>1596</v>
      </c>
      <c r="G1747" s="272" t="s">
        <v>234</v>
      </c>
      <c r="H1747" s="273">
        <v>11.59</v>
      </c>
      <c r="I1747" s="274"/>
      <c r="J1747" s="275">
        <f>ROUND(I1747*H1747,2)</f>
        <v>0</v>
      </c>
      <c r="K1747" s="271" t="s">
        <v>178</v>
      </c>
      <c r="L1747" s="276"/>
      <c r="M1747" s="277" t="s">
        <v>19</v>
      </c>
      <c r="N1747" s="278" t="s">
        <v>42</v>
      </c>
      <c r="O1747" s="87"/>
      <c r="P1747" s="216">
        <f>O1747*H1747</f>
        <v>0</v>
      </c>
      <c r="Q1747" s="216">
        <v>0.00117</v>
      </c>
      <c r="R1747" s="216">
        <f>Q1747*H1747</f>
        <v>0.013560300000000001</v>
      </c>
      <c r="S1747" s="216">
        <v>0</v>
      </c>
      <c r="T1747" s="217">
        <f>S1747*H1747</f>
        <v>0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18" t="s">
        <v>286</v>
      </c>
      <c r="AT1747" s="218" t="s">
        <v>565</v>
      </c>
      <c r="AU1747" s="218" t="s">
        <v>81</v>
      </c>
      <c r="AY1747" s="20" t="s">
        <v>171</v>
      </c>
      <c r="BE1747" s="219">
        <f>IF(N1747="základní",J1747,0)</f>
        <v>0</v>
      </c>
      <c r="BF1747" s="219">
        <f>IF(N1747="snížená",J1747,0)</f>
        <v>0</v>
      </c>
      <c r="BG1747" s="219">
        <f>IF(N1747="zákl. přenesená",J1747,0)</f>
        <v>0</v>
      </c>
      <c r="BH1747" s="219">
        <f>IF(N1747="sníž. přenesená",J1747,0)</f>
        <v>0</v>
      </c>
      <c r="BI1747" s="219">
        <f>IF(N1747="nulová",J1747,0)</f>
        <v>0</v>
      </c>
      <c r="BJ1747" s="20" t="s">
        <v>79</v>
      </c>
      <c r="BK1747" s="219">
        <f>ROUND(I1747*H1747,2)</f>
        <v>0</v>
      </c>
      <c r="BL1747" s="20" t="s">
        <v>235</v>
      </c>
      <c r="BM1747" s="218" t="s">
        <v>1597</v>
      </c>
    </row>
    <row r="1748" s="13" customFormat="1">
      <c r="A1748" s="13"/>
      <c r="B1748" s="225"/>
      <c r="C1748" s="226"/>
      <c r="D1748" s="227" t="s">
        <v>182</v>
      </c>
      <c r="E1748" s="228" t="s">
        <v>19</v>
      </c>
      <c r="F1748" s="229" t="s">
        <v>1598</v>
      </c>
      <c r="G1748" s="226"/>
      <c r="H1748" s="230">
        <v>11.59</v>
      </c>
      <c r="I1748" s="231"/>
      <c r="J1748" s="226"/>
      <c r="K1748" s="226"/>
      <c r="L1748" s="232"/>
      <c r="M1748" s="233"/>
      <c r="N1748" s="234"/>
      <c r="O1748" s="234"/>
      <c r="P1748" s="234"/>
      <c r="Q1748" s="234"/>
      <c r="R1748" s="234"/>
      <c r="S1748" s="234"/>
      <c r="T1748" s="23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6" t="s">
        <v>182</v>
      </c>
      <c r="AU1748" s="236" t="s">
        <v>81</v>
      </c>
      <c r="AV1748" s="13" t="s">
        <v>81</v>
      </c>
      <c r="AW1748" s="13" t="s">
        <v>33</v>
      </c>
      <c r="AX1748" s="13" t="s">
        <v>71</v>
      </c>
      <c r="AY1748" s="236" t="s">
        <v>171</v>
      </c>
    </row>
    <row r="1749" s="15" customFormat="1">
      <c r="A1749" s="15"/>
      <c r="B1749" s="248"/>
      <c r="C1749" s="249"/>
      <c r="D1749" s="227" t="s">
        <v>182</v>
      </c>
      <c r="E1749" s="250" t="s">
        <v>19</v>
      </c>
      <c r="F1749" s="251" t="s">
        <v>188</v>
      </c>
      <c r="G1749" s="249"/>
      <c r="H1749" s="252">
        <v>11.59</v>
      </c>
      <c r="I1749" s="253"/>
      <c r="J1749" s="249"/>
      <c r="K1749" s="249"/>
      <c r="L1749" s="254"/>
      <c r="M1749" s="255"/>
      <c r="N1749" s="256"/>
      <c r="O1749" s="256"/>
      <c r="P1749" s="256"/>
      <c r="Q1749" s="256"/>
      <c r="R1749" s="256"/>
      <c r="S1749" s="256"/>
      <c r="T1749" s="257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58" t="s">
        <v>182</v>
      </c>
      <c r="AU1749" s="258" t="s">
        <v>81</v>
      </c>
      <c r="AV1749" s="15" t="s">
        <v>179</v>
      </c>
      <c r="AW1749" s="15" t="s">
        <v>33</v>
      </c>
      <c r="AX1749" s="15" t="s">
        <v>79</v>
      </c>
      <c r="AY1749" s="258" t="s">
        <v>171</v>
      </c>
    </row>
    <row r="1750" s="2" customFormat="1" ht="16.5" customHeight="1">
      <c r="A1750" s="41"/>
      <c r="B1750" s="42"/>
      <c r="C1750" s="207" t="s">
        <v>1599</v>
      </c>
      <c r="D1750" s="207" t="s">
        <v>174</v>
      </c>
      <c r="E1750" s="208" t="s">
        <v>1600</v>
      </c>
      <c r="F1750" s="209" t="s">
        <v>1601</v>
      </c>
      <c r="G1750" s="210" t="s">
        <v>191</v>
      </c>
      <c r="H1750" s="211">
        <v>26.497</v>
      </c>
      <c r="I1750" s="212"/>
      <c r="J1750" s="213">
        <f>ROUND(I1750*H1750,2)</f>
        <v>0</v>
      </c>
      <c r="K1750" s="209" t="s">
        <v>178</v>
      </c>
      <c r="L1750" s="47"/>
      <c r="M1750" s="214" t="s">
        <v>19</v>
      </c>
      <c r="N1750" s="215" t="s">
        <v>42</v>
      </c>
      <c r="O1750" s="87"/>
      <c r="P1750" s="216">
        <f>O1750*H1750</f>
        <v>0</v>
      </c>
      <c r="Q1750" s="216">
        <v>0.00085999999999999998</v>
      </c>
      <c r="R1750" s="216">
        <f>Q1750*H1750</f>
        <v>0.022787419999999999</v>
      </c>
      <c r="S1750" s="216">
        <v>0</v>
      </c>
      <c r="T1750" s="217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18" t="s">
        <v>235</v>
      </c>
      <c r="AT1750" s="218" t="s">
        <v>174</v>
      </c>
      <c r="AU1750" s="218" t="s">
        <v>81</v>
      </c>
      <c r="AY1750" s="20" t="s">
        <v>171</v>
      </c>
      <c r="BE1750" s="219">
        <f>IF(N1750="základní",J1750,0)</f>
        <v>0</v>
      </c>
      <c r="BF1750" s="219">
        <f>IF(N1750="snížená",J1750,0)</f>
        <v>0</v>
      </c>
      <c r="BG1750" s="219">
        <f>IF(N1750="zákl. přenesená",J1750,0)</f>
        <v>0</v>
      </c>
      <c r="BH1750" s="219">
        <f>IF(N1750="sníž. přenesená",J1750,0)</f>
        <v>0</v>
      </c>
      <c r="BI1750" s="219">
        <f>IF(N1750="nulová",J1750,0)</f>
        <v>0</v>
      </c>
      <c r="BJ1750" s="20" t="s">
        <v>79</v>
      </c>
      <c r="BK1750" s="219">
        <f>ROUND(I1750*H1750,2)</f>
        <v>0</v>
      </c>
      <c r="BL1750" s="20" t="s">
        <v>235</v>
      </c>
      <c r="BM1750" s="218" t="s">
        <v>1602</v>
      </c>
    </row>
    <row r="1751" s="2" customFormat="1">
      <c r="A1751" s="41"/>
      <c r="B1751" s="42"/>
      <c r="C1751" s="43"/>
      <c r="D1751" s="220" t="s">
        <v>180</v>
      </c>
      <c r="E1751" s="43"/>
      <c r="F1751" s="221" t="s">
        <v>1603</v>
      </c>
      <c r="G1751" s="43"/>
      <c r="H1751" s="43"/>
      <c r="I1751" s="222"/>
      <c r="J1751" s="43"/>
      <c r="K1751" s="43"/>
      <c r="L1751" s="47"/>
      <c r="M1751" s="223"/>
      <c r="N1751" s="224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180</v>
      </c>
      <c r="AU1751" s="20" t="s">
        <v>81</v>
      </c>
    </row>
    <row r="1752" s="13" customFormat="1">
      <c r="A1752" s="13"/>
      <c r="B1752" s="225"/>
      <c r="C1752" s="226"/>
      <c r="D1752" s="227" t="s">
        <v>182</v>
      </c>
      <c r="E1752" s="228" t="s">
        <v>19</v>
      </c>
      <c r="F1752" s="229" t="s">
        <v>1576</v>
      </c>
      <c r="G1752" s="226"/>
      <c r="H1752" s="230">
        <v>15.827</v>
      </c>
      <c r="I1752" s="231"/>
      <c r="J1752" s="226"/>
      <c r="K1752" s="226"/>
      <c r="L1752" s="232"/>
      <c r="M1752" s="233"/>
      <c r="N1752" s="234"/>
      <c r="O1752" s="234"/>
      <c r="P1752" s="234"/>
      <c r="Q1752" s="234"/>
      <c r="R1752" s="234"/>
      <c r="S1752" s="234"/>
      <c r="T1752" s="23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6" t="s">
        <v>182</v>
      </c>
      <c r="AU1752" s="236" t="s">
        <v>81</v>
      </c>
      <c r="AV1752" s="13" t="s">
        <v>81</v>
      </c>
      <c r="AW1752" s="13" t="s">
        <v>33</v>
      </c>
      <c r="AX1752" s="13" t="s">
        <v>71</v>
      </c>
      <c r="AY1752" s="236" t="s">
        <v>171</v>
      </c>
    </row>
    <row r="1753" s="13" customFormat="1">
      <c r="A1753" s="13"/>
      <c r="B1753" s="225"/>
      <c r="C1753" s="226"/>
      <c r="D1753" s="227" t="s">
        <v>182</v>
      </c>
      <c r="E1753" s="228" t="s">
        <v>19</v>
      </c>
      <c r="F1753" s="229" t="s">
        <v>1577</v>
      </c>
      <c r="G1753" s="226"/>
      <c r="H1753" s="230">
        <v>4.875</v>
      </c>
      <c r="I1753" s="231"/>
      <c r="J1753" s="226"/>
      <c r="K1753" s="226"/>
      <c r="L1753" s="232"/>
      <c r="M1753" s="233"/>
      <c r="N1753" s="234"/>
      <c r="O1753" s="234"/>
      <c r="P1753" s="234"/>
      <c r="Q1753" s="234"/>
      <c r="R1753" s="234"/>
      <c r="S1753" s="234"/>
      <c r="T1753" s="23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6" t="s">
        <v>182</v>
      </c>
      <c r="AU1753" s="236" t="s">
        <v>81</v>
      </c>
      <c r="AV1753" s="13" t="s">
        <v>81</v>
      </c>
      <c r="AW1753" s="13" t="s">
        <v>33</v>
      </c>
      <c r="AX1753" s="13" t="s">
        <v>71</v>
      </c>
      <c r="AY1753" s="236" t="s">
        <v>171</v>
      </c>
    </row>
    <row r="1754" s="14" customFormat="1">
      <c r="A1754" s="14"/>
      <c r="B1754" s="237"/>
      <c r="C1754" s="238"/>
      <c r="D1754" s="227" t="s">
        <v>182</v>
      </c>
      <c r="E1754" s="239" t="s">
        <v>19</v>
      </c>
      <c r="F1754" s="240" t="s">
        <v>1578</v>
      </c>
      <c r="G1754" s="238"/>
      <c r="H1754" s="241">
        <v>20.701999999999998</v>
      </c>
      <c r="I1754" s="242"/>
      <c r="J1754" s="238"/>
      <c r="K1754" s="238"/>
      <c r="L1754" s="243"/>
      <c r="M1754" s="244"/>
      <c r="N1754" s="245"/>
      <c r="O1754" s="245"/>
      <c r="P1754" s="245"/>
      <c r="Q1754" s="245"/>
      <c r="R1754" s="245"/>
      <c r="S1754" s="245"/>
      <c r="T1754" s="246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7" t="s">
        <v>182</v>
      </c>
      <c r="AU1754" s="247" t="s">
        <v>81</v>
      </c>
      <c r="AV1754" s="14" t="s">
        <v>185</v>
      </c>
      <c r="AW1754" s="14" t="s">
        <v>33</v>
      </c>
      <c r="AX1754" s="14" t="s">
        <v>71</v>
      </c>
      <c r="AY1754" s="247" t="s">
        <v>171</v>
      </c>
    </row>
    <row r="1755" s="13" customFormat="1">
      <c r="A1755" s="13"/>
      <c r="B1755" s="225"/>
      <c r="C1755" s="226"/>
      <c r="D1755" s="227" t="s">
        <v>182</v>
      </c>
      <c r="E1755" s="228" t="s">
        <v>19</v>
      </c>
      <c r="F1755" s="229" t="s">
        <v>1579</v>
      </c>
      <c r="G1755" s="226"/>
      <c r="H1755" s="230">
        <v>5.7949999999999999</v>
      </c>
      <c r="I1755" s="231"/>
      <c r="J1755" s="226"/>
      <c r="K1755" s="226"/>
      <c r="L1755" s="232"/>
      <c r="M1755" s="233"/>
      <c r="N1755" s="234"/>
      <c r="O1755" s="234"/>
      <c r="P1755" s="234"/>
      <c r="Q1755" s="234"/>
      <c r="R1755" s="234"/>
      <c r="S1755" s="234"/>
      <c r="T1755" s="235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6" t="s">
        <v>182</v>
      </c>
      <c r="AU1755" s="236" t="s">
        <v>81</v>
      </c>
      <c r="AV1755" s="13" t="s">
        <v>81</v>
      </c>
      <c r="AW1755" s="13" t="s">
        <v>33</v>
      </c>
      <c r="AX1755" s="13" t="s">
        <v>71</v>
      </c>
      <c r="AY1755" s="236" t="s">
        <v>171</v>
      </c>
    </row>
    <row r="1756" s="14" customFormat="1">
      <c r="A1756" s="14"/>
      <c r="B1756" s="237"/>
      <c r="C1756" s="238"/>
      <c r="D1756" s="227" t="s">
        <v>182</v>
      </c>
      <c r="E1756" s="239" t="s">
        <v>19</v>
      </c>
      <c r="F1756" s="240" t="s">
        <v>1580</v>
      </c>
      <c r="G1756" s="238"/>
      <c r="H1756" s="241">
        <v>5.7949999999999999</v>
      </c>
      <c r="I1756" s="242"/>
      <c r="J1756" s="238"/>
      <c r="K1756" s="238"/>
      <c r="L1756" s="243"/>
      <c r="M1756" s="244"/>
      <c r="N1756" s="245"/>
      <c r="O1756" s="245"/>
      <c r="P1756" s="245"/>
      <c r="Q1756" s="245"/>
      <c r="R1756" s="245"/>
      <c r="S1756" s="245"/>
      <c r="T1756" s="246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7" t="s">
        <v>182</v>
      </c>
      <c r="AU1756" s="247" t="s">
        <v>81</v>
      </c>
      <c r="AV1756" s="14" t="s">
        <v>185</v>
      </c>
      <c r="AW1756" s="14" t="s">
        <v>33</v>
      </c>
      <c r="AX1756" s="14" t="s">
        <v>71</v>
      </c>
      <c r="AY1756" s="247" t="s">
        <v>171</v>
      </c>
    </row>
    <row r="1757" s="15" customFormat="1">
      <c r="A1757" s="15"/>
      <c r="B1757" s="248"/>
      <c r="C1757" s="249"/>
      <c r="D1757" s="227" t="s">
        <v>182</v>
      </c>
      <c r="E1757" s="250" t="s">
        <v>19</v>
      </c>
      <c r="F1757" s="251" t="s">
        <v>188</v>
      </c>
      <c r="G1757" s="249"/>
      <c r="H1757" s="252">
        <v>26.497</v>
      </c>
      <c r="I1757" s="253"/>
      <c r="J1757" s="249"/>
      <c r="K1757" s="249"/>
      <c r="L1757" s="254"/>
      <c r="M1757" s="255"/>
      <c r="N1757" s="256"/>
      <c r="O1757" s="256"/>
      <c r="P1757" s="256"/>
      <c r="Q1757" s="256"/>
      <c r="R1757" s="256"/>
      <c r="S1757" s="256"/>
      <c r="T1757" s="257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8" t="s">
        <v>182</v>
      </c>
      <c r="AU1757" s="258" t="s">
        <v>81</v>
      </c>
      <c r="AV1757" s="15" t="s">
        <v>179</v>
      </c>
      <c r="AW1757" s="15" t="s">
        <v>33</v>
      </c>
      <c r="AX1757" s="15" t="s">
        <v>79</v>
      </c>
      <c r="AY1757" s="258" t="s">
        <v>171</v>
      </c>
    </row>
    <row r="1758" s="2" customFormat="1" ht="16.5" customHeight="1">
      <c r="A1758" s="41"/>
      <c r="B1758" s="42"/>
      <c r="C1758" s="269" t="s">
        <v>1018</v>
      </c>
      <c r="D1758" s="269" t="s">
        <v>565</v>
      </c>
      <c r="E1758" s="270" t="s">
        <v>1604</v>
      </c>
      <c r="F1758" s="271" t="s">
        <v>1605</v>
      </c>
      <c r="G1758" s="272" t="s">
        <v>191</v>
      </c>
      <c r="H1758" s="273">
        <v>45.406999999999996</v>
      </c>
      <c r="I1758" s="274"/>
      <c r="J1758" s="275">
        <f>ROUND(I1758*H1758,2)</f>
        <v>0</v>
      </c>
      <c r="K1758" s="271" t="s">
        <v>178</v>
      </c>
      <c r="L1758" s="276"/>
      <c r="M1758" s="277" t="s">
        <v>19</v>
      </c>
      <c r="N1758" s="278" t="s">
        <v>42</v>
      </c>
      <c r="O1758" s="87"/>
      <c r="P1758" s="216">
        <f>O1758*H1758</f>
        <v>0</v>
      </c>
      <c r="Q1758" s="216">
        <v>0.0089999999999999993</v>
      </c>
      <c r="R1758" s="216">
        <f>Q1758*H1758</f>
        <v>0.40866299999999994</v>
      </c>
      <c r="S1758" s="216">
        <v>0</v>
      </c>
      <c r="T1758" s="217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18" t="s">
        <v>286</v>
      </c>
      <c r="AT1758" s="218" t="s">
        <v>565</v>
      </c>
      <c r="AU1758" s="218" t="s">
        <v>81</v>
      </c>
      <c r="AY1758" s="20" t="s">
        <v>171</v>
      </c>
      <c r="BE1758" s="219">
        <f>IF(N1758="základní",J1758,0)</f>
        <v>0</v>
      </c>
      <c r="BF1758" s="219">
        <f>IF(N1758="snížená",J1758,0)</f>
        <v>0</v>
      </c>
      <c r="BG1758" s="219">
        <f>IF(N1758="zákl. přenesená",J1758,0)</f>
        <v>0</v>
      </c>
      <c r="BH1758" s="219">
        <f>IF(N1758="sníž. přenesená",J1758,0)</f>
        <v>0</v>
      </c>
      <c r="BI1758" s="219">
        <f>IF(N1758="nulová",J1758,0)</f>
        <v>0</v>
      </c>
      <c r="BJ1758" s="20" t="s">
        <v>79</v>
      </c>
      <c r="BK1758" s="219">
        <f>ROUND(I1758*H1758,2)</f>
        <v>0</v>
      </c>
      <c r="BL1758" s="20" t="s">
        <v>235</v>
      </c>
      <c r="BM1758" s="218" t="s">
        <v>1606</v>
      </c>
    </row>
    <row r="1759" s="13" customFormat="1">
      <c r="A1759" s="13"/>
      <c r="B1759" s="225"/>
      <c r="C1759" s="226"/>
      <c r="D1759" s="227" t="s">
        <v>182</v>
      </c>
      <c r="E1759" s="228" t="s">
        <v>19</v>
      </c>
      <c r="F1759" s="229" t="s">
        <v>1607</v>
      </c>
      <c r="G1759" s="226"/>
      <c r="H1759" s="230">
        <v>33.237000000000002</v>
      </c>
      <c r="I1759" s="231"/>
      <c r="J1759" s="226"/>
      <c r="K1759" s="226"/>
      <c r="L1759" s="232"/>
      <c r="M1759" s="233"/>
      <c r="N1759" s="234"/>
      <c r="O1759" s="234"/>
      <c r="P1759" s="234"/>
      <c r="Q1759" s="234"/>
      <c r="R1759" s="234"/>
      <c r="S1759" s="234"/>
      <c r="T1759" s="23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6" t="s">
        <v>182</v>
      </c>
      <c r="AU1759" s="236" t="s">
        <v>81</v>
      </c>
      <c r="AV1759" s="13" t="s">
        <v>81</v>
      </c>
      <c r="AW1759" s="13" t="s">
        <v>33</v>
      </c>
      <c r="AX1759" s="13" t="s">
        <v>71</v>
      </c>
      <c r="AY1759" s="236" t="s">
        <v>171</v>
      </c>
    </row>
    <row r="1760" s="14" customFormat="1">
      <c r="A1760" s="14"/>
      <c r="B1760" s="237"/>
      <c r="C1760" s="238"/>
      <c r="D1760" s="227" t="s">
        <v>182</v>
      </c>
      <c r="E1760" s="239" t="s">
        <v>19</v>
      </c>
      <c r="F1760" s="240" t="s">
        <v>1578</v>
      </c>
      <c r="G1760" s="238"/>
      <c r="H1760" s="241">
        <v>33.237000000000002</v>
      </c>
      <c r="I1760" s="242"/>
      <c r="J1760" s="238"/>
      <c r="K1760" s="238"/>
      <c r="L1760" s="243"/>
      <c r="M1760" s="244"/>
      <c r="N1760" s="245"/>
      <c r="O1760" s="245"/>
      <c r="P1760" s="245"/>
      <c r="Q1760" s="245"/>
      <c r="R1760" s="245"/>
      <c r="S1760" s="245"/>
      <c r="T1760" s="246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7" t="s">
        <v>182</v>
      </c>
      <c r="AU1760" s="247" t="s">
        <v>81</v>
      </c>
      <c r="AV1760" s="14" t="s">
        <v>185</v>
      </c>
      <c r="AW1760" s="14" t="s">
        <v>33</v>
      </c>
      <c r="AX1760" s="14" t="s">
        <v>71</v>
      </c>
      <c r="AY1760" s="247" t="s">
        <v>171</v>
      </c>
    </row>
    <row r="1761" s="13" customFormat="1">
      <c r="A1761" s="13"/>
      <c r="B1761" s="225"/>
      <c r="C1761" s="226"/>
      <c r="D1761" s="227" t="s">
        <v>182</v>
      </c>
      <c r="E1761" s="228" t="s">
        <v>19</v>
      </c>
      <c r="F1761" s="229" t="s">
        <v>1608</v>
      </c>
      <c r="G1761" s="226"/>
      <c r="H1761" s="230">
        <v>12.17</v>
      </c>
      <c r="I1761" s="231"/>
      <c r="J1761" s="226"/>
      <c r="K1761" s="226"/>
      <c r="L1761" s="232"/>
      <c r="M1761" s="233"/>
      <c r="N1761" s="234"/>
      <c r="O1761" s="234"/>
      <c r="P1761" s="234"/>
      <c r="Q1761" s="234"/>
      <c r="R1761" s="234"/>
      <c r="S1761" s="234"/>
      <c r="T1761" s="235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6" t="s">
        <v>182</v>
      </c>
      <c r="AU1761" s="236" t="s">
        <v>81</v>
      </c>
      <c r="AV1761" s="13" t="s">
        <v>81</v>
      </c>
      <c r="AW1761" s="13" t="s">
        <v>33</v>
      </c>
      <c r="AX1761" s="13" t="s">
        <v>71</v>
      </c>
      <c r="AY1761" s="236" t="s">
        <v>171</v>
      </c>
    </row>
    <row r="1762" s="14" customFormat="1">
      <c r="A1762" s="14"/>
      <c r="B1762" s="237"/>
      <c r="C1762" s="238"/>
      <c r="D1762" s="227" t="s">
        <v>182</v>
      </c>
      <c r="E1762" s="239" t="s">
        <v>19</v>
      </c>
      <c r="F1762" s="240" t="s">
        <v>1580</v>
      </c>
      <c r="G1762" s="238"/>
      <c r="H1762" s="241">
        <v>12.17</v>
      </c>
      <c r="I1762" s="242"/>
      <c r="J1762" s="238"/>
      <c r="K1762" s="238"/>
      <c r="L1762" s="243"/>
      <c r="M1762" s="244"/>
      <c r="N1762" s="245"/>
      <c r="O1762" s="245"/>
      <c r="P1762" s="245"/>
      <c r="Q1762" s="245"/>
      <c r="R1762" s="245"/>
      <c r="S1762" s="245"/>
      <c r="T1762" s="246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7" t="s">
        <v>182</v>
      </c>
      <c r="AU1762" s="247" t="s">
        <v>81</v>
      </c>
      <c r="AV1762" s="14" t="s">
        <v>185</v>
      </c>
      <c r="AW1762" s="14" t="s">
        <v>33</v>
      </c>
      <c r="AX1762" s="14" t="s">
        <v>71</v>
      </c>
      <c r="AY1762" s="247" t="s">
        <v>171</v>
      </c>
    </row>
    <row r="1763" s="15" customFormat="1">
      <c r="A1763" s="15"/>
      <c r="B1763" s="248"/>
      <c r="C1763" s="249"/>
      <c r="D1763" s="227" t="s">
        <v>182</v>
      </c>
      <c r="E1763" s="250" t="s">
        <v>19</v>
      </c>
      <c r="F1763" s="251" t="s">
        <v>188</v>
      </c>
      <c r="G1763" s="249"/>
      <c r="H1763" s="252">
        <v>45.407000000000004</v>
      </c>
      <c r="I1763" s="253"/>
      <c r="J1763" s="249"/>
      <c r="K1763" s="249"/>
      <c r="L1763" s="254"/>
      <c r="M1763" s="255"/>
      <c r="N1763" s="256"/>
      <c r="O1763" s="256"/>
      <c r="P1763" s="256"/>
      <c r="Q1763" s="256"/>
      <c r="R1763" s="256"/>
      <c r="S1763" s="256"/>
      <c r="T1763" s="257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58" t="s">
        <v>182</v>
      </c>
      <c r="AU1763" s="258" t="s">
        <v>81</v>
      </c>
      <c r="AV1763" s="15" t="s">
        <v>179</v>
      </c>
      <c r="AW1763" s="15" t="s">
        <v>33</v>
      </c>
      <c r="AX1763" s="15" t="s">
        <v>79</v>
      </c>
      <c r="AY1763" s="258" t="s">
        <v>171</v>
      </c>
    </row>
    <row r="1764" s="2" customFormat="1" ht="16.5" customHeight="1">
      <c r="A1764" s="41"/>
      <c r="B1764" s="42"/>
      <c r="C1764" s="269" t="s">
        <v>1609</v>
      </c>
      <c r="D1764" s="269" t="s">
        <v>565</v>
      </c>
      <c r="E1764" s="270" t="s">
        <v>1610</v>
      </c>
      <c r="F1764" s="271" t="s">
        <v>1611</v>
      </c>
      <c r="G1764" s="272" t="s">
        <v>191</v>
      </c>
      <c r="H1764" s="273">
        <v>10.238</v>
      </c>
      <c r="I1764" s="274"/>
      <c r="J1764" s="275">
        <f>ROUND(I1764*H1764,2)</f>
        <v>0</v>
      </c>
      <c r="K1764" s="271" t="s">
        <v>178</v>
      </c>
      <c r="L1764" s="276"/>
      <c r="M1764" s="277" t="s">
        <v>19</v>
      </c>
      <c r="N1764" s="278" t="s">
        <v>42</v>
      </c>
      <c r="O1764" s="87"/>
      <c r="P1764" s="216">
        <f>O1764*H1764</f>
        <v>0</v>
      </c>
      <c r="Q1764" s="216">
        <v>0.0092999999999999992</v>
      </c>
      <c r="R1764" s="216">
        <f>Q1764*H1764</f>
        <v>0.09521339999999999</v>
      </c>
      <c r="S1764" s="216">
        <v>0</v>
      </c>
      <c r="T1764" s="217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18" t="s">
        <v>286</v>
      </c>
      <c r="AT1764" s="218" t="s">
        <v>565</v>
      </c>
      <c r="AU1764" s="218" t="s">
        <v>81</v>
      </c>
      <c r="AY1764" s="20" t="s">
        <v>171</v>
      </c>
      <c r="BE1764" s="219">
        <f>IF(N1764="základní",J1764,0)</f>
        <v>0</v>
      </c>
      <c r="BF1764" s="219">
        <f>IF(N1764="snížená",J1764,0)</f>
        <v>0</v>
      </c>
      <c r="BG1764" s="219">
        <f>IF(N1764="zákl. přenesená",J1764,0)</f>
        <v>0</v>
      </c>
      <c r="BH1764" s="219">
        <f>IF(N1764="sníž. přenesená",J1764,0)</f>
        <v>0</v>
      </c>
      <c r="BI1764" s="219">
        <f>IF(N1764="nulová",J1764,0)</f>
        <v>0</v>
      </c>
      <c r="BJ1764" s="20" t="s">
        <v>79</v>
      </c>
      <c r="BK1764" s="219">
        <f>ROUND(I1764*H1764,2)</f>
        <v>0</v>
      </c>
      <c r="BL1764" s="20" t="s">
        <v>235</v>
      </c>
      <c r="BM1764" s="218" t="s">
        <v>1612</v>
      </c>
    </row>
    <row r="1765" s="13" customFormat="1">
      <c r="A1765" s="13"/>
      <c r="B1765" s="225"/>
      <c r="C1765" s="226"/>
      <c r="D1765" s="227" t="s">
        <v>182</v>
      </c>
      <c r="E1765" s="228" t="s">
        <v>19</v>
      </c>
      <c r="F1765" s="229" t="s">
        <v>1613</v>
      </c>
      <c r="G1765" s="226"/>
      <c r="H1765" s="230">
        <v>10.238</v>
      </c>
      <c r="I1765" s="231"/>
      <c r="J1765" s="226"/>
      <c r="K1765" s="226"/>
      <c r="L1765" s="232"/>
      <c r="M1765" s="233"/>
      <c r="N1765" s="234"/>
      <c r="O1765" s="234"/>
      <c r="P1765" s="234"/>
      <c r="Q1765" s="234"/>
      <c r="R1765" s="234"/>
      <c r="S1765" s="234"/>
      <c r="T1765" s="23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6" t="s">
        <v>182</v>
      </c>
      <c r="AU1765" s="236" t="s">
        <v>81</v>
      </c>
      <c r="AV1765" s="13" t="s">
        <v>81</v>
      </c>
      <c r="AW1765" s="13" t="s">
        <v>33</v>
      </c>
      <c r="AX1765" s="13" t="s">
        <v>71</v>
      </c>
      <c r="AY1765" s="236" t="s">
        <v>171</v>
      </c>
    </row>
    <row r="1766" s="14" customFormat="1">
      <c r="A1766" s="14"/>
      <c r="B1766" s="237"/>
      <c r="C1766" s="238"/>
      <c r="D1766" s="227" t="s">
        <v>182</v>
      </c>
      <c r="E1766" s="239" t="s">
        <v>19</v>
      </c>
      <c r="F1766" s="240" t="s">
        <v>1578</v>
      </c>
      <c r="G1766" s="238"/>
      <c r="H1766" s="241">
        <v>10.238</v>
      </c>
      <c r="I1766" s="242"/>
      <c r="J1766" s="238"/>
      <c r="K1766" s="238"/>
      <c r="L1766" s="243"/>
      <c r="M1766" s="244"/>
      <c r="N1766" s="245"/>
      <c r="O1766" s="245"/>
      <c r="P1766" s="245"/>
      <c r="Q1766" s="245"/>
      <c r="R1766" s="245"/>
      <c r="S1766" s="245"/>
      <c r="T1766" s="24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7" t="s">
        <v>182</v>
      </c>
      <c r="AU1766" s="247" t="s">
        <v>81</v>
      </c>
      <c r="AV1766" s="14" t="s">
        <v>185</v>
      </c>
      <c r="AW1766" s="14" t="s">
        <v>33</v>
      </c>
      <c r="AX1766" s="14" t="s">
        <v>71</v>
      </c>
      <c r="AY1766" s="247" t="s">
        <v>171</v>
      </c>
    </row>
    <row r="1767" s="15" customFormat="1">
      <c r="A1767" s="15"/>
      <c r="B1767" s="248"/>
      <c r="C1767" s="249"/>
      <c r="D1767" s="227" t="s">
        <v>182</v>
      </c>
      <c r="E1767" s="250" t="s">
        <v>19</v>
      </c>
      <c r="F1767" s="251" t="s">
        <v>188</v>
      </c>
      <c r="G1767" s="249"/>
      <c r="H1767" s="252">
        <v>10.238</v>
      </c>
      <c r="I1767" s="253"/>
      <c r="J1767" s="249"/>
      <c r="K1767" s="249"/>
      <c r="L1767" s="254"/>
      <c r="M1767" s="255"/>
      <c r="N1767" s="256"/>
      <c r="O1767" s="256"/>
      <c r="P1767" s="256"/>
      <c r="Q1767" s="256"/>
      <c r="R1767" s="256"/>
      <c r="S1767" s="256"/>
      <c r="T1767" s="257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8" t="s">
        <v>182</v>
      </c>
      <c r="AU1767" s="258" t="s">
        <v>81</v>
      </c>
      <c r="AV1767" s="15" t="s">
        <v>179</v>
      </c>
      <c r="AW1767" s="15" t="s">
        <v>33</v>
      </c>
      <c r="AX1767" s="15" t="s">
        <v>79</v>
      </c>
      <c r="AY1767" s="258" t="s">
        <v>171</v>
      </c>
    </row>
    <row r="1768" s="2" customFormat="1" ht="24.15" customHeight="1">
      <c r="A1768" s="41"/>
      <c r="B1768" s="42"/>
      <c r="C1768" s="207" t="s">
        <v>1024</v>
      </c>
      <c r="D1768" s="207" t="s">
        <v>174</v>
      </c>
      <c r="E1768" s="208" t="s">
        <v>1614</v>
      </c>
      <c r="F1768" s="209" t="s">
        <v>1615</v>
      </c>
      <c r="G1768" s="210" t="s">
        <v>191</v>
      </c>
      <c r="H1768" s="211">
        <v>26.497</v>
      </c>
      <c r="I1768" s="212"/>
      <c r="J1768" s="213">
        <f>ROUND(I1768*H1768,2)</f>
        <v>0</v>
      </c>
      <c r="K1768" s="209" t="s">
        <v>178</v>
      </c>
      <c r="L1768" s="47"/>
      <c r="M1768" s="214" t="s">
        <v>19</v>
      </c>
      <c r="N1768" s="215" t="s">
        <v>42</v>
      </c>
      <c r="O1768" s="87"/>
      <c r="P1768" s="216">
        <f>O1768*H1768</f>
        <v>0</v>
      </c>
      <c r="Q1768" s="216">
        <v>0</v>
      </c>
      <c r="R1768" s="216">
        <f>Q1768*H1768</f>
        <v>0</v>
      </c>
      <c r="S1768" s="216">
        <v>0</v>
      </c>
      <c r="T1768" s="217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18" t="s">
        <v>235</v>
      </c>
      <c r="AT1768" s="218" t="s">
        <v>174</v>
      </c>
      <c r="AU1768" s="218" t="s">
        <v>81</v>
      </c>
      <c r="AY1768" s="20" t="s">
        <v>171</v>
      </c>
      <c r="BE1768" s="219">
        <f>IF(N1768="základní",J1768,0)</f>
        <v>0</v>
      </c>
      <c r="BF1768" s="219">
        <f>IF(N1768="snížená",J1768,0)</f>
        <v>0</v>
      </c>
      <c r="BG1768" s="219">
        <f>IF(N1768="zákl. přenesená",J1768,0)</f>
        <v>0</v>
      </c>
      <c r="BH1768" s="219">
        <f>IF(N1768="sníž. přenesená",J1768,0)</f>
        <v>0</v>
      </c>
      <c r="BI1768" s="219">
        <f>IF(N1768="nulová",J1768,0)</f>
        <v>0</v>
      </c>
      <c r="BJ1768" s="20" t="s">
        <v>79</v>
      </c>
      <c r="BK1768" s="219">
        <f>ROUND(I1768*H1768,2)</f>
        <v>0</v>
      </c>
      <c r="BL1768" s="20" t="s">
        <v>235</v>
      </c>
      <c r="BM1768" s="218" t="s">
        <v>1616</v>
      </c>
    </row>
    <row r="1769" s="2" customFormat="1">
      <c r="A1769" s="41"/>
      <c r="B1769" s="42"/>
      <c r="C1769" s="43"/>
      <c r="D1769" s="220" t="s">
        <v>180</v>
      </c>
      <c r="E1769" s="43"/>
      <c r="F1769" s="221" t="s">
        <v>1617</v>
      </c>
      <c r="G1769" s="43"/>
      <c r="H1769" s="43"/>
      <c r="I1769" s="222"/>
      <c r="J1769" s="43"/>
      <c r="K1769" s="43"/>
      <c r="L1769" s="47"/>
      <c r="M1769" s="223"/>
      <c r="N1769" s="224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180</v>
      </c>
      <c r="AU1769" s="20" t="s">
        <v>81</v>
      </c>
    </row>
    <row r="1770" s="13" customFormat="1">
      <c r="A1770" s="13"/>
      <c r="B1770" s="225"/>
      <c r="C1770" s="226"/>
      <c r="D1770" s="227" t="s">
        <v>182</v>
      </c>
      <c r="E1770" s="228" t="s">
        <v>19</v>
      </c>
      <c r="F1770" s="229" t="s">
        <v>1576</v>
      </c>
      <c r="G1770" s="226"/>
      <c r="H1770" s="230">
        <v>15.827</v>
      </c>
      <c r="I1770" s="231"/>
      <c r="J1770" s="226"/>
      <c r="K1770" s="226"/>
      <c r="L1770" s="232"/>
      <c r="M1770" s="233"/>
      <c r="N1770" s="234"/>
      <c r="O1770" s="234"/>
      <c r="P1770" s="234"/>
      <c r="Q1770" s="234"/>
      <c r="R1770" s="234"/>
      <c r="S1770" s="234"/>
      <c r="T1770" s="235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6" t="s">
        <v>182</v>
      </c>
      <c r="AU1770" s="236" t="s">
        <v>81</v>
      </c>
      <c r="AV1770" s="13" t="s">
        <v>81</v>
      </c>
      <c r="AW1770" s="13" t="s">
        <v>33</v>
      </c>
      <c r="AX1770" s="13" t="s">
        <v>71</v>
      </c>
      <c r="AY1770" s="236" t="s">
        <v>171</v>
      </c>
    </row>
    <row r="1771" s="13" customFormat="1">
      <c r="A1771" s="13"/>
      <c r="B1771" s="225"/>
      <c r="C1771" s="226"/>
      <c r="D1771" s="227" t="s">
        <v>182</v>
      </c>
      <c r="E1771" s="228" t="s">
        <v>19</v>
      </c>
      <c r="F1771" s="229" t="s">
        <v>1577</v>
      </c>
      <c r="G1771" s="226"/>
      <c r="H1771" s="230">
        <v>4.875</v>
      </c>
      <c r="I1771" s="231"/>
      <c r="J1771" s="226"/>
      <c r="K1771" s="226"/>
      <c r="L1771" s="232"/>
      <c r="M1771" s="233"/>
      <c r="N1771" s="234"/>
      <c r="O1771" s="234"/>
      <c r="P1771" s="234"/>
      <c r="Q1771" s="234"/>
      <c r="R1771" s="234"/>
      <c r="S1771" s="234"/>
      <c r="T1771" s="235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6" t="s">
        <v>182</v>
      </c>
      <c r="AU1771" s="236" t="s">
        <v>81</v>
      </c>
      <c r="AV1771" s="13" t="s">
        <v>81</v>
      </c>
      <c r="AW1771" s="13" t="s">
        <v>33</v>
      </c>
      <c r="AX1771" s="13" t="s">
        <v>71</v>
      </c>
      <c r="AY1771" s="236" t="s">
        <v>171</v>
      </c>
    </row>
    <row r="1772" s="14" customFormat="1">
      <c r="A1772" s="14"/>
      <c r="B1772" s="237"/>
      <c r="C1772" s="238"/>
      <c r="D1772" s="227" t="s">
        <v>182</v>
      </c>
      <c r="E1772" s="239" t="s">
        <v>19</v>
      </c>
      <c r="F1772" s="240" t="s">
        <v>1578</v>
      </c>
      <c r="G1772" s="238"/>
      <c r="H1772" s="241">
        <v>20.701999999999998</v>
      </c>
      <c r="I1772" s="242"/>
      <c r="J1772" s="238"/>
      <c r="K1772" s="238"/>
      <c r="L1772" s="243"/>
      <c r="M1772" s="244"/>
      <c r="N1772" s="245"/>
      <c r="O1772" s="245"/>
      <c r="P1772" s="245"/>
      <c r="Q1772" s="245"/>
      <c r="R1772" s="245"/>
      <c r="S1772" s="245"/>
      <c r="T1772" s="246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7" t="s">
        <v>182</v>
      </c>
      <c r="AU1772" s="247" t="s">
        <v>81</v>
      </c>
      <c r="AV1772" s="14" t="s">
        <v>185</v>
      </c>
      <c r="AW1772" s="14" t="s">
        <v>33</v>
      </c>
      <c r="AX1772" s="14" t="s">
        <v>71</v>
      </c>
      <c r="AY1772" s="247" t="s">
        <v>171</v>
      </c>
    </row>
    <row r="1773" s="13" customFormat="1">
      <c r="A1773" s="13"/>
      <c r="B1773" s="225"/>
      <c r="C1773" s="226"/>
      <c r="D1773" s="227" t="s">
        <v>182</v>
      </c>
      <c r="E1773" s="228" t="s">
        <v>19</v>
      </c>
      <c r="F1773" s="229" t="s">
        <v>1579</v>
      </c>
      <c r="G1773" s="226"/>
      <c r="H1773" s="230">
        <v>5.7949999999999999</v>
      </c>
      <c r="I1773" s="231"/>
      <c r="J1773" s="226"/>
      <c r="K1773" s="226"/>
      <c r="L1773" s="232"/>
      <c r="M1773" s="233"/>
      <c r="N1773" s="234"/>
      <c r="O1773" s="234"/>
      <c r="P1773" s="234"/>
      <c r="Q1773" s="234"/>
      <c r="R1773" s="234"/>
      <c r="S1773" s="234"/>
      <c r="T1773" s="23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6" t="s">
        <v>182</v>
      </c>
      <c r="AU1773" s="236" t="s">
        <v>81</v>
      </c>
      <c r="AV1773" s="13" t="s">
        <v>81</v>
      </c>
      <c r="AW1773" s="13" t="s">
        <v>33</v>
      </c>
      <c r="AX1773" s="13" t="s">
        <v>71</v>
      </c>
      <c r="AY1773" s="236" t="s">
        <v>171</v>
      </c>
    </row>
    <row r="1774" s="14" customFormat="1">
      <c r="A1774" s="14"/>
      <c r="B1774" s="237"/>
      <c r="C1774" s="238"/>
      <c r="D1774" s="227" t="s">
        <v>182</v>
      </c>
      <c r="E1774" s="239" t="s">
        <v>19</v>
      </c>
      <c r="F1774" s="240" t="s">
        <v>1580</v>
      </c>
      <c r="G1774" s="238"/>
      <c r="H1774" s="241">
        <v>5.7949999999999999</v>
      </c>
      <c r="I1774" s="242"/>
      <c r="J1774" s="238"/>
      <c r="K1774" s="238"/>
      <c r="L1774" s="243"/>
      <c r="M1774" s="244"/>
      <c r="N1774" s="245"/>
      <c r="O1774" s="245"/>
      <c r="P1774" s="245"/>
      <c r="Q1774" s="245"/>
      <c r="R1774" s="245"/>
      <c r="S1774" s="245"/>
      <c r="T1774" s="24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7" t="s">
        <v>182</v>
      </c>
      <c r="AU1774" s="247" t="s">
        <v>81</v>
      </c>
      <c r="AV1774" s="14" t="s">
        <v>185</v>
      </c>
      <c r="AW1774" s="14" t="s">
        <v>33</v>
      </c>
      <c r="AX1774" s="14" t="s">
        <v>71</v>
      </c>
      <c r="AY1774" s="247" t="s">
        <v>171</v>
      </c>
    </row>
    <row r="1775" s="15" customFormat="1">
      <c r="A1775" s="15"/>
      <c r="B1775" s="248"/>
      <c r="C1775" s="249"/>
      <c r="D1775" s="227" t="s">
        <v>182</v>
      </c>
      <c r="E1775" s="250" t="s">
        <v>19</v>
      </c>
      <c r="F1775" s="251" t="s">
        <v>188</v>
      </c>
      <c r="G1775" s="249"/>
      <c r="H1775" s="252">
        <v>26.497</v>
      </c>
      <c r="I1775" s="253"/>
      <c r="J1775" s="249"/>
      <c r="K1775" s="249"/>
      <c r="L1775" s="254"/>
      <c r="M1775" s="255"/>
      <c r="N1775" s="256"/>
      <c r="O1775" s="256"/>
      <c r="P1775" s="256"/>
      <c r="Q1775" s="256"/>
      <c r="R1775" s="256"/>
      <c r="S1775" s="256"/>
      <c r="T1775" s="257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8" t="s">
        <v>182</v>
      </c>
      <c r="AU1775" s="258" t="s">
        <v>81</v>
      </c>
      <c r="AV1775" s="15" t="s">
        <v>179</v>
      </c>
      <c r="AW1775" s="15" t="s">
        <v>33</v>
      </c>
      <c r="AX1775" s="15" t="s">
        <v>79</v>
      </c>
      <c r="AY1775" s="258" t="s">
        <v>171</v>
      </c>
    </row>
    <row r="1776" s="2" customFormat="1" ht="16.5" customHeight="1">
      <c r="A1776" s="41"/>
      <c r="B1776" s="42"/>
      <c r="C1776" s="269" t="s">
        <v>1618</v>
      </c>
      <c r="D1776" s="269" t="s">
        <v>565</v>
      </c>
      <c r="E1776" s="270" t="s">
        <v>1619</v>
      </c>
      <c r="F1776" s="271" t="s">
        <v>1620</v>
      </c>
      <c r="G1776" s="272" t="s">
        <v>191</v>
      </c>
      <c r="H1776" s="273">
        <v>21.116</v>
      </c>
      <c r="I1776" s="274"/>
      <c r="J1776" s="275">
        <f>ROUND(I1776*H1776,2)</f>
        <v>0</v>
      </c>
      <c r="K1776" s="271" t="s">
        <v>178</v>
      </c>
      <c r="L1776" s="276"/>
      <c r="M1776" s="277" t="s">
        <v>19</v>
      </c>
      <c r="N1776" s="278" t="s">
        <v>42</v>
      </c>
      <c r="O1776" s="87"/>
      <c r="P1776" s="216">
        <f>O1776*H1776</f>
        <v>0</v>
      </c>
      <c r="Q1776" s="216">
        <v>0.00264</v>
      </c>
      <c r="R1776" s="216">
        <f>Q1776*H1776</f>
        <v>0.055746239999999996</v>
      </c>
      <c r="S1776" s="216">
        <v>0</v>
      </c>
      <c r="T1776" s="217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18" t="s">
        <v>286</v>
      </c>
      <c r="AT1776" s="218" t="s">
        <v>565</v>
      </c>
      <c r="AU1776" s="218" t="s">
        <v>81</v>
      </c>
      <c r="AY1776" s="20" t="s">
        <v>171</v>
      </c>
      <c r="BE1776" s="219">
        <f>IF(N1776="základní",J1776,0)</f>
        <v>0</v>
      </c>
      <c r="BF1776" s="219">
        <f>IF(N1776="snížená",J1776,0)</f>
        <v>0</v>
      </c>
      <c r="BG1776" s="219">
        <f>IF(N1776="zákl. přenesená",J1776,0)</f>
        <v>0</v>
      </c>
      <c r="BH1776" s="219">
        <f>IF(N1776="sníž. přenesená",J1776,0)</f>
        <v>0</v>
      </c>
      <c r="BI1776" s="219">
        <f>IF(N1776="nulová",J1776,0)</f>
        <v>0</v>
      </c>
      <c r="BJ1776" s="20" t="s">
        <v>79</v>
      </c>
      <c r="BK1776" s="219">
        <f>ROUND(I1776*H1776,2)</f>
        <v>0</v>
      </c>
      <c r="BL1776" s="20" t="s">
        <v>235</v>
      </c>
      <c r="BM1776" s="218" t="s">
        <v>1621</v>
      </c>
    </row>
    <row r="1777" s="13" customFormat="1">
      <c r="A1777" s="13"/>
      <c r="B1777" s="225"/>
      <c r="C1777" s="226"/>
      <c r="D1777" s="227" t="s">
        <v>182</v>
      </c>
      <c r="E1777" s="228" t="s">
        <v>19</v>
      </c>
      <c r="F1777" s="229" t="s">
        <v>1622</v>
      </c>
      <c r="G1777" s="226"/>
      <c r="H1777" s="230">
        <v>21.116</v>
      </c>
      <c r="I1777" s="231"/>
      <c r="J1777" s="226"/>
      <c r="K1777" s="226"/>
      <c r="L1777" s="232"/>
      <c r="M1777" s="233"/>
      <c r="N1777" s="234"/>
      <c r="O1777" s="234"/>
      <c r="P1777" s="234"/>
      <c r="Q1777" s="234"/>
      <c r="R1777" s="234"/>
      <c r="S1777" s="234"/>
      <c r="T1777" s="235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6" t="s">
        <v>182</v>
      </c>
      <c r="AU1777" s="236" t="s">
        <v>81</v>
      </c>
      <c r="AV1777" s="13" t="s">
        <v>81</v>
      </c>
      <c r="AW1777" s="13" t="s">
        <v>33</v>
      </c>
      <c r="AX1777" s="13" t="s">
        <v>71</v>
      </c>
      <c r="AY1777" s="236" t="s">
        <v>171</v>
      </c>
    </row>
    <row r="1778" s="15" customFormat="1">
      <c r="A1778" s="15"/>
      <c r="B1778" s="248"/>
      <c r="C1778" s="249"/>
      <c r="D1778" s="227" t="s">
        <v>182</v>
      </c>
      <c r="E1778" s="250" t="s">
        <v>19</v>
      </c>
      <c r="F1778" s="251" t="s">
        <v>188</v>
      </c>
      <c r="G1778" s="249"/>
      <c r="H1778" s="252">
        <v>21.116</v>
      </c>
      <c r="I1778" s="253"/>
      <c r="J1778" s="249"/>
      <c r="K1778" s="249"/>
      <c r="L1778" s="254"/>
      <c r="M1778" s="255"/>
      <c r="N1778" s="256"/>
      <c r="O1778" s="256"/>
      <c r="P1778" s="256"/>
      <c r="Q1778" s="256"/>
      <c r="R1778" s="256"/>
      <c r="S1778" s="256"/>
      <c r="T1778" s="257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58" t="s">
        <v>182</v>
      </c>
      <c r="AU1778" s="258" t="s">
        <v>81</v>
      </c>
      <c r="AV1778" s="15" t="s">
        <v>179</v>
      </c>
      <c r="AW1778" s="15" t="s">
        <v>33</v>
      </c>
      <c r="AX1778" s="15" t="s">
        <v>79</v>
      </c>
      <c r="AY1778" s="258" t="s">
        <v>171</v>
      </c>
    </row>
    <row r="1779" s="2" customFormat="1" ht="16.5" customHeight="1">
      <c r="A1779" s="41"/>
      <c r="B1779" s="42"/>
      <c r="C1779" s="269" t="s">
        <v>1029</v>
      </c>
      <c r="D1779" s="269" t="s">
        <v>565</v>
      </c>
      <c r="E1779" s="270" t="s">
        <v>1623</v>
      </c>
      <c r="F1779" s="271" t="s">
        <v>1624</v>
      </c>
      <c r="G1779" s="272" t="s">
        <v>191</v>
      </c>
      <c r="H1779" s="273">
        <v>5.9109999999999996</v>
      </c>
      <c r="I1779" s="274"/>
      <c r="J1779" s="275">
        <f>ROUND(I1779*H1779,2)</f>
        <v>0</v>
      </c>
      <c r="K1779" s="271" t="s">
        <v>178</v>
      </c>
      <c r="L1779" s="276"/>
      <c r="M1779" s="277" t="s">
        <v>19</v>
      </c>
      <c r="N1779" s="278" t="s">
        <v>42</v>
      </c>
      <c r="O1779" s="87"/>
      <c r="P1779" s="216">
        <f>O1779*H1779</f>
        <v>0</v>
      </c>
      <c r="Q1779" s="216">
        <v>0.0030799999999999998</v>
      </c>
      <c r="R1779" s="216">
        <f>Q1779*H1779</f>
        <v>0.018205879999999997</v>
      </c>
      <c r="S1779" s="216">
        <v>0</v>
      </c>
      <c r="T1779" s="217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18" t="s">
        <v>286</v>
      </c>
      <c r="AT1779" s="218" t="s">
        <v>565</v>
      </c>
      <c r="AU1779" s="218" t="s">
        <v>81</v>
      </c>
      <c r="AY1779" s="20" t="s">
        <v>171</v>
      </c>
      <c r="BE1779" s="219">
        <f>IF(N1779="základní",J1779,0)</f>
        <v>0</v>
      </c>
      <c r="BF1779" s="219">
        <f>IF(N1779="snížená",J1779,0)</f>
        <v>0</v>
      </c>
      <c r="BG1779" s="219">
        <f>IF(N1779="zákl. přenesená",J1779,0)</f>
        <v>0</v>
      </c>
      <c r="BH1779" s="219">
        <f>IF(N1779="sníž. přenesená",J1779,0)</f>
        <v>0</v>
      </c>
      <c r="BI1779" s="219">
        <f>IF(N1779="nulová",J1779,0)</f>
        <v>0</v>
      </c>
      <c r="BJ1779" s="20" t="s">
        <v>79</v>
      </c>
      <c r="BK1779" s="219">
        <f>ROUND(I1779*H1779,2)</f>
        <v>0</v>
      </c>
      <c r="BL1779" s="20" t="s">
        <v>235</v>
      </c>
      <c r="BM1779" s="218" t="s">
        <v>1625</v>
      </c>
    </row>
    <row r="1780" s="13" customFormat="1">
      <c r="A1780" s="13"/>
      <c r="B1780" s="225"/>
      <c r="C1780" s="226"/>
      <c r="D1780" s="227" t="s">
        <v>182</v>
      </c>
      <c r="E1780" s="228" t="s">
        <v>19</v>
      </c>
      <c r="F1780" s="229" t="s">
        <v>1626</v>
      </c>
      <c r="G1780" s="226"/>
      <c r="H1780" s="230">
        <v>5.9109999999999996</v>
      </c>
      <c r="I1780" s="231"/>
      <c r="J1780" s="226"/>
      <c r="K1780" s="226"/>
      <c r="L1780" s="232"/>
      <c r="M1780" s="233"/>
      <c r="N1780" s="234"/>
      <c r="O1780" s="234"/>
      <c r="P1780" s="234"/>
      <c r="Q1780" s="234"/>
      <c r="R1780" s="234"/>
      <c r="S1780" s="234"/>
      <c r="T1780" s="235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6" t="s">
        <v>182</v>
      </c>
      <c r="AU1780" s="236" t="s">
        <v>81</v>
      </c>
      <c r="AV1780" s="13" t="s">
        <v>81</v>
      </c>
      <c r="AW1780" s="13" t="s">
        <v>33</v>
      </c>
      <c r="AX1780" s="13" t="s">
        <v>71</v>
      </c>
      <c r="AY1780" s="236" t="s">
        <v>171</v>
      </c>
    </row>
    <row r="1781" s="15" customFormat="1">
      <c r="A1781" s="15"/>
      <c r="B1781" s="248"/>
      <c r="C1781" s="249"/>
      <c r="D1781" s="227" t="s">
        <v>182</v>
      </c>
      <c r="E1781" s="250" t="s">
        <v>19</v>
      </c>
      <c r="F1781" s="251" t="s">
        <v>188</v>
      </c>
      <c r="G1781" s="249"/>
      <c r="H1781" s="252">
        <v>5.9109999999999996</v>
      </c>
      <c r="I1781" s="253"/>
      <c r="J1781" s="249"/>
      <c r="K1781" s="249"/>
      <c r="L1781" s="254"/>
      <c r="M1781" s="255"/>
      <c r="N1781" s="256"/>
      <c r="O1781" s="256"/>
      <c r="P1781" s="256"/>
      <c r="Q1781" s="256"/>
      <c r="R1781" s="256"/>
      <c r="S1781" s="256"/>
      <c r="T1781" s="257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8" t="s">
        <v>182</v>
      </c>
      <c r="AU1781" s="258" t="s">
        <v>81</v>
      </c>
      <c r="AV1781" s="15" t="s">
        <v>179</v>
      </c>
      <c r="AW1781" s="15" t="s">
        <v>33</v>
      </c>
      <c r="AX1781" s="15" t="s">
        <v>79</v>
      </c>
      <c r="AY1781" s="258" t="s">
        <v>171</v>
      </c>
    </row>
    <row r="1782" s="2" customFormat="1" ht="24.15" customHeight="1">
      <c r="A1782" s="41"/>
      <c r="B1782" s="42"/>
      <c r="C1782" s="207" t="s">
        <v>1627</v>
      </c>
      <c r="D1782" s="207" t="s">
        <v>174</v>
      </c>
      <c r="E1782" s="208" t="s">
        <v>1628</v>
      </c>
      <c r="F1782" s="209" t="s">
        <v>1629</v>
      </c>
      <c r="G1782" s="210" t="s">
        <v>191</v>
      </c>
      <c r="H1782" s="211">
        <v>4.875</v>
      </c>
      <c r="I1782" s="212"/>
      <c r="J1782" s="213">
        <f>ROUND(I1782*H1782,2)</f>
        <v>0</v>
      </c>
      <c r="K1782" s="209" t="s">
        <v>178</v>
      </c>
      <c r="L1782" s="47"/>
      <c r="M1782" s="214" t="s">
        <v>19</v>
      </c>
      <c r="N1782" s="215" t="s">
        <v>42</v>
      </c>
      <c r="O1782" s="87"/>
      <c r="P1782" s="216">
        <f>O1782*H1782</f>
        <v>0</v>
      </c>
      <c r="Q1782" s="216">
        <v>0</v>
      </c>
      <c r="R1782" s="216">
        <f>Q1782*H1782</f>
        <v>0</v>
      </c>
      <c r="S1782" s="216">
        <v>0</v>
      </c>
      <c r="T1782" s="217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18" t="s">
        <v>235</v>
      </c>
      <c r="AT1782" s="218" t="s">
        <v>174</v>
      </c>
      <c r="AU1782" s="218" t="s">
        <v>81</v>
      </c>
      <c r="AY1782" s="20" t="s">
        <v>171</v>
      </c>
      <c r="BE1782" s="219">
        <f>IF(N1782="základní",J1782,0)</f>
        <v>0</v>
      </c>
      <c r="BF1782" s="219">
        <f>IF(N1782="snížená",J1782,0)</f>
        <v>0</v>
      </c>
      <c r="BG1782" s="219">
        <f>IF(N1782="zákl. přenesená",J1782,0)</f>
        <v>0</v>
      </c>
      <c r="BH1782" s="219">
        <f>IF(N1782="sníž. přenesená",J1782,0)</f>
        <v>0</v>
      </c>
      <c r="BI1782" s="219">
        <f>IF(N1782="nulová",J1782,0)</f>
        <v>0</v>
      </c>
      <c r="BJ1782" s="20" t="s">
        <v>79</v>
      </c>
      <c r="BK1782" s="219">
        <f>ROUND(I1782*H1782,2)</f>
        <v>0</v>
      </c>
      <c r="BL1782" s="20" t="s">
        <v>235</v>
      </c>
      <c r="BM1782" s="218" t="s">
        <v>1630</v>
      </c>
    </row>
    <row r="1783" s="2" customFormat="1">
      <c r="A1783" s="41"/>
      <c r="B1783" s="42"/>
      <c r="C1783" s="43"/>
      <c r="D1783" s="220" t="s">
        <v>180</v>
      </c>
      <c r="E1783" s="43"/>
      <c r="F1783" s="221" t="s">
        <v>1631</v>
      </c>
      <c r="G1783" s="43"/>
      <c r="H1783" s="43"/>
      <c r="I1783" s="222"/>
      <c r="J1783" s="43"/>
      <c r="K1783" s="43"/>
      <c r="L1783" s="47"/>
      <c r="M1783" s="223"/>
      <c r="N1783" s="224"/>
      <c r="O1783" s="87"/>
      <c r="P1783" s="87"/>
      <c r="Q1783" s="87"/>
      <c r="R1783" s="87"/>
      <c r="S1783" s="87"/>
      <c r="T1783" s="88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T1783" s="20" t="s">
        <v>180</v>
      </c>
      <c r="AU1783" s="20" t="s">
        <v>81</v>
      </c>
    </row>
    <row r="1784" s="13" customFormat="1">
      <c r="A1784" s="13"/>
      <c r="B1784" s="225"/>
      <c r="C1784" s="226"/>
      <c r="D1784" s="227" t="s">
        <v>182</v>
      </c>
      <c r="E1784" s="228" t="s">
        <v>19</v>
      </c>
      <c r="F1784" s="229" t="s">
        <v>1577</v>
      </c>
      <c r="G1784" s="226"/>
      <c r="H1784" s="230">
        <v>4.875</v>
      </c>
      <c r="I1784" s="231"/>
      <c r="J1784" s="226"/>
      <c r="K1784" s="226"/>
      <c r="L1784" s="232"/>
      <c r="M1784" s="233"/>
      <c r="N1784" s="234"/>
      <c r="O1784" s="234"/>
      <c r="P1784" s="234"/>
      <c r="Q1784" s="234"/>
      <c r="R1784" s="234"/>
      <c r="S1784" s="234"/>
      <c r="T1784" s="235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6" t="s">
        <v>182</v>
      </c>
      <c r="AU1784" s="236" t="s">
        <v>81</v>
      </c>
      <c r="AV1784" s="13" t="s">
        <v>81</v>
      </c>
      <c r="AW1784" s="13" t="s">
        <v>33</v>
      </c>
      <c r="AX1784" s="13" t="s">
        <v>71</v>
      </c>
      <c r="AY1784" s="236" t="s">
        <v>171</v>
      </c>
    </row>
    <row r="1785" s="14" customFormat="1">
      <c r="A1785" s="14"/>
      <c r="B1785" s="237"/>
      <c r="C1785" s="238"/>
      <c r="D1785" s="227" t="s">
        <v>182</v>
      </c>
      <c r="E1785" s="239" t="s">
        <v>19</v>
      </c>
      <c r="F1785" s="240" t="s">
        <v>1632</v>
      </c>
      <c r="G1785" s="238"/>
      <c r="H1785" s="241">
        <v>4.875</v>
      </c>
      <c r="I1785" s="242"/>
      <c r="J1785" s="238"/>
      <c r="K1785" s="238"/>
      <c r="L1785" s="243"/>
      <c r="M1785" s="244"/>
      <c r="N1785" s="245"/>
      <c r="O1785" s="245"/>
      <c r="P1785" s="245"/>
      <c r="Q1785" s="245"/>
      <c r="R1785" s="245"/>
      <c r="S1785" s="245"/>
      <c r="T1785" s="24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7" t="s">
        <v>182</v>
      </c>
      <c r="AU1785" s="247" t="s">
        <v>81</v>
      </c>
      <c r="AV1785" s="14" t="s">
        <v>185</v>
      </c>
      <c r="AW1785" s="14" t="s">
        <v>33</v>
      </c>
      <c r="AX1785" s="14" t="s">
        <v>71</v>
      </c>
      <c r="AY1785" s="247" t="s">
        <v>171</v>
      </c>
    </row>
    <row r="1786" s="15" customFormat="1">
      <c r="A1786" s="15"/>
      <c r="B1786" s="248"/>
      <c r="C1786" s="249"/>
      <c r="D1786" s="227" t="s">
        <v>182</v>
      </c>
      <c r="E1786" s="250" t="s">
        <v>19</v>
      </c>
      <c r="F1786" s="251" t="s">
        <v>188</v>
      </c>
      <c r="G1786" s="249"/>
      <c r="H1786" s="252">
        <v>4.875</v>
      </c>
      <c r="I1786" s="253"/>
      <c r="J1786" s="249"/>
      <c r="K1786" s="249"/>
      <c r="L1786" s="254"/>
      <c r="M1786" s="255"/>
      <c r="N1786" s="256"/>
      <c r="O1786" s="256"/>
      <c r="P1786" s="256"/>
      <c r="Q1786" s="256"/>
      <c r="R1786" s="256"/>
      <c r="S1786" s="256"/>
      <c r="T1786" s="257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8" t="s">
        <v>182</v>
      </c>
      <c r="AU1786" s="258" t="s">
        <v>81</v>
      </c>
      <c r="AV1786" s="15" t="s">
        <v>179</v>
      </c>
      <c r="AW1786" s="15" t="s">
        <v>33</v>
      </c>
      <c r="AX1786" s="15" t="s">
        <v>79</v>
      </c>
      <c r="AY1786" s="258" t="s">
        <v>171</v>
      </c>
    </row>
    <row r="1787" s="2" customFormat="1" ht="16.5" customHeight="1">
      <c r="A1787" s="41"/>
      <c r="B1787" s="42"/>
      <c r="C1787" s="269" t="s">
        <v>1035</v>
      </c>
      <c r="D1787" s="269" t="s">
        <v>565</v>
      </c>
      <c r="E1787" s="270" t="s">
        <v>1633</v>
      </c>
      <c r="F1787" s="271" t="s">
        <v>1634</v>
      </c>
      <c r="G1787" s="272" t="s">
        <v>191</v>
      </c>
      <c r="H1787" s="273">
        <v>5.4770000000000003</v>
      </c>
      <c r="I1787" s="274"/>
      <c r="J1787" s="275">
        <f>ROUND(I1787*H1787,2)</f>
        <v>0</v>
      </c>
      <c r="K1787" s="271" t="s">
        <v>178</v>
      </c>
      <c r="L1787" s="276"/>
      <c r="M1787" s="277" t="s">
        <v>19</v>
      </c>
      <c r="N1787" s="278" t="s">
        <v>42</v>
      </c>
      <c r="O1787" s="87"/>
      <c r="P1787" s="216">
        <f>O1787*H1787</f>
        <v>0</v>
      </c>
      <c r="Q1787" s="216">
        <v>0.00016000000000000001</v>
      </c>
      <c r="R1787" s="216">
        <f>Q1787*H1787</f>
        <v>0.00087632000000000009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286</v>
      </c>
      <c r="AT1787" s="218" t="s">
        <v>565</v>
      </c>
      <c r="AU1787" s="218" t="s">
        <v>81</v>
      </c>
      <c r="AY1787" s="20" t="s">
        <v>171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79</v>
      </c>
      <c r="BK1787" s="219">
        <f>ROUND(I1787*H1787,2)</f>
        <v>0</v>
      </c>
      <c r="BL1787" s="20" t="s">
        <v>235</v>
      </c>
      <c r="BM1787" s="218" t="s">
        <v>1635</v>
      </c>
    </row>
    <row r="1788" s="13" customFormat="1">
      <c r="A1788" s="13"/>
      <c r="B1788" s="225"/>
      <c r="C1788" s="226"/>
      <c r="D1788" s="227" t="s">
        <v>182</v>
      </c>
      <c r="E1788" s="228" t="s">
        <v>19</v>
      </c>
      <c r="F1788" s="229" t="s">
        <v>1636</v>
      </c>
      <c r="G1788" s="226"/>
      <c r="H1788" s="230">
        <v>5.4770000000000003</v>
      </c>
      <c r="I1788" s="231"/>
      <c r="J1788" s="226"/>
      <c r="K1788" s="226"/>
      <c r="L1788" s="232"/>
      <c r="M1788" s="233"/>
      <c r="N1788" s="234"/>
      <c r="O1788" s="234"/>
      <c r="P1788" s="234"/>
      <c r="Q1788" s="234"/>
      <c r="R1788" s="234"/>
      <c r="S1788" s="234"/>
      <c r="T1788" s="235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6" t="s">
        <v>182</v>
      </c>
      <c r="AU1788" s="236" t="s">
        <v>81</v>
      </c>
      <c r="AV1788" s="13" t="s">
        <v>81</v>
      </c>
      <c r="AW1788" s="13" t="s">
        <v>33</v>
      </c>
      <c r="AX1788" s="13" t="s">
        <v>71</v>
      </c>
      <c r="AY1788" s="236" t="s">
        <v>171</v>
      </c>
    </row>
    <row r="1789" s="15" customFormat="1">
      <c r="A1789" s="15"/>
      <c r="B1789" s="248"/>
      <c r="C1789" s="249"/>
      <c r="D1789" s="227" t="s">
        <v>182</v>
      </c>
      <c r="E1789" s="250" t="s">
        <v>19</v>
      </c>
      <c r="F1789" s="251" t="s">
        <v>188</v>
      </c>
      <c r="G1789" s="249"/>
      <c r="H1789" s="252">
        <v>5.4770000000000003</v>
      </c>
      <c r="I1789" s="253"/>
      <c r="J1789" s="249"/>
      <c r="K1789" s="249"/>
      <c r="L1789" s="254"/>
      <c r="M1789" s="255"/>
      <c r="N1789" s="256"/>
      <c r="O1789" s="256"/>
      <c r="P1789" s="256"/>
      <c r="Q1789" s="256"/>
      <c r="R1789" s="256"/>
      <c r="S1789" s="256"/>
      <c r="T1789" s="257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58" t="s">
        <v>182</v>
      </c>
      <c r="AU1789" s="258" t="s">
        <v>81</v>
      </c>
      <c r="AV1789" s="15" t="s">
        <v>179</v>
      </c>
      <c r="AW1789" s="15" t="s">
        <v>33</v>
      </c>
      <c r="AX1789" s="15" t="s">
        <v>79</v>
      </c>
      <c r="AY1789" s="258" t="s">
        <v>171</v>
      </c>
    </row>
    <row r="1790" s="2" customFormat="1" ht="24.15" customHeight="1">
      <c r="A1790" s="41"/>
      <c r="B1790" s="42"/>
      <c r="C1790" s="207" t="s">
        <v>1637</v>
      </c>
      <c r="D1790" s="207" t="s">
        <v>174</v>
      </c>
      <c r="E1790" s="208" t="s">
        <v>1638</v>
      </c>
      <c r="F1790" s="209" t="s">
        <v>1639</v>
      </c>
      <c r="G1790" s="210" t="s">
        <v>234</v>
      </c>
      <c r="H1790" s="211">
        <v>20.609999999999999</v>
      </c>
      <c r="I1790" s="212"/>
      <c r="J1790" s="213">
        <f>ROUND(I1790*H1790,2)</f>
        <v>0</v>
      </c>
      <c r="K1790" s="209" t="s">
        <v>178</v>
      </c>
      <c r="L1790" s="47"/>
      <c r="M1790" s="214" t="s">
        <v>19</v>
      </c>
      <c r="N1790" s="215" t="s">
        <v>42</v>
      </c>
      <c r="O1790" s="87"/>
      <c r="P1790" s="216">
        <f>O1790*H1790</f>
        <v>0</v>
      </c>
      <c r="Q1790" s="216">
        <v>0.00020000000000000001</v>
      </c>
      <c r="R1790" s="216">
        <f>Q1790*H1790</f>
        <v>0.0041219999999999998</v>
      </c>
      <c r="S1790" s="216">
        <v>0</v>
      </c>
      <c r="T1790" s="217">
        <f>S1790*H1790</f>
        <v>0</v>
      </c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R1790" s="218" t="s">
        <v>235</v>
      </c>
      <c r="AT1790" s="218" t="s">
        <v>174</v>
      </c>
      <c r="AU1790" s="218" t="s">
        <v>81</v>
      </c>
      <c r="AY1790" s="20" t="s">
        <v>171</v>
      </c>
      <c r="BE1790" s="219">
        <f>IF(N1790="základní",J1790,0)</f>
        <v>0</v>
      </c>
      <c r="BF1790" s="219">
        <f>IF(N1790="snížená",J1790,0)</f>
        <v>0</v>
      </c>
      <c r="BG1790" s="219">
        <f>IF(N1790="zákl. přenesená",J1790,0)</f>
        <v>0</v>
      </c>
      <c r="BH1790" s="219">
        <f>IF(N1790="sníž. přenesená",J1790,0)</f>
        <v>0</v>
      </c>
      <c r="BI1790" s="219">
        <f>IF(N1790="nulová",J1790,0)</f>
        <v>0</v>
      </c>
      <c r="BJ1790" s="20" t="s">
        <v>79</v>
      </c>
      <c r="BK1790" s="219">
        <f>ROUND(I1790*H1790,2)</f>
        <v>0</v>
      </c>
      <c r="BL1790" s="20" t="s">
        <v>235</v>
      </c>
      <c r="BM1790" s="218" t="s">
        <v>1640</v>
      </c>
    </row>
    <row r="1791" s="2" customFormat="1">
      <c r="A1791" s="41"/>
      <c r="B1791" s="42"/>
      <c r="C1791" s="43"/>
      <c r="D1791" s="220" t="s">
        <v>180</v>
      </c>
      <c r="E1791" s="43"/>
      <c r="F1791" s="221" t="s">
        <v>1641</v>
      </c>
      <c r="G1791" s="43"/>
      <c r="H1791" s="43"/>
      <c r="I1791" s="222"/>
      <c r="J1791" s="43"/>
      <c r="K1791" s="43"/>
      <c r="L1791" s="47"/>
      <c r="M1791" s="223"/>
      <c r="N1791" s="224"/>
      <c r="O1791" s="87"/>
      <c r="P1791" s="87"/>
      <c r="Q1791" s="87"/>
      <c r="R1791" s="87"/>
      <c r="S1791" s="87"/>
      <c r="T1791" s="88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T1791" s="20" t="s">
        <v>180</v>
      </c>
      <c r="AU1791" s="20" t="s">
        <v>81</v>
      </c>
    </row>
    <row r="1792" s="13" customFormat="1">
      <c r="A1792" s="13"/>
      <c r="B1792" s="225"/>
      <c r="C1792" s="226"/>
      <c r="D1792" s="227" t="s">
        <v>182</v>
      </c>
      <c r="E1792" s="228" t="s">
        <v>19</v>
      </c>
      <c r="F1792" s="229" t="s">
        <v>1642</v>
      </c>
      <c r="G1792" s="226"/>
      <c r="H1792" s="230">
        <v>2.27</v>
      </c>
      <c r="I1792" s="231"/>
      <c r="J1792" s="226"/>
      <c r="K1792" s="226"/>
      <c r="L1792" s="232"/>
      <c r="M1792" s="233"/>
      <c r="N1792" s="234"/>
      <c r="O1792" s="234"/>
      <c r="P1792" s="234"/>
      <c r="Q1792" s="234"/>
      <c r="R1792" s="234"/>
      <c r="S1792" s="234"/>
      <c r="T1792" s="23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6" t="s">
        <v>182</v>
      </c>
      <c r="AU1792" s="236" t="s">
        <v>81</v>
      </c>
      <c r="AV1792" s="13" t="s">
        <v>81</v>
      </c>
      <c r="AW1792" s="13" t="s">
        <v>33</v>
      </c>
      <c r="AX1792" s="13" t="s">
        <v>71</v>
      </c>
      <c r="AY1792" s="236" t="s">
        <v>171</v>
      </c>
    </row>
    <row r="1793" s="14" customFormat="1">
      <c r="A1793" s="14"/>
      <c r="B1793" s="237"/>
      <c r="C1793" s="238"/>
      <c r="D1793" s="227" t="s">
        <v>182</v>
      </c>
      <c r="E1793" s="239" t="s">
        <v>19</v>
      </c>
      <c r="F1793" s="240" t="s">
        <v>953</v>
      </c>
      <c r="G1793" s="238"/>
      <c r="H1793" s="241">
        <v>2.27</v>
      </c>
      <c r="I1793" s="242"/>
      <c r="J1793" s="238"/>
      <c r="K1793" s="238"/>
      <c r="L1793" s="243"/>
      <c r="M1793" s="244"/>
      <c r="N1793" s="245"/>
      <c r="O1793" s="245"/>
      <c r="P1793" s="245"/>
      <c r="Q1793" s="245"/>
      <c r="R1793" s="245"/>
      <c r="S1793" s="245"/>
      <c r="T1793" s="246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7" t="s">
        <v>182</v>
      </c>
      <c r="AU1793" s="247" t="s">
        <v>81</v>
      </c>
      <c r="AV1793" s="14" t="s">
        <v>185</v>
      </c>
      <c r="AW1793" s="14" t="s">
        <v>33</v>
      </c>
      <c r="AX1793" s="14" t="s">
        <v>71</v>
      </c>
      <c r="AY1793" s="247" t="s">
        <v>171</v>
      </c>
    </row>
    <row r="1794" s="13" customFormat="1">
      <c r="A1794" s="13"/>
      <c r="B1794" s="225"/>
      <c r="C1794" s="226"/>
      <c r="D1794" s="227" t="s">
        <v>182</v>
      </c>
      <c r="E1794" s="228" t="s">
        <v>19</v>
      </c>
      <c r="F1794" s="229" t="s">
        <v>1643</v>
      </c>
      <c r="G1794" s="226"/>
      <c r="H1794" s="230">
        <v>5.3899999999999997</v>
      </c>
      <c r="I1794" s="231"/>
      <c r="J1794" s="226"/>
      <c r="K1794" s="226"/>
      <c r="L1794" s="232"/>
      <c r="M1794" s="233"/>
      <c r="N1794" s="234"/>
      <c r="O1794" s="234"/>
      <c r="P1794" s="234"/>
      <c r="Q1794" s="234"/>
      <c r="R1794" s="234"/>
      <c r="S1794" s="234"/>
      <c r="T1794" s="23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6" t="s">
        <v>182</v>
      </c>
      <c r="AU1794" s="236" t="s">
        <v>81</v>
      </c>
      <c r="AV1794" s="13" t="s">
        <v>81</v>
      </c>
      <c r="AW1794" s="13" t="s">
        <v>33</v>
      </c>
      <c r="AX1794" s="13" t="s">
        <v>71</v>
      </c>
      <c r="AY1794" s="236" t="s">
        <v>171</v>
      </c>
    </row>
    <row r="1795" s="14" customFormat="1">
      <c r="A1795" s="14"/>
      <c r="B1795" s="237"/>
      <c r="C1795" s="238"/>
      <c r="D1795" s="227" t="s">
        <v>182</v>
      </c>
      <c r="E1795" s="239" t="s">
        <v>19</v>
      </c>
      <c r="F1795" s="240" t="s">
        <v>1565</v>
      </c>
      <c r="G1795" s="238"/>
      <c r="H1795" s="241">
        <v>5.3899999999999997</v>
      </c>
      <c r="I1795" s="242"/>
      <c r="J1795" s="238"/>
      <c r="K1795" s="238"/>
      <c r="L1795" s="243"/>
      <c r="M1795" s="244"/>
      <c r="N1795" s="245"/>
      <c r="O1795" s="245"/>
      <c r="P1795" s="245"/>
      <c r="Q1795" s="245"/>
      <c r="R1795" s="245"/>
      <c r="S1795" s="245"/>
      <c r="T1795" s="246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7" t="s">
        <v>182</v>
      </c>
      <c r="AU1795" s="247" t="s">
        <v>81</v>
      </c>
      <c r="AV1795" s="14" t="s">
        <v>185</v>
      </c>
      <c r="AW1795" s="14" t="s">
        <v>33</v>
      </c>
      <c r="AX1795" s="14" t="s">
        <v>71</v>
      </c>
      <c r="AY1795" s="247" t="s">
        <v>171</v>
      </c>
    </row>
    <row r="1796" s="13" customFormat="1">
      <c r="A1796" s="13"/>
      <c r="B1796" s="225"/>
      <c r="C1796" s="226"/>
      <c r="D1796" s="227" t="s">
        <v>182</v>
      </c>
      <c r="E1796" s="228" t="s">
        <v>19</v>
      </c>
      <c r="F1796" s="229" t="s">
        <v>1644</v>
      </c>
      <c r="G1796" s="226"/>
      <c r="H1796" s="230">
        <v>9.8000000000000007</v>
      </c>
      <c r="I1796" s="231"/>
      <c r="J1796" s="226"/>
      <c r="K1796" s="226"/>
      <c r="L1796" s="232"/>
      <c r="M1796" s="233"/>
      <c r="N1796" s="234"/>
      <c r="O1796" s="234"/>
      <c r="P1796" s="234"/>
      <c r="Q1796" s="234"/>
      <c r="R1796" s="234"/>
      <c r="S1796" s="234"/>
      <c r="T1796" s="235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6" t="s">
        <v>182</v>
      </c>
      <c r="AU1796" s="236" t="s">
        <v>81</v>
      </c>
      <c r="AV1796" s="13" t="s">
        <v>81</v>
      </c>
      <c r="AW1796" s="13" t="s">
        <v>33</v>
      </c>
      <c r="AX1796" s="13" t="s">
        <v>71</v>
      </c>
      <c r="AY1796" s="236" t="s">
        <v>171</v>
      </c>
    </row>
    <row r="1797" s="14" customFormat="1">
      <c r="A1797" s="14"/>
      <c r="B1797" s="237"/>
      <c r="C1797" s="238"/>
      <c r="D1797" s="227" t="s">
        <v>182</v>
      </c>
      <c r="E1797" s="239" t="s">
        <v>19</v>
      </c>
      <c r="F1797" s="240" t="s">
        <v>1578</v>
      </c>
      <c r="G1797" s="238"/>
      <c r="H1797" s="241">
        <v>9.8000000000000007</v>
      </c>
      <c r="I1797" s="242"/>
      <c r="J1797" s="238"/>
      <c r="K1797" s="238"/>
      <c r="L1797" s="243"/>
      <c r="M1797" s="244"/>
      <c r="N1797" s="245"/>
      <c r="O1797" s="245"/>
      <c r="P1797" s="245"/>
      <c r="Q1797" s="245"/>
      <c r="R1797" s="245"/>
      <c r="S1797" s="245"/>
      <c r="T1797" s="246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7" t="s">
        <v>182</v>
      </c>
      <c r="AU1797" s="247" t="s">
        <v>81</v>
      </c>
      <c r="AV1797" s="14" t="s">
        <v>185</v>
      </c>
      <c r="AW1797" s="14" t="s">
        <v>33</v>
      </c>
      <c r="AX1797" s="14" t="s">
        <v>71</v>
      </c>
      <c r="AY1797" s="247" t="s">
        <v>171</v>
      </c>
    </row>
    <row r="1798" s="13" customFormat="1">
      <c r="A1798" s="13"/>
      <c r="B1798" s="225"/>
      <c r="C1798" s="226"/>
      <c r="D1798" s="227" t="s">
        <v>182</v>
      </c>
      <c r="E1798" s="228" t="s">
        <v>19</v>
      </c>
      <c r="F1798" s="229" t="s">
        <v>1645</v>
      </c>
      <c r="G1798" s="226"/>
      <c r="H1798" s="230">
        <v>3.1499999999999999</v>
      </c>
      <c r="I1798" s="231"/>
      <c r="J1798" s="226"/>
      <c r="K1798" s="226"/>
      <c r="L1798" s="232"/>
      <c r="M1798" s="233"/>
      <c r="N1798" s="234"/>
      <c r="O1798" s="234"/>
      <c r="P1798" s="234"/>
      <c r="Q1798" s="234"/>
      <c r="R1798" s="234"/>
      <c r="S1798" s="234"/>
      <c r="T1798" s="23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6" t="s">
        <v>182</v>
      </c>
      <c r="AU1798" s="236" t="s">
        <v>81</v>
      </c>
      <c r="AV1798" s="13" t="s">
        <v>81</v>
      </c>
      <c r="AW1798" s="13" t="s">
        <v>33</v>
      </c>
      <c r="AX1798" s="13" t="s">
        <v>71</v>
      </c>
      <c r="AY1798" s="236" t="s">
        <v>171</v>
      </c>
    </row>
    <row r="1799" s="14" customFormat="1">
      <c r="A1799" s="14"/>
      <c r="B1799" s="237"/>
      <c r="C1799" s="238"/>
      <c r="D1799" s="227" t="s">
        <v>182</v>
      </c>
      <c r="E1799" s="239" t="s">
        <v>19</v>
      </c>
      <c r="F1799" s="240" t="s">
        <v>1580</v>
      </c>
      <c r="G1799" s="238"/>
      <c r="H1799" s="241">
        <v>3.1499999999999999</v>
      </c>
      <c r="I1799" s="242"/>
      <c r="J1799" s="238"/>
      <c r="K1799" s="238"/>
      <c r="L1799" s="243"/>
      <c r="M1799" s="244"/>
      <c r="N1799" s="245"/>
      <c r="O1799" s="245"/>
      <c r="P1799" s="245"/>
      <c r="Q1799" s="245"/>
      <c r="R1799" s="245"/>
      <c r="S1799" s="245"/>
      <c r="T1799" s="24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7" t="s">
        <v>182</v>
      </c>
      <c r="AU1799" s="247" t="s">
        <v>81</v>
      </c>
      <c r="AV1799" s="14" t="s">
        <v>185</v>
      </c>
      <c r="AW1799" s="14" t="s">
        <v>33</v>
      </c>
      <c r="AX1799" s="14" t="s">
        <v>71</v>
      </c>
      <c r="AY1799" s="247" t="s">
        <v>171</v>
      </c>
    </row>
    <row r="1800" s="15" customFormat="1">
      <c r="A1800" s="15"/>
      <c r="B1800" s="248"/>
      <c r="C1800" s="249"/>
      <c r="D1800" s="227" t="s">
        <v>182</v>
      </c>
      <c r="E1800" s="250" t="s">
        <v>19</v>
      </c>
      <c r="F1800" s="251" t="s">
        <v>188</v>
      </c>
      <c r="G1800" s="249"/>
      <c r="H1800" s="252">
        <v>20.609999999999999</v>
      </c>
      <c r="I1800" s="253"/>
      <c r="J1800" s="249"/>
      <c r="K1800" s="249"/>
      <c r="L1800" s="254"/>
      <c r="M1800" s="255"/>
      <c r="N1800" s="256"/>
      <c r="O1800" s="256"/>
      <c r="P1800" s="256"/>
      <c r="Q1800" s="256"/>
      <c r="R1800" s="256"/>
      <c r="S1800" s="256"/>
      <c r="T1800" s="257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58" t="s">
        <v>182</v>
      </c>
      <c r="AU1800" s="258" t="s">
        <v>81</v>
      </c>
      <c r="AV1800" s="15" t="s">
        <v>179</v>
      </c>
      <c r="AW1800" s="15" t="s">
        <v>33</v>
      </c>
      <c r="AX1800" s="15" t="s">
        <v>79</v>
      </c>
      <c r="AY1800" s="258" t="s">
        <v>171</v>
      </c>
    </row>
    <row r="1801" s="2" customFormat="1" ht="16.5" customHeight="1">
      <c r="A1801" s="41"/>
      <c r="B1801" s="42"/>
      <c r="C1801" s="207" t="s">
        <v>1040</v>
      </c>
      <c r="D1801" s="207" t="s">
        <v>174</v>
      </c>
      <c r="E1801" s="208" t="s">
        <v>1646</v>
      </c>
      <c r="F1801" s="209" t="s">
        <v>1647</v>
      </c>
      <c r="G1801" s="210" t="s">
        <v>191</v>
      </c>
      <c r="H1801" s="211">
        <v>11.470000000000001</v>
      </c>
      <c r="I1801" s="212"/>
      <c r="J1801" s="213">
        <f>ROUND(I1801*H1801,2)</f>
        <v>0</v>
      </c>
      <c r="K1801" s="209" t="s">
        <v>178</v>
      </c>
      <c r="L1801" s="47"/>
      <c r="M1801" s="214" t="s">
        <v>19</v>
      </c>
      <c r="N1801" s="215" t="s">
        <v>42</v>
      </c>
      <c r="O1801" s="87"/>
      <c r="P1801" s="216">
        <f>O1801*H1801</f>
        <v>0</v>
      </c>
      <c r="Q1801" s="216">
        <v>0</v>
      </c>
      <c r="R1801" s="216">
        <f>Q1801*H1801</f>
        <v>0</v>
      </c>
      <c r="S1801" s="216">
        <v>0</v>
      </c>
      <c r="T1801" s="217">
        <f>S1801*H1801</f>
        <v>0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18" t="s">
        <v>235</v>
      </c>
      <c r="AT1801" s="218" t="s">
        <v>174</v>
      </c>
      <c r="AU1801" s="218" t="s">
        <v>81</v>
      </c>
      <c r="AY1801" s="20" t="s">
        <v>171</v>
      </c>
      <c r="BE1801" s="219">
        <f>IF(N1801="základní",J1801,0)</f>
        <v>0</v>
      </c>
      <c r="BF1801" s="219">
        <f>IF(N1801="snížená",J1801,0)</f>
        <v>0</v>
      </c>
      <c r="BG1801" s="219">
        <f>IF(N1801="zákl. přenesená",J1801,0)</f>
        <v>0</v>
      </c>
      <c r="BH1801" s="219">
        <f>IF(N1801="sníž. přenesená",J1801,0)</f>
        <v>0</v>
      </c>
      <c r="BI1801" s="219">
        <f>IF(N1801="nulová",J1801,0)</f>
        <v>0</v>
      </c>
      <c r="BJ1801" s="20" t="s">
        <v>79</v>
      </c>
      <c r="BK1801" s="219">
        <f>ROUND(I1801*H1801,2)</f>
        <v>0</v>
      </c>
      <c r="BL1801" s="20" t="s">
        <v>235</v>
      </c>
      <c r="BM1801" s="218" t="s">
        <v>1648</v>
      </c>
    </row>
    <row r="1802" s="2" customFormat="1">
      <c r="A1802" s="41"/>
      <c r="B1802" s="42"/>
      <c r="C1802" s="43"/>
      <c r="D1802" s="220" t="s">
        <v>180</v>
      </c>
      <c r="E1802" s="43"/>
      <c r="F1802" s="221" t="s">
        <v>1649</v>
      </c>
      <c r="G1802" s="43"/>
      <c r="H1802" s="43"/>
      <c r="I1802" s="222"/>
      <c r="J1802" s="43"/>
      <c r="K1802" s="43"/>
      <c r="L1802" s="47"/>
      <c r="M1802" s="223"/>
      <c r="N1802" s="224"/>
      <c r="O1802" s="87"/>
      <c r="P1802" s="87"/>
      <c r="Q1802" s="87"/>
      <c r="R1802" s="87"/>
      <c r="S1802" s="87"/>
      <c r="T1802" s="88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20" t="s">
        <v>180</v>
      </c>
      <c r="AU1802" s="20" t="s">
        <v>81</v>
      </c>
    </row>
    <row r="1803" s="13" customFormat="1">
      <c r="A1803" s="13"/>
      <c r="B1803" s="225"/>
      <c r="C1803" s="226"/>
      <c r="D1803" s="227" t="s">
        <v>182</v>
      </c>
      <c r="E1803" s="228" t="s">
        <v>19</v>
      </c>
      <c r="F1803" s="229" t="s">
        <v>1650</v>
      </c>
      <c r="G1803" s="226"/>
      <c r="H1803" s="230">
        <v>5.6749999999999998</v>
      </c>
      <c r="I1803" s="231"/>
      <c r="J1803" s="226"/>
      <c r="K1803" s="226"/>
      <c r="L1803" s="232"/>
      <c r="M1803" s="233"/>
      <c r="N1803" s="234"/>
      <c r="O1803" s="234"/>
      <c r="P1803" s="234"/>
      <c r="Q1803" s="234"/>
      <c r="R1803" s="234"/>
      <c r="S1803" s="234"/>
      <c r="T1803" s="235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6" t="s">
        <v>182</v>
      </c>
      <c r="AU1803" s="236" t="s">
        <v>81</v>
      </c>
      <c r="AV1803" s="13" t="s">
        <v>81</v>
      </c>
      <c r="AW1803" s="13" t="s">
        <v>33</v>
      </c>
      <c r="AX1803" s="13" t="s">
        <v>71</v>
      </c>
      <c r="AY1803" s="236" t="s">
        <v>171</v>
      </c>
    </row>
    <row r="1804" s="14" customFormat="1">
      <c r="A1804" s="14"/>
      <c r="B1804" s="237"/>
      <c r="C1804" s="238"/>
      <c r="D1804" s="227" t="s">
        <v>182</v>
      </c>
      <c r="E1804" s="239" t="s">
        <v>19</v>
      </c>
      <c r="F1804" s="240" t="s">
        <v>953</v>
      </c>
      <c r="G1804" s="238"/>
      <c r="H1804" s="241">
        <v>5.6749999999999998</v>
      </c>
      <c r="I1804" s="242"/>
      <c r="J1804" s="238"/>
      <c r="K1804" s="238"/>
      <c r="L1804" s="243"/>
      <c r="M1804" s="244"/>
      <c r="N1804" s="245"/>
      <c r="O1804" s="245"/>
      <c r="P1804" s="245"/>
      <c r="Q1804" s="245"/>
      <c r="R1804" s="245"/>
      <c r="S1804" s="245"/>
      <c r="T1804" s="246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47" t="s">
        <v>182</v>
      </c>
      <c r="AU1804" s="247" t="s">
        <v>81</v>
      </c>
      <c r="AV1804" s="14" t="s">
        <v>185</v>
      </c>
      <c r="AW1804" s="14" t="s">
        <v>33</v>
      </c>
      <c r="AX1804" s="14" t="s">
        <v>71</v>
      </c>
      <c r="AY1804" s="247" t="s">
        <v>171</v>
      </c>
    </row>
    <row r="1805" s="13" customFormat="1">
      <c r="A1805" s="13"/>
      <c r="B1805" s="225"/>
      <c r="C1805" s="226"/>
      <c r="D1805" s="227" t="s">
        <v>182</v>
      </c>
      <c r="E1805" s="228" t="s">
        <v>19</v>
      </c>
      <c r="F1805" s="229" t="s">
        <v>1579</v>
      </c>
      <c r="G1805" s="226"/>
      <c r="H1805" s="230">
        <v>5.7949999999999999</v>
      </c>
      <c r="I1805" s="231"/>
      <c r="J1805" s="226"/>
      <c r="K1805" s="226"/>
      <c r="L1805" s="232"/>
      <c r="M1805" s="233"/>
      <c r="N1805" s="234"/>
      <c r="O1805" s="234"/>
      <c r="P1805" s="234"/>
      <c r="Q1805" s="234"/>
      <c r="R1805" s="234"/>
      <c r="S1805" s="234"/>
      <c r="T1805" s="23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6" t="s">
        <v>182</v>
      </c>
      <c r="AU1805" s="236" t="s">
        <v>81</v>
      </c>
      <c r="AV1805" s="13" t="s">
        <v>81</v>
      </c>
      <c r="AW1805" s="13" t="s">
        <v>33</v>
      </c>
      <c r="AX1805" s="13" t="s">
        <v>71</v>
      </c>
      <c r="AY1805" s="236" t="s">
        <v>171</v>
      </c>
    </row>
    <row r="1806" s="14" customFormat="1">
      <c r="A1806" s="14"/>
      <c r="B1806" s="237"/>
      <c r="C1806" s="238"/>
      <c r="D1806" s="227" t="s">
        <v>182</v>
      </c>
      <c r="E1806" s="239" t="s">
        <v>19</v>
      </c>
      <c r="F1806" s="240" t="s">
        <v>1580</v>
      </c>
      <c r="G1806" s="238"/>
      <c r="H1806" s="241">
        <v>5.7949999999999999</v>
      </c>
      <c r="I1806" s="242"/>
      <c r="J1806" s="238"/>
      <c r="K1806" s="238"/>
      <c r="L1806" s="243"/>
      <c r="M1806" s="244"/>
      <c r="N1806" s="245"/>
      <c r="O1806" s="245"/>
      <c r="P1806" s="245"/>
      <c r="Q1806" s="245"/>
      <c r="R1806" s="245"/>
      <c r="S1806" s="245"/>
      <c r="T1806" s="246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47" t="s">
        <v>182</v>
      </c>
      <c r="AU1806" s="247" t="s">
        <v>81</v>
      </c>
      <c r="AV1806" s="14" t="s">
        <v>185</v>
      </c>
      <c r="AW1806" s="14" t="s">
        <v>33</v>
      </c>
      <c r="AX1806" s="14" t="s">
        <v>71</v>
      </c>
      <c r="AY1806" s="247" t="s">
        <v>171</v>
      </c>
    </row>
    <row r="1807" s="15" customFormat="1">
      <c r="A1807" s="15"/>
      <c r="B1807" s="248"/>
      <c r="C1807" s="249"/>
      <c r="D1807" s="227" t="s">
        <v>182</v>
      </c>
      <c r="E1807" s="250" t="s">
        <v>19</v>
      </c>
      <c r="F1807" s="251" t="s">
        <v>188</v>
      </c>
      <c r="G1807" s="249"/>
      <c r="H1807" s="252">
        <v>11.469999999999999</v>
      </c>
      <c r="I1807" s="253"/>
      <c r="J1807" s="249"/>
      <c r="K1807" s="249"/>
      <c r="L1807" s="254"/>
      <c r="M1807" s="255"/>
      <c r="N1807" s="256"/>
      <c r="O1807" s="256"/>
      <c r="P1807" s="256"/>
      <c r="Q1807" s="256"/>
      <c r="R1807" s="256"/>
      <c r="S1807" s="256"/>
      <c r="T1807" s="257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58" t="s">
        <v>182</v>
      </c>
      <c r="AU1807" s="258" t="s">
        <v>81</v>
      </c>
      <c r="AV1807" s="15" t="s">
        <v>179</v>
      </c>
      <c r="AW1807" s="15" t="s">
        <v>33</v>
      </c>
      <c r="AX1807" s="15" t="s">
        <v>79</v>
      </c>
      <c r="AY1807" s="258" t="s">
        <v>171</v>
      </c>
    </row>
    <row r="1808" s="2" customFormat="1" ht="24.15" customHeight="1">
      <c r="A1808" s="41"/>
      <c r="B1808" s="42"/>
      <c r="C1808" s="207" t="s">
        <v>1651</v>
      </c>
      <c r="D1808" s="207" t="s">
        <v>174</v>
      </c>
      <c r="E1808" s="208" t="s">
        <v>1652</v>
      </c>
      <c r="F1808" s="209" t="s">
        <v>1653</v>
      </c>
      <c r="G1808" s="210" t="s">
        <v>191</v>
      </c>
      <c r="H1808" s="211">
        <v>45.098999999999997</v>
      </c>
      <c r="I1808" s="212"/>
      <c r="J1808" s="213">
        <f>ROUND(I1808*H1808,2)</f>
        <v>0</v>
      </c>
      <c r="K1808" s="209" t="s">
        <v>178</v>
      </c>
      <c r="L1808" s="47"/>
      <c r="M1808" s="214" t="s">
        <v>19</v>
      </c>
      <c r="N1808" s="215" t="s">
        <v>42</v>
      </c>
      <c r="O1808" s="87"/>
      <c r="P1808" s="216">
        <f>O1808*H1808</f>
        <v>0</v>
      </c>
      <c r="Q1808" s="216">
        <v>0.00020000000000000001</v>
      </c>
      <c r="R1808" s="216">
        <f>Q1808*H1808</f>
        <v>0.0090197999999999997</v>
      </c>
      <c r="S1808" s="216">
        <v>0</v>
      </c>
      <c r="T1808" s="217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18" t="s">
        <v>235</v>
      </c>
      <c r="AT1808" s="218" t="s">
        <v>174</v>
      </c>
      <c r="AU1808" s="218" t="s">
        <v>81</v>
      </c>
      <c r="AY1808" s="20" t="s">
        <v>171</v>
      </c>
      <c r="BE1808" s="219">
        <f>IF(N1808="základní",J1808,0)</f>
        <v>0</v>
      </c>
      <c r="BF1808" s="219">
        <f>IF(N1808="snížená",J1808,0)</f>
        <v>0</v>
      </c>
      <c r="BG1808" s="219">
        <f>IF(N1808="zákl. přenesená",J1808,0)</f>
        <v>0</v>
      </c>
      <c r="BH1808" s="219">
        <f>IF(N1808="sníž. přenesená",J1808,0)</f>
        <v>0</v>
      </c>
      <c r="BI1808" s="219">
        <f>IF(N1808="nulová",J1808,0)</f>
        <v>0</v>
      </c>
      <c r="BJ1808" s="20" t="s">
        <v>79</v>
      </c>
      <c r="BK1808" s="219">
        <f>ROUND(I1808*H1808,2)</f>
        <v>0</v>
      </c>
      <c r="BL1808" s="20" t="s">
        <v>235</v>
      </c>
      <c r="BM1808" s="218" t="s">
        <v>1654</v>
      </c>
    </row>
    <row r="1809" s="2" customFormat="1">
      <c r="A1809" s="41"/>
      <c r="B1809" s="42"/>
      <c r="C1809" s="43"/>
      <c r="D1809" s="220" t="s">
        <v>180</v>
      </c>
      <c r="E1809" s="43"/>
      <c r="F1809" s="221" t="s">
        <v>1655</v>
      </c>
      <c r="G1809" s="43"/>
      <c r="H1809" s="43"/>
      <c r="I1809" s="222"/>
      <c r="J1809" s="43"/>
      <c r="K1809" s="43"/>
      <c r="L1809" s="47"/>
      <c r="M1809" s="223"/>
      <c r="N1809" s="224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180</v>
      </c>
      <c r="AU1809" s="20" t="s">
        <v>81</v>
      </c>
    </row>
    <row r="1810" s="13" customFormat="1">
      <c r="A1810" s="13"/>
      <c r="B1810" s="225"/>
      <c r="C1810" s="226"/>
      <c r="D1810" s="227" t="s">
        <v>182</v>
      </c>
      <c r="E1810" s="228" t="s">
        <v>19</v>
      </c>
      <c r="F1810" s="229" t="s">
        <v>1656</v>
      </c>
      <c r="G1810" s="226"/>
      <c r="H1810" s="230">
        <v>45.098999999999997</v>
      </c>
      <c r="I1810" s="231"/>
      <c r="J1810" s="226"/>
      <c r="K1810" s="226"/>
      <c r="L1810" s="232"/>
      <c r="M1810" s="233"/>
      <c r="N1810" s="234"/>
      <c r="O1810" s="234"/>
      <c r="P1810" s="234"/>
      <c r="Q1810" s="234"/>
      <c r="R1810" s="234"/>
      <c r="S1810" s="234"/>
      <c r="T1810" s="235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6" t="s">
        <v>182</v>
      </c>
      <c r="AU1810" s="236" t="s">
        <v>81</v>
      </c>
      <c r="AV1810" s="13" t="s">
        <v>81</v>
      </c>
      <c r="AW1810" s="13" t="s">
        <v>33</v>
      </c>
      <c r="AX1810" s="13" t="s">
        <v>71</v>
      </c>
      <c r="AY1810" s="236" t="s">
        <v>171</v>
      </c>
    </row>
    <row r="1811" s="15" customFormat="1">
      <c r="A1811" s="15"/>
      <c r="B1811" s="248"/>
      <c r="C1811" s="249"/>
      <c r="D1811" s="227" t="s">
        <v>182</v>
      </c>
      <c r="E1811" s="250" t="s">
        <v>19</v>
      </c>
      <c r="F1811" s="251" t="s">
        <v>188</v>
      </c>
      <c r="G1811" s="249"/>
      <c r="H1811" s="252">
        <v>45.098999999999997</v>
      </c>
      <c r="I1811" s="253"/>
      <c r="J1811" s="249"/>
      <c r="K1811" s="249"/>
      <c r="L1811" s="254"/>
      <c r="M1811" s="255"/>
      <c r="N1811" s="256"/>
      <c r="O1811" s="256"/>
      <c r="P1811" s="256"/>
      <c r="Q1811" s="256"/>
      <c r="R1811" s="256"/>
      <c r="S1811" s="256"/>
      <c r="T1811" s="257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58" t="s">
        <v>182</v>
      </c>
      <c r="AU1811" s="258" t="s">
        <v>81</v>
      </c>
      <c r="AV1811" s="15" t="s">
        <v>179</v>
      </c>
      <c r="AW1811" s="15" t="s">
        <v>33</v>
      </c>
      <c r="AX1811" s="15" t="s">
        <v>79</v>
      </c>
      <c r="AY1811" s="258" t="s">
        <v>171</v>
      </c>
    </row>
    <row r="1812" s="2" customFormat="1" ht="24.15" customHeight="1">
      <c r="A1812" s="41"/>
      <c r="B1812" s="42"/>
      <c r="C1812" s="207" t="s">
        <v>1046</v>
      </c>
      <c r="D1812" s="207" t="s">
        <v>174</v>
      </c>
      <c r="E1812" s="208" t="s">
        <v>1657</v>
      </c>
      <c r="F1812" s="209" t="s">
        <v>1658</v>
      </c>
      <c r="G1812" s="210" t="s">
        <v>395</v>
      </c>
      <c r="H1812" s="211">
        <v>2</v>
      </c>
      <c r="I1812" s="212"/>
      <c r="J1812" s="213">
        <f>ROUND(I1812*H1812,2)</f>
        <v>0</v>
      </c>
      <c r="K1812" s="209" t="s">
        <v>178</v>
      </c>
      <c r="L1812" s="47"/>
      <c r="M1812" s="214" t="s">
        <v>19</v>
      </c>
      <c r="N1812" s="215" t="s">
        <v>42</v>
      </c>
      <c r="O1812" s="87"/>
      <c r="P1812" s="216">
        <f>O1812*H1812</f>
        <v>0</v>
      </c>
      <c r="Q1812" s="216">
        <v>0.00528</v>
      </c>
      <c r="R1812" s="216">
        <f>Q1812*H1812</f>
        <v>0.01056</v>
      </c>
      <c r="S1812" s="216">
        <v>0</v>
      </c>
      <c r="T1812" s="217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18" t="s">
        <v>235</v>
      </c>
      <c r="AT1812" s="218" t="s">
        <v>174</v>
      </c>
      <c r="AU1812" s="218" t="s">
        <v>81</v>
      </c>
      <c r="AY1812" s="20" t="s">
        <v>171</v>
      </c>
      <c r="BE1812" s="219">
        <f>IF(N1812="základní",J1812,0)</f>
        <v>0</v>
      </c>
      <c r="BF1812" s="219">
        <f>IF(N1812="snížená",J1812,0)</f>
        <v>0</v>
      </c>
      <c r="BG1812" s="219">
        <f>IF(N1812="zákl. přenesená",J1812,0)</f>
        <v>0</v>
      </c>
      <c r="BH1812" s="219">
        <f>IF(N1812="sníž. přenesená",J1812,0)</f>
        <v>0</v>
      </c>
      <c r="BI1812" s="219">
        <f>IF(N1812="nulová",J1812,0)</f>
        <v>0</v>
      </c>
      <c r="BJ1812" s="20" t="s">
        <v>79</v>
      </c>
      <c r="BK1812" s="219">
        <f>ROUND(I1812*H1812,2)</f>
        <v>0</v>
      </c>
      <c r="BL1812" s="20" t="s">
        <v>235</v>
      </c>
      <c r="BM1812" s="218" t="s">
        <v>1659</v>
      </c>
    </row>
    <row r="1813" s="2" customFormat="1">
      <c r="A1813" s="41"/>
      <c r="B1813" s="42"/>
      <c r="C1813" s="43"/>
      <c r="D1813" s="220" t="s">
        <v>180</v>
      </c>
      <c r="E1813" s="43"/>
      <c r="F1813" s="221" t="s">
        <v>1660</v>
      </c>
      <c r="G1813" s="43"/>
      <c r="H1813" s="43"/>
      <c r="I1813" s="222"/>
      <c r="J1813" s="43"/>
      <c r="K1813" s="43"/>
      <c r="L1813" s="47"/>
      <c r="M1813" s="223"/>
      <c r="N1813" s="224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180</v>
      </c>
      <c r="AU1813" s="20" t="s">
        <v>81</v>
      </c>
    </row>
    <row r="1814" s="13" customFormat="1">
      <c r="A1814" s="13"/>
      <c r="B1814" s="225"/>
      <c r="C1814" s="226"/>
      <c r="D1814" s="227" t="s">
        <v>182</v>
      </c>
      <c r="E1814" s="228" t="s">
        <v>19</v>
      </c>
      <c r="F1814" s="229" t="s">
        <v>1661</v>
      </c>
      <c r="G1814" s="226"/>
      <c r="H1814" s="230">
        <v>2</v>
      </c>
      <c r="I1814" s="231"/>
      <c r="J1814" s="226"/>
      <c r="K1814" s="226"/>
      <c r="L1814" s="232"/>
      <c r="M1814" s="233"/>
      <c r="N1814" s="234"/>
      <c r="O1814" s="234"/>
      <c r="P1814" s="234"/>
      <c r="Q1814" s="234"/>
      <c r="R1814" s="234"/>
      <c r="S1814" s="234"/>
      <c r="T1814" s="23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6" t="s">
        <v>182</v>
      </c>
      <c r="AU1814" s="236" t="s">
        <v>81</v>
      </c>
      <c r="AV1814" s="13" t="s">
        <v>81</v>
      </c>
      <c r="AW1814" s="13" t="s">
        <v>33</v>
      </c>
      <c r="AX1814" s="13" t="s">
        <v>71</v>
      </c>
      <c r="AY1814" s="236" t="s">
        <v>171</v>
      </c>
    </row>
    <row r="1815" s="15" customFormat="1">
      <c r="A1815" s="15"/>
      <c r="B1815" s="248"/>
      <c r="C1815" s="249"/>
      <c r="D1815" s="227" t="s">
        <v>182</v>
      </c>
      <c r="E1815" s="250" t="s">
        <v>19</v>
      </c>
      <c r="F1815" s="251" t="s">
        <v>188</v>
      </c>
      <c r="G1815" s="249"/>
      <c r="H1815" s="252">
        <v>2</v>
      </c>
      <c r="I1815" s="253"/>
      <c r="J1815" s="249"/>
      <c r="K1815" s="249"/>
      <c r="L1815" s="254"/>
      <c r="M1815" s="255"/>
      <c r="N1815" s="256"/>
      <c r="O1815" s="256"/>
      <c r="P1815" s="256"/>
      <c r="Q1815" s="256"/>
      <c r="R1815" s="256"/>
      <c r="S1815" s="256"/>
      <c r="T1815" s="257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58" t="s">
        <v>182</v>
      </c>
      <c r="AU1815" s="258" t="s">
        <v>81</v>
      </c>
      <c r="AV1815" s="15" t="s">
        <v>179</v>
      </c>
      <c r="AW1815" s="15" t="s">
        <v>33</v>
      </c>
      <c r="AX1815" s="15" t="s">
        <v>79</v>
      </c>
      <c r="AY1815" s="258" t="s">
        <v>171</v>
      </c>
    </row>
    <row r="1816" s="2" customFormat="1" ht="21.75" customHeight="1">
      <c r="A1816" s="41"/>
      <c r="B1816" s="42"/>
      <c r="C1816" s="207" t="s">
        <v>1662</v>
      </c>
      <c r="D1816" s="207" t="s">
        <v>174</v>
      </c>
      <c r="E1816" s="208" t="s">
        <v>1663</v>
      </c>
      <c r="F1816" s="209" t="s">
        <v>1664</v>
      </c>
      <c r="G1816" s="210" t="s">
        <v>395</v>
      </c>
      <c r="H1816" s="211">
        <v>2</v>
      </c>
      <c r="I1816" s="212"/>
      <c r="J1816" s="213">
        <f>ROUND(I1816*H1816,2)</f>
        <v>0</v>
      </c>
      <c r="K1816" s="209" t="s">
        <v>178</v>
      </c>
      <c r="L1816" s="47"/>
      <c r="M1816" s="214" t="s">
        <v>19</v>
      </c>
      <c r="N1816" s="215" t="s">
        <v>42</v>
      </c>
      <c r="O1816" s="87"/>
      <c r="P1816" s="216">
        <f>O1816*H1816</f>
        <v>0</v>
      </c>
      <c r="Q1816" s="216">
        <v>0.00022000000000000001</v>
      </c>
      <c r="R1816" s="216">
        <f>Q1816*H1816</f>
        <v>0.00044000000000000002</v>
      </c>
      <c r="S1816" s="216">
        <v>0</v>
      </c>
      <c r="T1816" s="217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18" t="s">
        <v>235</v>
      </c>
      <c r="AT1816" s="218" t="s">
        <v>174</v>
      </c>
      <c r="AU1816" s="218" t="s">
        <v>81</v>
      </c>
      <c r="AY1816" s="20" t="s">
        <v>171</v>
      </c>
      <c r="BE1816" s="219">
        <f>IF(N1816="základní",J1816,0)</f>
        <v>0</v>
      </c>
      <c r="BF1816" s="219">
        <f>IF(N1816="snížená",J1816,0)</f>
        <v>0</v>
      </c>
      <c r="BG1816" s="219">
        <f>IF(N1816="zákl. přenesená",J1816,0)</f>
        <v>0</v>
      </c>
      <c r="BH1816" s="219">
        <f>IF(N1816="sníž. přenesená",J1816,0)</f>
        <v>0</v>
      </c>
      <c r="BI1816" s="219">
        <f>IF(N1816="nulová",J1816,0)</f>
        <v>0</v>
      </c>
      <c r="BJ1816" s="20" t="s">
        <v>79</v>
      </c>
      <c r="BK1816" s="219">
        <f>ROUND(I1816*H1816,2)</f>
        <v>0</v>
      </c>
      <c r="BL1816" s="20" t="s">
        <v>235</v>
      </c>
      <c r="BM1816" s="218" t="s">
        <v>1665</v>
      </c>
    </row>
    <row r="1817" s="2" customFormat="1">
      <c r="A1817" s="41"/>
      <c r="B1817" s="42"/>
      <c r="C1817" s="43"/>
      <c r="D1817" s="220" t="s">
        <v>180</v>
      </c>
      <c r="E1817" s="43"/>
      <c r="F1817" s="221" t="s">
        <v>1666</v>
      </c>
      <c r="G1817" s="43"/>
      <c r="H1817" s="43"/>
      <c r="I1817" s="222"/>
      <c r="J1817" s="43"/>
      <c r="K1817" s="43"/>
      <c r="L1817" s="47"/>
      <c r="M1817" s="223"/>
      <c r="N1817" s="224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20" t="s">
        <v>180</v>
      </c>
      <c r="AU1817" s="20" t="s">
        <v>81</v>
      </c>
    </row>
    <row r="1818" s="13" customFormat="1">
      <c r="A1818" s="13"/>
      <c r="B1818" s="225"/>
      <c r="C1818" s="226"/>
      <c r="D1818" s="227" t="s">
        <v>182</v>
      </c>
      <c r="E1818" s="228" t="s">
        <v>19</v>
      </c>
      <c r="F1818" s="229" t="s">
        <v>1667</v>
      </c>
      <c r="G1818" s="226"/>
      <c r="H1818" s="230">
        <v>2</v>
      </c>
      <c r="I1818" s="231"/>
      <c r="J1818" s="226"/>
      <c r="K1818" s="226"/>
      <c r="L1818" s="232"/>
      <c r="M1818" s="233"/>
      <c r="N1818" s="234"/>
      <c r="O1818" s="234"/>
      <c r="P1818" s="234"/>
      <c r="Q1818" s="234"/>
      <c r="R1818" s="234"/>
      <c r="S1818" s="234"/>
      <c r="T1818" s="235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6" t="s">
        <v>182</v>
      </c>
      <c r="AU1818" s="236" t="s">
        <v>81</v>
      </c>
      <c r="AV1818" s="13" t="s">
        <v>81</v>
      </c>
      <c r="AW1818" s="13" t="s">
        <v>33</v>
      </c>
      <c r="AX1818" s="13" t="s">
        <v>71</v>
      </c>
      <c r="AY1818" s="236" t="s">
        <v>171</v>
      </c>
    </row>
    <row r="1819" s="15" customFormat="1">
      <c r="A1819" s="15"/>
      <c r="B1819" s="248"/>
      <c r="C1819" s="249"/>
      <c r="D1819" s="227" t="s">
        <v>182</v>
      </c>
      <c r="E1819" s="250" t="s">
        <v>19</v>
      </c>
      <c r="F1819" s="251" t="s">
        <v>188</v>
      </c>
      <c r="G1819" s="249"/>
      <c r="H1819" s="252">
        <v>2</v>
      </c>
      <c r="I1819" s="253"/>
      <c r="J1819" s="249"/>
      <c r="K1819" s="249"/>
      <c r="L1819" s="254"/>
      <c r="M1819" s="255"/>
      <c r="N1819" s="256"/>
      <c r="O1819" s="256"/>
      <c r="P1819" s="256"/>
      <c r="Q1819" s="256"/>
      <c r="R1819" s="256"/>
      <c r="S1819" s="256"/>
      <c r="T1819" s="257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8" t="s">
        <v>182</v>
      </c>
      <c r="AU1819" s="258" t="s">
        <v>81</v>
      </c>
      <c r="AV1819" s="15" t="s">
        <v>179</v>
      </c>
      <c r="AW1819" s="15" t="s">
        <v>33</v>
      </c>
      <c r="AX1819" s="15" t="s">
        <v>79</v>
      </c>
      <c r="AY1819" s="258" t="s">
        <v>171</v>
      </c>
    </row>
    <row r="1820" s="2" customFormat="1" ht="24.15" customHeight="1">
      <c r="A1820" s="41"/>
      <c r="B1820" s="42"/>
      <c r="C1820" s="269" t="s">
        <v>1050</v>
      </c>
      <c r="D1820" s="269" t="s">
        <v>565</v>
      </c>
      <c r="E1820" s="270" t="s">
        <v>1668</v>
      </c>
      <c r="F1820" s="271" t="s">
        <v>1669</v>
      </c>
      <c r="G1820" s="272" t="s">
        <v>395</v>
      </c>
      <c r="H1820" s="273">
        <v>1</v>
      </c>
      <c r="I1820" s="274"/>
      <c r="J1820" s="275">
        <f>ROUND(I1820*H1820,2)</f>
        <v>0</v>
      </c>
      <c r="K1820" s="271" t="s">
        <v>178</v>
      </c>
      <c r="L1820" s="276"/>
      <c r="M1820" s="277" t="s">
        <v>19</v>
      </c>
      <c r="N1820" s="278" t="s">
        <v>42</v>
      </c>
      <c r="O1820" s="87"/>
      <c r="P1820" s="216">
        <f>O1820*H1820</f>
        <v>0</v>
      </c>
      <c r="Q1820" s="216">
        <v>0.012250000000000001</v>
      </c>
      <c r="R1820" s="216">
        <f>Q1820*H1820</f>
        <v>0.012250000000000001</v>
      </c>
      <c r="S1820" s="216">
        <v>0</v>
      </c>
      <c r="T1820" s="217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18" t="s">
        <v>286</v>
      </c>
      <c r="AT1820" s="218" t="s">
        <v>565</v>
      </c>
      <c r="AU1820" s="218" t="s">
        <v>81</v>
      </c>
      <c r="AY1820" s="20" t="s">
        <v>171</v>
      </c>
      <c r="BE1820" s="219">
        <f>IF(N1820="základní",J1820,0)</f>
        <v>0</v>
      </c>
      <c r="BF1820" s="219">
        <f>IF(N1820="snížená",J1820,0)</f>
        <v>0</v>
      </c>
      <c r="BG1820" s="219">
        <f>IF(N1820="zákl. přenesená",J1820,0)</f>
        <v>0</v>
      </c>
      <c r="BH1820" s="219">
        <f>IF(N1820="sníž. přenesená",J1820,0)</f>
        <v>0</v>
      </c>
      <c r="BI1820" s="219">
        <f>IF(N1820="nulová",J1820,0)</f>
        <v>0</v>
      </c>
      <c r="BJ1820" s="20" t="s">
        <v>79</v>
      </c>
      <c r="BK1820" s="219">
        <f>ROUND(I1820*H1820,2)</f>
        <v>0</v>
      </c>
      <c r="BL1820" s="20" t="s">
        <v>235</v>
      </c>
      <c r="BM1820" s="218" t="s">
        <v>1670</v>
      </c>
    </row>
    <row r="1821" s="2" customFormat="1" ht="24.15" customHeight="1">
      <c r="A1821" s="41"/>
      <c r="B1821" s="42"/>
      <c r="C1821" s="269" t="s">
        <v>1671</v>
      </c>
      <c r="D1821" s="269" t="s">
        <v>565</v>
      </c>
      <c r="E1821" s="270" t="s">
        <v>1672</v>
      </c>
      <c r="F1821" s="271" t="s">
        <v>1673</v>
      </c>
      <c r="G1821" s="272" t="s">
        <v>395</v>
      </c>
      <c r="H1821" s="273">
        <v>1</v>
      </c>
      <c r="I1821" s="274"/>
      <c r="J1821" s="275">
        <f>ROUND(I1821*H1821,2)</f>
        <v>0</v>
      </c>
      <c r="K1821" s="271" t="s">
        <v>178</v>
      </c>
      <c r="L1821" s="276"/>
      <c r="M1821" s="277" t="s">
        <v>19</v>
      </c>
      <c r="N1821" s="278" t="s">
        <v>42</v>
      </c>
      <c r="O1821" s="87"/>
      <c r="P1821" s="216">
        <f>O1821*H1821</f>
        <v>0</v>
      </c>
      <c r="Q1821" s="216">
        <v>0.01753</v>
      </c>
      <c r="R1821" s="216">
        <f>Q1821*H1821</f>
        <v>0.01753</v>
      </c>
      <c r="S1821" s="216">
        <v>0</v>
      </c>
      <c r="T1821" s="217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18" t="s">
        <v>286</v>
      </c>
      <c r="AT1821" s="218" t="s">
        <v>565</v>
      </c>
      <c r="AU1821" s="218" t="s">
        <v>81</v>
      </c>
      <c r="AY1821" s="20" t="s">
        <v>171</v>
      </c>
      <c r="BE1821" s="219">
        <f>IF(N1821="základní",J1821,0)</f>
        <v>0</v>
      </c>
      <c r="BF1821" s="219">
        <f>IF(N1821="snížená",J1821,0)</f>
        <v>0</v>
      </c>
      <c r="BG1821" s="219">
        <f>IF(N1821="zákl. přenesená",J1821,0)</f>
        <v>0</v>
      </c>
      <c r="BH1821" s="219">
        <f>IF(N1821="sníž. přenesená",J1821,0)</f>
        <v>0</v>
      </c>
      <c r="BI1821" s="219">
        <f>IF(N1821="nulová",J1821,0)</f>
        <v>0</v>
      </c>
      <c r="BJ1821" s="20" t="s">
        <v>79</v>
      </c>
      <c r="BK1821" s="219">
        <f>ROUND(I1821*H1821,2)</f>
        <v>0</v>
      </c>
      <c r="BL1821" s="20" t="s">
        <v>235</v>
      </c>
      <c r="BM1821" s="218" t="s">
        <v>1674</v>
      </c>
    </row>
    <row r="1822" s="2" customFormat="1" ht="33" customHeight="1">
      <c r="A1822" s="41"/>
      <c r="B1822" s="42"/>
      <c r="C1822" s="207" t="s">
        <v>1055</v>
      </c>
      <c r="D1822" s="207" t="s">
        <v>174</v>
      </c>
      <c r="E1822" s="208" t="s">
        <v>1675</v>
      </c>
      <c r="F1822" s="209" t="s">
        <v>1676</v>
      </c>
      <c r="G1822" s="210" t="s">
        <v>191</v>
      </c>
      <c r="H1822" s="211">
        <v>8.9030000000000005</v>
      </c>
      <c r="I1822" s="212"/>
      <c r="J1822" s="213">
        <f>ROUND(I1822*H1822,2)</f>
        <v>0</v>
      </c>
      <c r="K1822" s="209" t="s">
        <v>178</v>
      </c>
      <c r="L1822" s="47"/>
      <c r="M1822" s="214" t="s">
        <v>19</v>
      </c>
      <c r="N1822" s="215" t="s">
        <v>42</v>
      </c>
      <c r="O1822" s="87"/>
      <c r="P1822" s="216">
        <f>O1822*H1822</f>
        <v>0</v>
      </c>
      <c r="Q1822" s="216">
        <v>0.01324</v>
      </c>
      <c r="R1822" s="216">
        <f>Q1822*H1822</f>
        <v>0.11787572</v>
      </c>
      <c r="S1822" s="216">
        <v>0</v>
      </c>
      <c r="T1822" s="217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18" t="s">
        <v>235</v>
      </c>
      <c r="AT1822" s="218" t="s">
        <v>174</v>
      </c>
      <c r="AU1822" s="218" t="s">
        <v>81</v>
      </c>
      <c r="AY1822" s="20" t="s">
        <v>171</v>
      </c>
      <c r="BE1822" s="219">
        <f>IF(N1822="základní",J1822,0)</f>
        <v>0</v>
      </c>
      <c r="BF1822" s="219">
        <f>IF(N1822="snížená",J1822,0)</f>
        <v>0</v>
      </c>
      <c r="BG1822" s="219">
        <f>IF(N1822="zákl. přenesená",J1822,0)</f>
        <v>0</v>
      </c>
      <c r="BH1822" s="219">
        <f>IF(N1822="sníž. přenesená",J1822,0)</f>
        <v>0</v>
      </c>
      <c r="BI1822" s="219">
        <f>IF(N1822="nulová",J1822,0)</f>
        <v>0</v>
      </c>
      <c r="BJ1822" s="20" t="s">
        <v>79</v>
      </c>
      <c r="BK1822" s="219">
        <f>ROUND(I1822*H1822,2)</f>
        <v>0</v>
      </c>
      <c r="BL1822" s="20" t="s">
        <v>235</v>
      </c>
      <c r="BM1822" s="218" t="s">
        <v>1677</v>
      </c>
    </row>
    <row r="1823" s="2" customFormat="1">
      <c r="A1823" s="41"/>
      <c r="B1823" s="42"/>
      <c r="C1823" s="43"/>
      <c r="D1823" s="220" t="s">
        <v>180</v>
      </c>
      <c r="E1823" s="43"/>
      <c r="F1823" s="221" t="s">
        <v>1678</v>
      </c>
      <c r="G1823" s="43"/>
      <c r="H1823" s="43"/>
      <c r="I1823" s="222"/>
      <c r="J1823" s="43"/>
      <c r="K1823" s="43"/>
      <c r="L1823" s="47"/>
      <c r="M1823" s="223"/>
      <c r="N1823" s="224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180</v>
      </c>
      <c r="AU1823" s="20" t="s">
        <v>81</v>
      </c>
    </row>
    <row r="1824" s="13" customFormat="1">
      <c r="A1824" s="13"/>
      <c r="B1824" s="225"/>
      <c r="C1824" s="226"/>
      <c r="D1824" s="227" t="s">
        <v>182</v>
      </c>
      <c r="E1824" s="228" t="s">
        <v>19</v>
      </c>
      <c r="F1824" s="229" t="s">
        <v>1679</v>
      </c>
      <c r="G1824" s="226"/>
      <c r="H1824" s="230">
        <v>4.4640000000000004</v>
      </c>
      <c r="I1824" s="231"/>
      <c r="J1824" s="226"/>
      <c r="K1824" s="226"/>
      <c r="L1824" s="232"/>
      <c r="M1824" s="233"/>
      <c r="N1824" s="234"/>
      <c r="O1824" s="234"/>
      <c r="P1824" s="234"/>
      <c r="Q1824" s="234"/>
      <c r="R1824" s="234"/>
      <c r="S1824" s="234"/>
      <c r="T1824" s="235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6" t="s">
        <v>182</v>
      </c>
      <c r="AU1824" s="236" t="s">
        <v>81</v>
      </c>
      <c r="AV1824" s="13" t="s">
        <v>81</v>
      </c>
      <c r="AW1824" s="13" t="s">
        <v>33</v>
      </c>
      <c r="AX1824" s="13" t="s">
        <v>71</v>
      </c>
      <c r="AY1824" s="236" t="s">
        <v>171</v>
      </c>
    </row>
    <row r="1825" s="13" customFormat="1">
      <c r="A1825" s="13"/>
      <c r="B1825" s="225"/>
      <c r="C1825" s="226"/>
      <c r="D1825" s="227" t="s">
        <v>182</v>
      </c>
      <c r="E1825" s="228" t="s">
        <v>19</v>
      </c>
      <c r="F1825" s="229" t="s">
        <v>1680</v>
      </c>
      <c r="G1825" s="226"/>
      <c r="H1825" s="230">
        <v>4.4390000000000001</v>
      </c>
      <c r="I1825" s="231"/>
      <c r="J1825" s="226"/>
      <c r="K1825" s="226"/>
      <c r="L1825" s="232"/>
      <c r="M1825" s="233"/>
      <c r="N1825" s="234"/>
      <c r="O1825" s="234"/>
      <c r="P1825" s="234"/>
      <c r="Q1825" s="234"/>
      <c r="R1825" s="234"/>
      <c r="S1825" s="234"/>
      <c r="T1825" s="235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6" t="s">
        <v>182</v>
      </c>
      <c r="AU1825" s="236" t="s">
        <v>81</v>
      </c>
      <c r="AV1825" s="13" t="s">
        <v>81</v>
      </c>
      <c r="AW1825" s="13" t="s">
        <v>33</v>
      </c>
      <c r="AX1825" s="13" t="s">
        <v>71</v>
      </c>
      <c r="AY1825" s="236" t="s">
        <v>171</v>
      </c>
    </row>
    <row r="1826" s="15" customFormat="1">
      <c r="A1826" s="15"/>
      <c r="B1826" s="248"/>
      <c r="C1826" s="249"/>
      <c r="D1826" s="227" t="s">
        <v>182</v>
      </c>
      <c r="E1826" s="250" t="s">
        <v>19</v>
      </c>
      <c r="F1826" s="251" t="s">
        <v>188</v>
      </c>
      <c r="G1826" s="249"/>
      <c r="H1826" s="252">
        <v>8.9030000000000005</v>
      </c>
      <c r="I1826" s="253"/>
      <c r="J1826" s="249"/>
      <c r="K1826" s="249"/>
      <c r="L1826" s="254"/>
      <c r="M1826" s="255"/>
      <c r="N1826" s="256"/>
      <c r="O1826" s="256"/>
      <c r="P1826" s="256"/>
      <c r="Q1826" s="256"/>
      <c r="R1826" s="256"/>
      <c r="S1826" s="256"/>
      <c r="T1826" s="257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8" t="s">
        <v>182</v>
      </c>
      <c r="AU1826" s="258" t="s">
        <v>81</v>
      </c>
      <c r="AV1826" s="15" t="s">
        <v>179</v>
      </c>
      <c r="AW1826" s="15" t="s">
        <v>33</v>
      </c>
      <c r="AX1826" s="15" t="s">
        <v>79</v>
      </c>
      <c r="AY1826" s="258" t="s">
        <v>171</v>
      </c>
    </row>
    <row r="1827" s="2" customFormat="1" ht="33" customHeight="1">
      <c r="A1827" s="41"/>
      <c r="B1827" s="42"/>
      <c r="C1827" s="207" t="s">
        <v>1681</v>
      </c>
      <c r="D1827" s="207" t="s">
        <v>174</v>
      </c>
      <c r="E1827" s="208" t="s">
        <v>1682</v>
      </c>
      <c r="F1827" s="209" t="s">
        <v>1683</v>
      </c>
      <c r="G1827" s="210" t="s">
        <v>191</v>
      </c>
      <c r="H1827" s="211">
        <v>9.0879999999999992</v>
      </c>
      <c r="I1827" s="212"/>
      <c r="J1827" s="213">
        <f>ROUND(I1827*H1827,2)</f>
        <v>0</v>
      </c>
      <c r="K1827" s="209" t="s">
        <v>178</v>
      </c>
      <c r="L1827" s="47"/>
      <c r="M1827" s="214" t="s">
        <v>19</v>
      </c>
      <c r="N1827" s="215" t="s">
        <v>42</v>
      </c>
      <c r="O1827" s="87"/>
      <c r="P1827" s="216">
        <f>O1827*H1827</f>
        <v>0</v>
      </c>
      <c r="Q1827" s="216">
        <v>0.01355</v>
      </c>
      <c r="R1827" s="216">
        <f>Q1827*H1827</f>
        <v>0.12314239999999999</v>
      </c>
      <c r="S1827" s="216">
        <v>0</v>
      </c>
      <c r="T1827" s="217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18" t="s">
        <v>235</v>
      </c>
      <c r="AT1827" s="218" t="s">
        <v>174</v>
      </c>
      <c r="AU1827" s="218" t="s">
        <v>81</v>
      </c>
      <c r="AY1827" s="20" t="s">
        <v>171</v>
      </c>
      <c r="BE1827" s="219">
        <f>IF(N1827="základní",J1827,0)</f>
        <v>0</v>
      </c>
      <c r="BF1827" s="219">
        <f>IF(N1827="snížená",J1827,0)</f>
        <v>0</v>
      </c>
      <c r="BG1827" s="219">
        <f>IF(N1827="zákl. přenesená",J1827,0)</f>
        <v>0</v>
      </c>
      <c r="BH1827" s="219">
        <f>IF(N1827="sníž. přenesená",J1827,0)</f>
        <v>0</v>
      </c>
      <c r="BI1827" s="219">
        <f>IF(N1827="nulová",J1827,0)</f>
        <v>0</v>
      </c>
      <c r="BJ1827" s="20" t="s">
        <v>79</v>
      </c>
      <c r="BK1827" s="219">
        <f>ROUND(I1827*H1827,2)</f>
        <v>0</v>
      </c>
      <c r="BL1827" s="20" t="s">
        <v>235</v>
      </c>
      <c r="BM1827" s="218" t="s">
        <v>1684</v>
      </c>
    </row>
    <row r="1828" s="2" customFormat="1">
      <c r="A1828" s="41"/>
      <c r="B1828" s="42"/>
      <c r="C1828" s="43"/>
      <c r="D1828" s="220" t="s">
        <v>180</v>
      </c>
      <c r="E1828" s="43"/>
      <c r="F1828" s="221" t="s">
        <v>1685</v>
      </c>
      <c r="G1828" s="43"/>
      <c r="H1828" s="43"/>
      <c r="I1828" s="222"/>
      <c r="J1828" s="43"/>
      <c r="K1828" s="43"/>
      <c r="L1828" s="47"/>
      <c r="M1828" s="223"/>
      <c r="N1828" s="224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180</v>
      </c>
      <c r="AU1828" s="20" t="s">
        <v>81</v>
      </c>
    </row>
    <row r="1829" s="13" customFormat="1">
      <c r="A1829" s="13"/>
      <c r="B1829" s="225"/>
      <c r="C1829" s="226"/>
      <c r="D1829" s="227" t="s">
        <v>182</v>
      </c>
      <c r="E1829" s="228" t="s">
        <v>19</v>
      </c>
      <c r="F1829" s="229" t="s">
        <v>1686</v>
      </c>
      <c r="G1829" s="226"/>
      <c r="H1829" s="230">
        <v>2.1469999999999998</v>
      </c>
      <c r="I1829" s="231"/>
      <c r="J1829" s="226"/>
      <c r="K1829" s="226"/>
      <c r="L1829" s="232"/>
      <c r="M1829" s="233"/>
      <c r="N1829" s="234"/>
      <c r="O1829" s="234"/>
      <c r="P1829" s="234"/>
      <c r="Q1829" s="234"/>
      <c r="R1829" s="234"/>
      <c r="S1829" s="234"/>
      <c r="T1829" s="23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6" t="s">
        <v>182</v>
      </c>
      <c r="AU1829" s="236" t="s">
        <v>81</v>
      </c>
      <c r="AV1829" s="13" t="s">
        <v>81</v>
      </c>
      <c r="AW1829" s="13" t="s">
        <v>33</v>
      </c>
      <c r="AX1829" s="13" t="s">
        <v>71</v>
      </c>
      <c r="AY1829" s="236" t="s">
        <v>171</v>
      </c>
    </row>
    <row r="1830" s="13" customFormat="1">
      <c r="A1830" s="13"/>
      <c r="B1830" s="225"/>
      <c r="C1830" s="226"/>
      <c r="D1830" s="227" t="s">
        <v>182</v>
      </c>
      <c r="E1830" s="228" t="s">
        <v>19</v>
      </c>
      <c r="F1830" s="229" t="s">
        <v>1687</v>
      </c>
      <c r="G1830" s="226"/>
      <c r="H1830" s="230">
        <v>3.8820000000000001</v>
      </c>
      <c r="I1830" s="231"/>
      <c r="J1830" s="226"/>
      <c r="K1830" s="226"/>
      <c r="L1830" s="232"/>
      <c r="M1830" s="233"/>
      <c r="N1830" s="234"/>
      <c r="O1830" s="234"/>
      <c r="P1830" s="234"/>
      <c r="Q1830" s="234"/>
      <c r="R1830" s="234"/>
      <c r="S1830" s="234"/>
      <c r="T1830" s="23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6" t="s">
        <v>182</v>
      </c>
      <c r="AU1830" s="236" t="s">
        <v>81</v>
      </c>
      <c r="AV1830" s="13" t="s">
        <v>81</v>
      </c>
      <c r="AW1830" s="13" t="s">
        <v>33</v>
      </c>
      <c r="AX1830" s="13" t="s">
        <v>71</v>
      </c>
      <c r="AY1830" s="236" t="s">
        <v>171</v>
      </c>
    </row>
    <row r="1831" s="14" customFormat="1">
      <c r="A1831" s="14"/>
      <c r="B1831" s="237"/>
      <c r="C1831" s="238"/>
      <c r="D1831" s="227" t="s">
        <v>182</v>
      </c>
      <c r="E1831" s="239" t="s">
        <v>19</v>
      </c>
      <c r="F1831" s="240" t="s">
        <v>953</v>
      </c>
      <c r="G1831" s="238"/>
      <c r="H1831" s="241">
        <v>6.0289999999999999</v>
      </c>
      <c r="I1831" s="242"/>
      <c r="J1831" s="238"/>
      <c r="K1831" s="238"/>
      <c r="L1831" s="243"/>
      <c r="M1831" s="244"/>
      <c r="N1831" s="245"/>
      <c r="O1831" s="245"/>
      <c r="P1831" s="245"/>
      <c r="Q1831" s="245"/>
      <c r="R1831" s="245"/>
      <c r="S1831" s="245"/>
      <c r="T1831" s="24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7" t="s">
        <v>182</v>
      </c>
      <c r="AU1831" s="247" t="s">
        <v>81</v>
      </c>
      <c r="AV1831" s="14" t="s">
        <v>185</v>
      </c>
      <c r="AW1831" s="14" t="s">
        <v>33</v>
      </c>
      <c r="AX1831" s="14" t="s">
        <v>71</v>
      </c>
      <c r="AY1831" s="247" t="s">
        <v>171</v>
      </c>
    </row>
    <row r="1832" s="13" customFormat="1">
      <c r="A1832" s="13"/>
      <c r="B1832" s="225"/>
      <c r="C1832" s="226"/>
      <c r="D1832" s="227" t="s">
        <v>182</v>
      </c>
      <c r="E1832" s="228" t="s">
        <v>19</v>
      </c>
      <c r="F1832" s="229" t="s">
        <v>1688</v>
      </c>
      <c r="G1832" s="226"/>
      <c r="H1832" s="230">
        <v>3.0590000000000002</v>
      </c>
      <c r="I1832" s="231"/>
      <c r="J1832" s="226"/>
      <c r="K1832" s="226"/>
      <c r="L1832" s="232"/>
      <c r="M1832" s="233"/>
      <c r="N1832" s="234"/>
      <c r="O1832" s="234"/>
      <c r="P1832" s="234"/>
      <c r="Q1832" s="234"/>
      <c r="R1832" s="234"/>
      <c r="S1832" s="234"/>
      <c r="T1832" s="235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6" t="s">
        <v>182</v>
      </c>
      <c r="AU1832" s="236" t="s">
        <v>81</v>
      </c>
      <c r="AV1832" s="13" t="s">
        <v>81</v>
      </c>
      <c r="AW1832" s="13" t="s">
        <v>33</v>
      </c>
      <c r="AX1832" s="13" t="s">
        <v>71</v>
      </c>
      <c r="AY1832" s="236" t="s">
        <v>171</v>
      </c>
    </row>
    <row r="1833" s="14" customFormat="1">
      <c r="A1833" s="14"/>
      <c r="B1833" s="237"/>
      <c r="C1833" s="238"/>
      <c r="D1833" s="227" t="s">
        <v>182</v>
      </c>
      <c r="E1833" s="239" t="s">
        <v>19</v>
      </c>
      <c r="F1833" s="240" t="s">
        <v>231</v>
      </c>
      <c r="G1833" s="238"/>
      <c r="H1833" s="241">
        <v>3.0590000000000002</v>
      </c>
      <c r="I1833" s="242"/>
      <c r="J1833" s="238"/>
      <c r="K1833" s="238"/>
      <c r="L1833" s="243"/>
      <c r="M1833" s="244"/>
      <c r="N1833" s="245"/>
      <c r="O1833" s="245"/>
      <c r="P1833" s="245"/>
      <c r="Q1833" s="245"/>
      <c r="R1833" s="245"/>
      <c r="S1833" s="245"/>
      <c r="T1833" s="246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7" t="s">
        <v>182</v>
      </c>
      <c r="AU1833" s="247" t="s">
        <v>81</v>
      </c>
      <c r="AV1833" s="14" t="s">
        <v>185</v>
      </c>
      <c r="AW1833" s="14" t="s">
        <v>33</v>
      </c>
      <c r="AX1833" s="14" t="s">
        <v>71</v>
      </c>
      <c r="AY1833" s="247" t="s">
        <v>171</v>
      </c>
    </row>
    <row r="1834" s="15" customFormat="1">
      <c r="A1834" s="15"/>
      <c r="B1834" s="248"/>
      <c r="C1834" s="249"/>
      <c r="D1834" s="227" t="s">
        <v>182</v>
      </c>
      <c r="E1834" s="250" t="s">
        <v>19</v>
      </c>
      <c r="F1834" s="251" t="s">
        <v>188</v>
      </c>
      <c r="G1834" s="249"/>
      <c r="H1834" s="252">
        <v>9.088000000000001</v>
      </c>
      <c r="I1834" s="253"/>
      <c r="J1834" s="249"/>
      <c r="K1834" s="249"/>
      <c r="L1834" s="254"/>
      <c r="M1834" s="255"/>
      <c r="N1834" s="256"/>
      <c r="O1834" s="256"/>
      <c r="P1834" s="256"/>
      <c r="Q1834" s="256"/>
      <c r="R1834" s="256"/>
      <c r="S1834" s="256"/>
      <c r="T1834" s="257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8" t="s">
        <v>182</v>
      </c>
      <c r="AU1834" s="258" t="s">
        <v>81</v>
      </c>
      <c r="AV1834" s="15" t="s">
        <v>179</v>
      </c>
      <c r="AW1834" s="15" t="s">
        <v>33</v>
      </c>
      <c r="AX1834" s="15" t="s">
        <v>79</v>
      </c>
      <c r="AY1834" s="258" t="s">
        <v>171</v>
      </c>
    </row>
    <row r="1835" s="2" customFormat="1" ht="37.8" customHeight="1">
      <c r="A1835" s="41"/>
      <c r="B1835" s="42"/>
      <c r="C1835" s="207" t="s">
        <v>1059</v>
      </c>
      <c r="D1835" s="207" t="s">
        <v>174</v>
      </c>
      <c r="E1835" s="208" t="s">
        <v>1689</v>
      </c>
      <c r="F1835" s="209" t="s">
        <v>1690</v>
      </c>
      <c r="G1835" s="210" t="s">
        <v>191</v>
      </c>
      <c r="H1835" s="211">
        <v>0.95999999999999996</v>
      </c>
      <c r="I1835" s="212"/>
      <c r="J1835" s="213">
        <f>ROUND(I1835*H1835,2)</f>
        <v>0</v>
      </c>
      <c r="K1835" s="209" t="s">
        <v>178</v>
      </c>
      <c r="L1835" s="47"/>
      <c r="M1835" s="214" t="s">
        <v>19</v>
      </c>
      <c r="N1835" s="215" t="s">
        <v>42</v>
      </c>
      <c r="O1835" s="87"/>
      <c r="P1835" s="216">
        <f>O1835*H1835</f>
        <v>0</v>
      </c>
      <c r="Q1835" s="216">
        <v>0.02963</v>
      </c>
      <c r="R1835" s="216">
        <f>Q1835*H1835</f>
        <v>0.028444799999999999</v>
      </c>
      <c r="S1835" s="216">
        <v>0</v>
      </c>
      <c r="T1835" s="217">
        <f>S1835*H1835</f>
        <v>0</v>
      </c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R1835" s="218" t="s">
        <v>235</v>
      </c>
      <c r="AT1835" s="218" t="s">
        <v>174</v>
      </c>
      <c r="AU1835" s="218" t="s">
        <v>81</v>
      </c>
      <c r="AY1835" s="20" t="s">
        <v>171</v>
      </c>
      <c r="BE1835" s="219">
        <f>IF(N1835="základní",J1835,0)</f>
        <v>0</v>
      </c>
      <c r="BF1835" s="219">
        <f>IF(N1835="snížená",J1835,0)</f>
        <v>0</v>
      </c>
      <c r="BG1835" s="219">
        <f>IF(N1835="zákl. přenesená",J1835,0)</f>
        <v>0</v>
      </c>
      <c r="BH1835" s="219">
        <f>IF(N1835="sníž. přenesená",J1835,0)</f>
        <v>0</v>
      </c>
      <c r="BI1835" s="219">
        <f>IF(N1835="nulová",J1835,0)</f>
        <v>0</v>
      </c>
      <c r="BJ1835" s="20" t="s">
        <v>79</v>
      </c>
      <c r="BK1835" s="219">
        <f>ROUND(I1835*H1835,2)</f>
        <v>0</v>
      </c>
      <c r="BL1835" s="20" t="s">
        <v>235</v>
      </c>
      <c r="BM1835" s="218" t="s">
        <v>1691</v>
      </c>
    </row>
    <row r="1836" s="2" customFormat="1">
      <c r="A1836" s="41"/>
      <c r="B1836" s="42"/>
      <c r="C1836" s="43"/>
      <c r="D1836" s="220" t="s">
        <v>180</v>
      </c>
      <c r="E1836" s="43"/>
      <c r="F1836" s="221" t="s">
        <v>1692</v>
      </c>
      <c r="G1836" s="43"/>
      <c r="H1836" s="43"/>
      <c r="I1836" s="222"/>
      <c r="J1836" s="43"/>
      <c r="K1836" s="43"/>
      <c r="L1836" s="47"/>
      <c r="M1836" s="223"/>
      <c r="N1836" s="224"/>
      <c r="O1836" s="87"/>
      <c r="P1836" s="87"/>
      <c r="Q1836" s="87"/>
      <c r="R1836" s="87"/>
      <c r="S1836" s="87"/>
      <c r="T1836" s="88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T1836" s="20" t="s">
        <v>180</v>
      </c>
      <c r="AU1836" s="20" t="s">
        <v>81</v>
      </c>
    </row>
    <row r="1837" s="13" customFormat="1">
      <c r="A1837" s="13"/>
      <c r="B1837" s="225"/>
      <c r="C1837" s="226"/>
      <c r="D1837" s="227" t="s">
        <v>182</v>
      </c>
      <c r="E1837" s="228" t="s">
        <v>19</v>
      </c>
      <c r="F1837" s="229" t="s">
        <v>1693</v>
      </c>
      <c r="G1837" s="226"/>
      <c r="H1837" s="230">
        <v>0.95999999999999996</v>
      </c>
      <c r="I1837" s="231"/>
      <c r="J1837" s="226"/>
      <c r="K1837" s="226"/>
      <c r="L1837" s="232"/>
      <c r="M1837" s="233"/>
      <c r="N1837" s="234"/>
      <c r="O1837" s="234"/>
      <c r="P1837" s="234"/>
      <c r="Q1837" s="234"/>
      <c r="R1837" s="234"/>
      <c r="S1837" s="234"/>
      <c r="T1837" s="235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6" t="s">
        <v>182</v>
      </c>
      <c r="AU1837" s="236" t="s">
        <v>81</v>
      </c>
      <c r="AV1837" s="13" t="s">
        <v>81</v>
      </c>
      <c r="AW1837" s="13" t="s">
        <v>33</v>
      </c>
      <c r="AX1837" s="13" t="s">
        <v>71</v>
      </c>
      <c r="AY1837" s="236" t="s">
        <v>171</v>
      </c>
    </row>
    <row r="1838" s="14" customFormat="1">
      <c r="A1838" s="14"/>
      <c r="B1838" s="237"/>
      <c r="C1838" s="238"/>
      <c r="D1838" s="227" t="s">
        <v>182</v>
      </c>
      <c r="E1838" s="239" t="s">
        <v>19</v>
      </c>
      <c r="F1838" s="240" t="s">
        <v>953</v>
      </c>
      <c r="G1838" s="238"/>
      <c r="H1838" s="241">
        <v>0.95999999999999996</v>
      </c>
      <c r="I1838" s="242"/>
      <c r="J1838" s="238"/>
      <c r="K1838" s="238"/>
      <c r="L1838" s="243"/>
      <c r="M1838" s="244"/>
      <c r="N1838" s="245"/>
      <c r="O1838" s="245"/>
      <c r="P1838" s="245"/>
      <c r="Q1838" s="245"/>
      <c r="R1838" s="245"/>
      <c r="S1838" s="245"/>
      <c r="T1838" s="246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7" t="s">
        <v>182</v>
      </c>
      <c r="AU1838" s="247" t="s">
        <v>81</v>
      </c>
      <c r="AV1838" s="14" t="s">
        <v>185</v>
      </c>
      <c r="AW1838" s="14" t="s">
        <v>33</v>
      </c>
      <c r="AX1838" s="14" t="s">
        <v>71</v>
      </c>
      <c r="AY1838" s="247" t="s">
        <v>171</v>
      </c>
    </row>
    <row r="1839" s="15" customFormat="1">
      <c r="A1839" s="15"/>
      <c r="B1839" s="248"/>
      <c r="C1839" s="249"/>
      <c r="D1839" s="227" t="s">
        <v>182</v>
      </c>
      <c r="E1839" s="250" t="s">
        <v>19</v>
      </c>
      <c r="F1839" s="251" t="s">
        <v>188</v>
      </c>
      <c r="G1839" s="249"/>
      <c r="H1839" s="252">
        <v>0.95999999999999996</v>
      </c>
      <c r="I1839" s="253"/>
      <c r="J1839" s="249"/>
      <c r="K1839" s="249"/>
      <c r="L1839" s="254"/>
      <c r="M1839" s="255"/>
      <c r="N1839" s="256"/>
      <c r="O1839" s="256"/>
      <c r="P1839" s="256"/>
      <c r="Q1839" s="256"/>
      <c r="R1839" s="256"/>
      <c r="S1839" s="256"/>
      <c r="T1839" s="257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8" t="s">
        <v>182</v>
      </c>
      <c r="AU1839" s="258" t="s">
        <v>81</v>
      </c>
      <c r="AV1839" s="15" t="s">
        <v>179</v>
      </c>
      <c r="AW1839" s="15" t="s">
        <v>33</v>
      </c>
      <c r="AX1839" s="15" t="s">
        <v>79</v>
      </c>
      <c r="AY1839" s="258" t="s">
        <v>171</v>
      </c>
    </row>
    <row r="1840" s="2" customFormat="1" ht="24.15" customHeight="1">
      <c r="A1840" s="41"/>
      <c r="B1840" s="42"/>
      <c r="C1840" s="207" t="s">
        <v>1694</v>
      </c>
      <c r="D1840" s="207" t="s">
        <v>174</v>
      </c>
      <c r="E1840" s="208" t="s">
        <v>1695</v>
      </c>
      <c r="F1840" s="209" t="s">
        <v>1696</v>
      </c>
      <c r="G1840" s="210" t="s">
        <v>191</v>
      </c>
      <c r="H1840" s="211">
        <v>17.991</v>
      </c>
      <c r="I1840" s="212"/>
      <c r="J1840" s="213">
        <f>ROUND(I1840*H1840,2)</f>
        <v>0</v>
      </c>
      <c r="K1840" s="209" t="s">
        <v>178</v>
      </c>
      <c r="L1840" s="47"/>
      <c r="M1840" s="214" t="s">
        <v>19</v>
      </c>
      <c r="N1840" s="215" t="s">
        <v>42</v>
      </c>
      <c r="O1840" s="87"/>
      <c r="P1840" s="216">
        <f>O1840*H1840</f>
        <v>0</v>
      </c>
      <c r="Q1840" s="216">
        <v>0.00010000000000000001</v>
      </c>
      <c r="R1840" s="216">
        <f>Q1840*H1840</f>
        <v>0.0017991000000000001</v>
      </c>
      <c r="S1840" s="216">
        <v>0</v>
      </c>
      <c r="T1840" s="217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18" t="s">
        <v>235</v>
      </c>
      <c r="AT1840" s="218" t="s">
        <v>174</v>
      </c>
      <c r="AU1840" s="218" t="s">
        <v>81</v>
      </c>
      <c r="AY1840" s="20" t="s">
        <v>171</v>
      </c>
      <c r="BE1840" s="219">
        <f>IF(N1840="základní",J1840,0)</f>
        <v>0</v>
      </c>
      <c r="BF1840" s="219">
        <f>IF(N1840="snížená",J1840,0)</f>
        <v>0</v>
      </c>
      <c r="BG1840" s="219">
        <f>IF(N1840="zákl. přenesená",J1840,0)</f>
        <v>0</v>
      </c>
      <c r="BH1840" s="219">
        <f>IF(N1840="sníž. přenesená",J1840,0)</f>
        <v>0</v>
      </c>
      <c r="BI1840" s="219">
        <f>IF(N1840="nulová",J1840,0)</f>
        <v>0</v>
      </c>
      <c r="BJ1840" s="20" t="s">
        <v>79</v>
      </c>
      <c r="BK1840" s="219">
        <f>ROUND(I1840*H1840,2)</f>
        <v>0</v>
      </c>
      <c r="BL1840" s="20" t="s">
        <v>235</v>
      </c>
      <c r="BM1840" s="218" t="s">
        <v>1697</v>
      </c>
    </row>
    <row r="1841" s="2" customFormat="1">
      <c r="A1841" s="41"/>
      <c r="B1841" s="42"/>
      <c r="C1841" s="43"/>
      <c r="D1841" s="220" t="s">
        <v>180</v>
      </c>
      <c r="E1841" s="43"/>
      <c r="F1841" s="221" t="s">
        <v>1698</v>
      </c>
      <c r="G1841" s="43"/>
      <c r="H1841" s="43"/>
      <c r="I1841" s="222"/>
      <c r="J1841" s="43"/>
      <c r="K1841" s="43"/>
      <c r="L1841" s="47"/>
      <c r="M1841" s="223"/>
      <c r="N1841" s="224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180</v>
      </c>
      <c r="AU1841" s="20" t="s">
        <v>81</v>
      </c>
    </row>
    <row r="1842" s="13" customFormat="1">
      <c r="A1842" s="13"/>
      <c r="B1842" s="225"/>
      <c r="C1842" s="226"/>
      <c r="D1842" s="227" t="s">
        <v>182</v>
      </c>
      <c r="E1842" s="228" t="s">
        <v>19</v>
      </c>
      <c r="F1842" s="229" t="s">
        <v>1699</v>
      </c>
      <c r="G1842" s="226"/>
      <c r="H1842" s="230">
        <v>17.991</v>
      </c>
      <c r="I1842" s="231"/>
      <c r="J1842" s="226"/>
      <c r="K1842" s="226"/>
      <c r="L1842" s="232"/>
      <c r="M1842" s="233"/>
      <c r="N1842" s="234"/>
      <c r="O1842" s="234"/>
      <c r="P1842" s="234"/>
      <c r="Q1842" s="234"/>
      <c r="R1842" s="234"/>
      <c r="S1842" s="234"/>
      <c r="T1842" s="23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6" t="s">
        <v>182</v>
      </c>
      <c r="AU1842" s="236" t="s">
        <v>81</v>
      </c>
      <c r="AV1842" s="13" t="s">
        <v>81</v>
      </c>
      <c r="AW1842" s="13" t="s">
        <v>33</v>
      </c>
      <c r="AX1842" s="13" t="s">
        <v>71</v>
      </c>
      <c r="AY1842" s="236" t="s">
        <v>171</v>
      </c>
    </row>
    <row r="1843" s="15" customFormat="1">
      <c r="A1843" s="15"/>
      <c r="B1843" s="248"/>
      <c r="C1843" s="249"/>
      <c r="D1843" s="227" t="s">
        <v>182</v>
      </c>
      <c r="E1843" s="250" t="s">
        <v>19</v>
      </c>
      <c r="F1843" s="251" t="s">
        <v>188</v>
      </c>
      <c r="G1843" s="249"/>
      <c r="H1843" s="252">
        <v>17.991</v>
      </c>
      <c r="I1843" s="253"/>
      <c r="J1843" s="249"/>
      <c r="K1843" s="249"/>
      <c r="L1843" s="254"/>
      <c r="M1843" s="255"/>
      <c r="N1843" s="256"/>
      <c r="O1843" s="256"/>
      <c r="P1843" s="256"/>
      <c r="Q1843" s="256"/>
      <c r="R1843" s="256"/>
      <c r="S1843" s="256"/>
      <c r="T1843" s="257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58" t="s">
        <v>182</v>
      </c>
      <c r="AU1843" s="258" t="s">
        <v>81</v>
      </c>
      <c r="AV1843" s="15" t="s">
        <v>179</v>
      </c>
      <c r="AW1843" s="15" t="s">
        <v>33</v>
      </c>
      <c r="AX1843" s="15" t="s">
        <v>79</v>
      </c>
      <c r="AY1843" s="258" t="s">
        <v>171</v>
      </c>
    </row>
    <row r="1844" s="2" customFormat="1" ht="16.5" customHeight="1">
      <c r="A1844" s="41"/>
      <c r="B1844" s="42"/>
      <c r="C1844" s="207" t="s">
        <v>1064</v>
      </c>
      <c r="D1844" s="207" t="s">
        <v>174</v>
      </c>
      <c r="E1844" s="208" t="s">
        <v>1700</v>
      </c>
      <c r="F1844" s="209" t="s">
        <v>1701</v>
      </c>
      <c r="G1844" s="210" t="s">
        <v>191</v>
      </c>
      <c r="H1844" s="211">
        <v>18.951000000000001</v>
      </c>
      <c r="I1844" s="212"/>
      <c r="J1844" s="213">
        <f>ROUND(I1844*H1844,2)</f>
        <v>0</v>
      </c>
      <c r="K1844" s="209" t="s">
        <v>178</v>
      </c>
      <c r="L1844" s="47"/>
      <c r="M1844" s="214" t="s">
        <v>19</v>
      </c>
      <c r="N1844" s="215" t="s">
        <v>42</v>
      </c>
      <c r="O1844" s="87"/>
      <c r="P1844" s="216">
        <f>O1844*H1844</f>
        <v>0</v>
      </c>
      <c r="Q1844" s="216">
        <v>0</v>
      </c>
      <c r="R1844" s="216">
        <f>Q1844*H1844</f>
        <v>0</v>
      </c>
      <c r="S1844" s="216">
        <v>0</v>
      </c>
      <c r="T1844" s="217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18" t="s">
        <v>235</v>
      </c>
      <c r="AT1844" s="218" t="s">
        <v>174</v>
      </c>
      <c r="AU1844" s="218" t="s">
        <v>81</v>
      </c>
      <c r="AY1844" s="20" t="s">
        <v>171</v>
      </c>
      <c r="BE1844" s="219">
        <f>IF(N1844="základní",J1844,0)</f>
        <v>0</v>
      </c>
      <c r="BF1844" s="219">
        <f>IF(N1844="snížená",J1844,0)</f>
        <v>0</v>
      </c>
      <c r="BG1844" s="219">
        <f>IF(N1844="zákl. přenesená",J1844,0)</f>
        <v>0</v>
      </c>
      <c r="BH1844" s="219">
        <f>IF(N1844="sníž. přenesená",J1844,0)</f>
        <v>0</v>
      </c>
      <c r="BI1844" s="219">
        <f>IF(N1844="nulová",J1844,0)</f>
        <v>0</v>
      </c>
      <c r="BJ1844" s="20" t="s">
        <v>79</v>
      </c>
      <c r="BK1844" s="219">
        <f>ROUND(I1844*H1844,2)</f>
        <v>0</v>
      </c>
      <c r="BL1844" s="20" t="s">
        <v>235</v>
      </c>
      <c r="BM1844" s="218" t="s">
        <v>1702</v>
      </c>
    </row>
    <row r="1845" s="2" customFormat="1">
      <c r="A1845" s="41"/>
      <c r="B1845" s="42"/>
      <c r="C1845" s="43"/>
      <c r="D1845" s="220" t="s">
        <v>180</v>
      </c>
      <c r="E1845" s="43"/>
      <c r="F1845" s="221" t="s">
        <v>1703</v>
      </c>
      <c r="G1845" s="43"/>
      <c r="H1845" s="43"/>
      <c r="I1845" s="222"/>
      <c r="J1845" s="43"/>
      <c r="K1845" s="43"/>
      <c r="L1845" s="47"/>
      <c r="M1845" s="223"/>
      <c r="N1845" s="224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180</v>
      </c>
      <c r="AU1845" s="20" t="s">
        <v>81</v>
      </c>
    </row>
    <row r="1846" s="13" customFormat="1">
      <c r="A1846" s="13"/>
      <c r="B1846" s="225"/>
      <c r="C1846" s="226"/>
      <c r="D1846" s="227" t="s">
        <v>182</v>
      </c>
      <c r="E1846" s="228" t="s">
        <v>19</v>
      </c>
      <c r="F1846" s="229" t="s">
        <v>1679</v>
      </c>
      <c r="G1846" s="226"/>
      <c r="H1846" s="230">
        <v>4.4640000000000004</v>
      </c>
      <c r="I1846" s="231"/>
      <c r="J1846" s="226"/>
      <c r="K1846" s="226"/>
      <c r="L1846" s="232"/>
      <c r="M1846" s="233"/>
      <c r="N1846" s="234"/>
      <c r="O1846" s="234"/>
      <c r="P1846" s="234"/>
      <c r="Q1846" s="234"/>
      <c r="R1846" s="234"/>
      <c r="S1846" s="234"/>
      <c r="T1846" s="23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6" t="s">
        <v>182</v>
      </c>
      <c r="AU1846" s="236" t="s">
        <v>81</v>
      </c>
      <c r="AV1846" s="13" t="s">
        <v>81</v>
      </c>
      <c r="AW1846" s="13" t="s">
        <v>33</v>
      </c>
      <c r="AX1846" s="13" t="s">
        <v>71</v>
      </c>
      <c r="AY1846" s="236" t="s">
        <v>171</v>
      </c>
    </row>
    <row r="1847" s="13" customFormat="1">
      <c r="A1847" s="13"/>
      <c r="B1847" s="225"/>
      <c r="C1847" s="226"/>
      <c r="D1847" s="227" t="s">
        <v>182</v>
      </c>
      <c r="E1847" s="228" t="s">
        <v>19</v>
      </c>
      <c r="F1847" s="229" t="s">
        <v>1680</v>
      </c>
      <c r="G1847" s="226"/>
      <c r="H1847" s="230">
        <v>4.4390000000000001</v>
      </c>
      <c r="I1847" s="231"/>
      <c r="J1847" s="226"/>
      <c r="K1847" s="226"/>
      <c r="L1847" s="232"/>
      <c r="M1847" s="233"/>
      <c r="N1847" s="234"/>
      <c r="O1847" s="234"/>
      <c r="P1847" s="234"/>
      <c r="Q1847" s="234"/>
      <c r="R1847" s="234"/>
      <c r="S1847" s="234"/>
      <c r="T1847" s="23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6" t="s">
        <v>182</v>
      </c>
      <c r="AU1847" s="236" t="s">
        <v>81</v>
      </c>
      <c r="AV1847" s="13" t="s">
        <v>81</v>
      </c>
      <c r="AW1847" s="13" t="s">
        <v>33</v>
      </c>
      <c r="AX1847" s="13" t="s">
        <v>71</v>
      </c>
      <c r="AY1847" s="236" t="s">
        <v>171</v>
      </c>
    </row>
    <row r="1848" s="14" customFormat="1">
      <c r="A1848" s="14"/>
      <c r="B1848" s="237"/>
      <c r="C1848" s="238"/>
      <c r="D1848" s="227" t="s">
        <v>182</v>
      </c>
      <c r="E1848" s="239" t="s">
        <v>19</v>
      </c>
      <c r="F1848" s="240" t="s">
        <v>1704</v>
      </c>
      <c r="G1848" s="238"/>
      <c r="H1848" s="241">
        <v>8.9030000000000005</v>
      </c>
      <c r="I1848" s="242"/>
      <c r="J1848" s="238"/>
      <c r="K1848" s="238"/>
      <c r="L1848" s="243"/>
      <c r="M1848" s="244"/>
      <c r="N1848" s="245"/>
      <c r="O1848" s="245"/>
      <c r="P1848" s="245"/>
      <c r="Q1848" s="245"/>
      <c r="R1848" s="245"/>
      <c r="S1848" s="245"/>
      <c r="T1848" s="246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7" t="s">
        <v>182</v>
      </c>
      <c r="AU1848" s="247" t="s">
        <v>81</v>
      </c>
      <c r="AV1848" s="14" t="s">
        <v>185</v>
      </c>
      <c r="AW1848" s="14" t="s">
        <v>33</v>
      </c>
      <c r="AX1848" s="14" t="s">
        <v>71</v>
      </c>
      <c r="AY1848" s="247" t="s">
        <v>171</v>
      </c>
    </row>
    <row r="1849" s="13" customFormat="1">
      <c r="A1849" s="13"/>
      <c r="B1849" s="225"/>
      <c r="C1849" s="226"/>
      <c r="D1849" s="227" t="s">
        <v>182</v>
      </c>
      <c r="E1849" s="228" t="s">
        <v>19</v>
      </c>
      <c r="F1849" s="229" t="s">
        <v>1686</v>
      </c>
      <c r="G1849" s="226"/>
      <c r="H1849" s="230">
        <v>2.1469999999999998</v>
      </c>
      <c r="I1849" s="231"/>
      <c r="J1849" s="226"/>
      <c r="K1849" s="226"/>
      <c r="L1849" s="232"/>
      <c r="M1849" s="233"/>
      <c r="N1849" s="234"/>
      <c r="O1849" s="234"/>
      <c r="P1849" s="234"/>
      <c r="Q1849" s="234"/>
      <c r="R1849" s="234"/>
      <c r="S1849" s="234"/>
      <c r="T1849" s="23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6" t="s">
        <v>182</v>
      </c>
      <c r="AU1849" s="236" t="s">
        <v>81</v>
      </c>
      <c r="AV1849" s="13" t="s">
        <v>81</v>
      </c>
      <c r="AW1849" s="13" t="s">
        <v>33</v>
      </c>
      <c r="AX1849" s="13" t="s">
        <v>71</v>
      </c>
      <c r="AY1849" s="236" t="s">
        <v>171</v>
      </c>
    </row>
    <row r="1850" s="13" customFormat="1">
      <c r="A1850" s="13"/>
      <c r="B1850" s="225"/>
      <c r="C1850" s="226"/>
      <c r="D1850" s="227" t="s">
        <v>182</v>
      </c>
      <c r="E1850" s="228" t="s">
        <v>19</v>
      </c>
      <c r="F1850" s="229" t="s">
        <v>1687</v>
      </c>
      <c r="G1850" s="226"/>
      <c r="H1850" s="230">
        <v>3.8820000000000001</v>
      </c>
      <c r="I1850" s="231"/>
      <c r="J1850" s="226"/>
      <c r="K1850" s="226"/>
      <c r="L1850" s="232"/>
      <c r="M1850" s="233"/>
      <c r="N1850" s="234"/>
      <c r="O1850" s="234"/>
      <c r="P1850" s="234"/>
      <c r="Q1850" s="234"/>
      <c r="R1850" s="234"/>
      <c r="S1850" s="234"/>
      <c r="T1850" s="235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6" t="s">
        <v>182</v>
      </c>
      <c r="AU1850" s="236" t="s">
        <v>81</v>
      </c>
      <c r="AV1850" s="13" t="s">
        <v>81</v>
      </c>
      <c r="AW1850" s="13" t="s">
        <v>33</v>
      </c>
      <c r="AX1850" s="13" t="s">
        <v>71</v>
      </c>
      <c r="AY1850" s="236" t="s">
        <v>171</v>
      </c>
    </row>
    <row r="1851" s="14" customFormat="1">
      <c r="A1851" s="14"/>
      <c r="B1851" s="237"/>
      <c r="C1851" s="238"/>
      <c r="D1851" s="227" t="s">
        <v>182</v>
      </c>
      <c r="E1851" s="239" t="s">
        <v>19</v>
      </c>
      <c r="F1851" s="240" t="s">
        <v>953</v>
      </c>
      <c r="G1851" s="238"/>
      <c r="H1851" s="241">
        <v>6.0289999999999999</v>
      </c>
      <c r="I1851" s="242"/>
      <c r="J1851" s="238"/>
      <c r="K1851" s="238"/>
      <c r="L1851" s="243"/>
      <c r="M1851" s="244"/>
      <c r="N1851" s="245"/>
      <c r="O1851" s="245"/>
      <c r="P1851" s="245"/>
      <c r="Q1851" s="245"/>
      <c r="R1851" s="245"/>
      <c r="S1851" s="245"/>
      <c r="T1851" s="24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7" t="s">
        <v>182</v>
      </c>
      <c r="AU1851" s="247" t="s">
        <v>81</v>
      </c>
      <c r="AV1851" s="14" t="s">
        <v>185</v>
      </c>
      <c r="AW1851" s="14" t="s">
        <v>33</v>
      </c>
      <c r="AX1851" s="14" t="s">
        <v>71</v>
      </c>
      <c r="AY1851" s="247" t="s">
        <v>171</v>
      </c>
    </row>
    <row r="1852" s="13" customFormat="1">
      <c r="A1852" s="13"/>
      <c r="B1852" s="225"/>
      <c r="C1852" s="226"/>
      <c r="D1852" s="227" t="s">
        <v>182</v>
      </c>
      <c r="E1852" s="228" t="s">
        <v>19</v>
      </c>
      <c r="F1852" s="229" t="s">
        <v>1705</v>
      </c>
      <c r="G1852" s="226"/>
      <c r="H1852" s="230">
        <v>3.0590000000000002</v>
      </c>
      <c r="I1852" s="231"/>
      <c r="J1852" s="226"/>
      <c r="K1852" s="226"/>
      <c r="L1852" s="232"/>
      <c r="M1852" s="233"/>
      <c r="N1852" s="234"/>
      <c r="O1852" s="234"/>
      <c r="P1852" s="234"/>
      <c r="Q1852" s="234"/>
      <c r="R1852" s="234"/>
      <c r="S1852" s="234"/>
      <c r="T1852" s="235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6" t="s">
        <v>182</v>
      </c>
      <c r="AU1852" s="236" t="s">
        <v>81</v>
      </c>
      <c r="AV1852" s="13" t="s">
        <v>81</v>
      </c>
      <c r="AW1852" s="13" t="s">
        <v>33</v>
      </c>
      <c r="AX1852" s="13" t="s">
        <v>71</v>
      </c>
      <c r="AY1852" s="236" t="s">
        <v>171</v>
      </c>
    </row>
    <row r="1853" s="14" customFormat="1">
      <c r="A1853" s="14"/>
      <c r="B1853" s="237"/>
      <c r="C1853" s="238"/>
      <c r="D1853" s="227" t="s">
        <v>182</v>
      </c>
      <c r="E1853" s="239" t="s">
        <v>19</v>
      </c>
      <c r="F1853" s="240" t="s">
        <v>231</v>
      </c>
      <c r="G1853" s="238"/>
      <c r="H1853" s="241">
        <v>3.0590000000000002</v>
      </c>
      <c r="I1853" s="242"/>
      <c r="J1853" s="238"/>
      <c r="K1853" s="238"/>
      <c r="L1853" s="243"/>
      <c r="M1853" s="244"/>
      <c r="N1853" s="245"/>
      <c r="O1853" s="245"/>
      <c r="P1853" s="245"/>
      <c r="Q1853" s="245"/>
      <c r="R1853" s="245"/>
      <c r="S1853" s="245"/>
      <c r="T1853" s="246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7" t="s">
        <v>182</v>
      </c>
      <c r="AU1853" s="247" t="s">
        <v>81</v>
      </c>
      <c r="AV1853" s="14" t="s">
        <v>185</v>
      </c>
      <c r="AW1853" s="14" t="s">
        <v>33</v>
      </c>
      <c r="AX1853" s="14" t="s">
        <v>71</v>
      </c>
      <c r="AY1853" s="247" t="s">
        <v>171</v>
      </c>
    </row>
    <row r="1854" s="13" customFormat="1">
      <c r="A1854" s="13"/>
      <c r="B1854" s="225"/>
      <c r="C1854" s="226"/>
      <c r="D1854" s="227" t="s">
        <v>182</v>
      </c>
      <c r="E1854" s="228" t="s">
        <v>19</v>
      </c>
      <c r="F1854" s="229" t="s">
        <v>1693</v>
      </c>
      <c r="G1854" s="226"/>
      <c r="H1854" s="230">
        <v>0.95999999999999996</v>
      </c>
      <c r="I1854" s="231"/>
      <c r="J1854" s="226"/>
      <c r="K1854" s="226"/>
      <c r="L1854" s="232"/>
      <c r="M1854" s="233"/>
      <c r="N1854" s="234"/>
      <c r="O1854" s="234"/>
      <c r="P1854" s="234"/>
      <c r="Q1854" s="234"/>
      <c r="R1854" s="234"/>
      <c r="S1854" s="234"/>
      <c r="T1854" s="235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6" t="s">
        <v>182</v>
      </c>
      <c r="AU1854" s="236" t="s">
        <v>81</v>
      </c>
      <c r="AV1854" s="13" t="s">
        <v>81</v>
      </c>
      <c r="AW1854" s="13" t="s">
        <v>33</v>
      </c>
      <c r="AX1854" s="13" t="s">
        <v>71</v>
      </c>
      <c r="AY1854" s="236" t="s">
        <v>171</v>
      </c>
    </row>
    <row r="1855" s="14" customFormat="1">
      <c r="A1855" s="14"/>
      <c r="B1855" s="237"/>
      <c r="C1855" s="238"/>
      <c r="D1855" s="227" t="s">
        <v>182</v>
      </c>
      <c r="E1855" s="239" t="s">
        <v>19</v>
      </c>
      <c r="F1855" s="240" t="s">
        <v>953</v>
      </c>
      <c r="G1855" s="238"/>
      <c r="H1855" s="241">
        <v>0.95999999999999996</v>
      </c>
      <c r="I1855" s="242"/>
      <c r="J1855" s="238"/>
      <c r="K1855" s="238"/>
      <c r="L1855" s="243"/>
      <c r="M1855" s="244"/>
      <c r="N1855" s="245"/>
      <c r="O1855" s="245"/>
      <c r="P1855" s="245"/>
      <c r="Q1855" s="245"/>
      <c r="R1855" s="245"/>
      <c r="S1855" s="245"/>
      <c r="T1855" s="246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7" t="s">
        <v>182</v>
      </c>
      <c r="AU1855" s="247" t="s">
        <v>81</v>
      </c>
      <c r="AV1855" s="14" t="s">
        <v>185</v>
      </c>
      <c r="AW1855" s="14" t="s">
        <v>33</v>
      </c>
      <c r="AX1855" s="14" t="s">
        <v>71</v>
      </c>
      <c r="AY1855" s="247" t="s">
        <v>171</v>
      </c>
    </row>
    <row r="1856" s="15" customFormat="1">
      <c r="A1856" s="15"/>
      <c r="B1856" s="248"/>
      <c r="C1856" s="249"/>
      <c r="D1856" s="227" t="s">
        <v>182</v>
      </c>
      <c r="E1856" s="250" t="s">
        <v>19</v>
      </c>
      <c r="F1856" s="251" t="s">
        <v>188</v>
      </c>
      <c r="G1856" s="249"/>
      <c r="H1856" s="252">
        <v>18.951000000000001</v>
      </c>
      <c r="I1856" s="253"/>
      <c r="J1856" s="249"/>
      <c r="K1856" s="249"/>
      <c r="L1856" s="254"/>
      <c r="M1856" s="255"/>
      <c r="N1856" s="256"/>
      <c r="O1856" s="256"/>
      <c r="P1856" s="256"/>
      <c r="Q1856" s="256"/>
      <c r="R1856" s="256"/>
      <c r="S1856" s="256"/>
      <c r="T1856" s="257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8" t="s">
        <v>182</v>
      </c>
      <c r="AU1856" s="258" t="s">
        <v>81</v>
      </c>
      <c r="AV1856" s="15" t="s">
        <v>179</v>
      </c>
      <c r="AW1856" s="15" t="s">
        <v>33</v>
      </c>
      <c r="AX1856" s="15" t="s">
        <v>79</v>
      </c>
      <c r="AY1856" s="258" t="s">
        <v>171</v>
      </c>
    </row>
    <row r="1857" s="2" customFormat="1" ht="24.15" customHeight="1">
      <c r="A1857" s="41"/>
      <c r="B1857" s="42"/>
      <c r="C1857" s="207" t="s">
        <v>1706</v>
      </c>
      <c r="D1857" s="207" t="s">
        <v>174</v>
      </c>
      <c r="E1857" s="208" t="s">
        <v>1614</v>
      </c>
      <c r="F1857" s="209" t="s">
        <v>1615</v>
      </c>
      <c r="G1857" s="210" t="s">
        <v>191</v>
      </c>
      <c r="H1857" s="211">
        <v>17.991</v>
      </c>
      <c r="I1857" s="212"/>
      <c r="J1857" s="213">
        <f>ROUND(I1857*H1857,2)</f>
        <v>0</v>
      </c>
      <c r="K1857" s="209" t="s">
        <v>178</v>
      </c>
      <c r="L1857" s="47"/>
      <c r="M1857" s="214" t="s">
        <v>19</v>
      </c>
      <c r="N1857" s="215" t="s">
        <v>42</v>
      </c>
      <c r="O1857" s="87"/>
      <c r="P1857" s="216">
        <f>O1857*H1857</f>
        <v>0</v>
      </c>
      <c r="Q1857" s="216">
        <v>0</v>
      </c>
      <c r="R1857" s="216">
        <f>Q1857*H1857</f>
        <v>0</v>
      </c>
      <c r="S1857" s="216">
        <v>0</v>
      </c>
      <c r="T1857" s="217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18" t="s">
        <v>235</v>
      </c>
      <c r="AT1857" s="218" t="s">
        <v>174</v>
      </c>
      <c r="AU1857" s="218" t="s">
        <v>81</v>
      </c>
      <c r="AY1857" s="20" t="s">
        <v>171</v>
      </c>
      <c r="BE1857" s="219">
        <f>IF(N1857="základní",J1857,0)</f>
        <v>0</v>
      </c>
      <c r="BF1857" s="219">
        <f>IF(N1857="snížená",J1857,0)</f>
        <v>0</v>
      </c>
      <c r="BG1857" s="219">
        <f>IF(N1857="zákl. přenesená",J1857,0)</f>
        <v>0</v>
      </c>
      <c r="BH1857" s="219">
        <f>IF(N1857="sníž. přenesená",J1857,0)</f>
        <v>0</v>
      </c>
      <c r="BI1857" s="219">
        <f>IF(N1857="nulová",J1857,0)</f>
        <v>0</v>
      </c>
      <c r="BJ1857" s="20" t="s">
        <v>79</v>
      </c>
      <c r="BK1857" s="219">
        <f>ROUND(I1857*H1857,2)</f>
        <v>0</v>
      </c>
      <c r="BL1857" s="20" t="s">
        <v>235</v>
      </c>
      <c r="BM1857" s="218" t="s">
        <v>1707</v>
      </c>
    </row>
    <row r="1858" s="2" customFormat="1">
      <c r="A1858" s="41"/>
      <c r="B1858" s="42"/>
      <c r="C1858" s="43"/>
      <c r="D1858" s="220" t="s">
        <v>180</v>
      </c>
      <c r="E1858" s="43"/>
      <c r="F1858" s="221" t="s">
        <v>1617</v>
      </c>
      <c r="G1858" s="43"/>
      <c r="H1858" s="43"/>
      <c r="I1858" s="222"/>
      <c r="J1858" s="43"/>
      <c r="K1858" s="43"/>
      <c r="L1858" s="47"/>
      <c r="M1858" s="223"/>
      <c r="N1858" s="224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180</v>
      </c>
      <c r="AU1858" s="20" t="s">
        <v>81</v>
      </c>
    </row>
    <row r="1859" s="16" customFormat="1">
      <c r="A1859" s="16"/>
      <c r="B1859" s="259"/>
      <c r="C1859" s="260"/>
      <c r="D1859" s="227" t="s">
        <v>182</v>
      </c>
      <c r="E1859" s="261" t="s">
        <v>19</v>
      </c>
      <c r="F1859" s="262" t="s">
        <v>1708</v>
      </c>
      <c r="G1859" s="260"/>
      <c r="H1859" s="261" t="s">
        <v>19</v>
      </c>
      <c r="I1859" s="263"/>
      <c r="J1859" s="260"/>
      <c r="K1859" s="260"/>
      <c r="L1859" s="264"/>
      <c r="M1859" s="265"/>
      <c r="N1859" s="266"/>
      <c r="O1859" s="266"/>
      <c r="P1859" s="266"/>
      <c r="Q1859" s="266"/>
      <c r="R1859" s="266"/>
      <c r="S1859" s="266"/>
      <c r="T1859" s="267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T1859" s="268" t="s">
        <v>182</v>
      </c>
      <c r="AU1859" s="268" t="s">
        <v>81</v>
      </c>
      <c r="AV1859" s="16" t="s">
        <v>79</v>
      </c>
      <c r="AW1859" s="16" t="s">
        <v>33</v>
      </c>
      <c r="AX1859" s="16" t="s">
        <v>71</v>
      </c>
      <c r="AY1859" s="268" t="s">
        <v>171</v>
      </c>
    </row>
    <row r="1860" s="13" customFormat="1">
      <c r="A1860" s="13"/>
      <c r="B1860" s="225"/>
      <c r="C1860" s="226"/>
      <c r="D1860" s="227" t="s">
        <v>182</v>
      </c>
      <c r="E1860" s="228" t="s">
        <v>19</v>
      </c>
      <c r="F1860" s="229" t="s">
        <v>1709</v>
      </c>
      <c r="G1860" s="226"/>
      <c r="H1860" s="230">
        <v>4.4640000000000004</v>
      </c>
      <c r="I1860" s="231"/>
      <c r="J1860" s="226"/>
      <c r="K1860" s="226"/>
      <c r="L1860" s="232"/>
      <c r="M1860" s="233"/>
      <c r="N1860" s="234"/>
      <c r="O1860" s="234"/>
      <c r="P1860" s="234"/>
      <c r="Q1860" s="234"/>
      <c r="R1860" s="234"/>
      <c r="S1860" s="234"/>
      <c r="T1860" s="235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6" t="s">
        <v>182</v>
      </c>
      <c r="AU1860" s="236" t="s">
        <v>81</v>
      </c>
      <c r="AV1860" s="13" t="s">
        <v>81</v>
      </c>
      <c r="AW1860" s="13" t="s">
        <v>33</v>
      </c>
      <c r="AX1860" s="13" t="s">
        <v>71</v>
      </c>
      <c r="AY1860" s="236" t="s">
        <v>171</v>
      </c>
    </row>
    <row r="1861" s="14" customFormat="1">
      <c r="A1861" s="14"/>
      <c r="B1861" s="237"/>
      <c r="C1861" s="238"/>
      <c r="D1861" s="227" t="s">
        <v>182</v>
      </c>
      <c r="E1861" s="239" t="s">
        <v>19</v>
      </c>
      <c r="F1861" s="240" t="s">
        <v>1710</v>
      </c>
      <c r="G1861" s="238"/>
      <c r="H1861" s="241">
        <v>4.4640000000000004</v>
      </c>
      <c r="I1861" s="242"/>
      <c r="J1861" s="238"/>
      <c r="K1861" s="238"/>
      <c r="L1861" s="243"/>
      <c r="M1861" s="244"/>
      <c r="N1861" s="245"/>
      <c r="O1861" s="245"/>
      <c r="P1861" s="245"/>
      <c r="Q1861" s="245"/>
      <c r="R1861" s="245"/>
      <c r="S1861" s="245"/>
      <c r="T1861" s="246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7" t="s">
        <v>182</v>
      </c>
      <c r="AU1861" s="247" t="s">
        <v>81</v>
      </c>
      <c r="AV1861" s="14" t="s">
        <v>185</v>
      </c>
      <c r="AW1861" s="14" t="s">
        <v>33</v>
      </c>
      <c r="AX1861" s="14" t="s">
        <v>71</v>
      </c>
      <c r="AY1861" s="247" t="s">
        <v>171</v>
      </c>
    </row>
    <row r="1862" s="13" customFormat="1">
      <c r="A1862" s="13"/>
      <c r="B1862" s="225"/>
      <c r="C1862" s="226"/>
      <c r="D1862" s="227" t="s">
        <v>182</v>
      </c>
      <c r="E1862" s="228" t="s">
        <v>19</v>
      </c>
      <c r="F1862" s="229" t="s">
        <v>1711</v>
      </c>
      <c r="G1862" s="226"/>
      <c r="H1862" s="230">
        <v>4.4390000000000001</v>
      </c>
      <c r="I1862" s="231"/>
      <c r="J1862" s="226"/>
      <c r="K1862" s="226"/>
      <c r="L1862" s="232"/>
      <c r="M1862" s="233"/>
      <c r="N1862" s="234"/>
      <c r="O1862" s="234"/>
      <c r="P1862" s="234"/>
      <c r="Q1862" s="234"/>
      <c r="R1862" s="234"/>
      <c r="S1862" s="234"/>
      <c r="T1862" s="23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6" t="s">
        <v>182</v>
      </c>
      <c r="AU1862" s="236" t="s">
        <v>81</v>
      </c>
      <c r="AV1862" s="13" t="s">
        <v>81</v>
      </c>
      <c r="AW1862" s="13" t="s">
        <v>33</v>
      </c>
      <c r="AX1862" s="13" t="s">
        <v>71</v>
      </c>
      <c r="AY1862" s="236" t="s">
        <v>171</v>
      </c>
    </row>
    <row r="1863" s="14" customFormat="1">
      <c r="A1863" s="14"/>
      <c r="B1863" s="237"/>
      <c r="C1863" s="238"/>
      <c r="D1863" s="227" t="s">
        <v>182</v>
      </c>
      <c r="E1863" s="239" t="s">
        <v>19</v>
      </c>
      <c r="F1863" s="240" t="s">
        <v>1712</v>
      </c>
      <c r="G1863" s="238"/>
      <c r="H1863" s="241">
        <v>4.4390000000000001</v>
      </c>
      <c r="I1863" s="242"/>
      <c r="J1863" s="238"/>
      <c r="K1863" s="238"/>
      <c r="L1863" s="243"/>
      <c r="M1863" s="244"/>
      <c r="N1863" s="245"/>
      <c r="O1863" s="245"/>
      <c r="P1863" s="245"/>
      <c r="Q1863" s="245"/>
      <c r="R1863" s="245"/>
      <c r="S1863" s="245"/>
      <c r="T1863" s="246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7" t="s">
        <v>182</v>
      </c>
      <c r="AU1863" s="247" t="s">
        <v>81</v>
      </c>
      <c r="AV1863" s="14" t="s">
        <v>185</v>
      </c>
      <c r="AW1863" s="14" t="s">
        <v>33</v>
      </c>
      <c r="AX1863" s="14" t="s">
        <v>71</v>
      </c>
      <c r="AY1863" s="247" t="s">
        <v>171</v>
      </c>
    </row>
    <row r="1864" s="13" customFormat="1">
      <c r="A1864" s="13"/>
      <c r="B1864" s="225"/>
      <c r="C1864" s="226"/>
      <c r="D1864" s="227" t="s">
        <v>182</v>
      </c>
      <c r="E1864" s="228" t="s">
        <v>19</v>
      </c>
      <c r="F1864" s="229" t="s">
        <v>1686</v>
      </c>
      <c r="G1864" s="226"/>
      <c r="H1864" s="230">
        <v>2.1469999999999998</v>
      </c>
      <c r="I1864" s="231"/>
      <c r="J1864" s="226"/>
      <c r="K1864" s="226"/>
      <c r="L1864" s="232"/>
      <c r="M1864" s="233"/>
      <c r="N1864" s="234"/>
      <c r="O1864" s="234"/>
      <c r="P1864" s="234"/>
      <c r="Q1864" s="234"/>
      <c r="R1864" s="234"/>
      <c r="S1864" s="234"/>
      <c r="T1864" s="235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6" t="s">
        <v>182</v>
      </c>
      <c r="AU1864" s="236" t="s">
        <v>81</v>
      </c>
      <c r="AV1864" s="13" t="s">
        <v>81</v>
      </c>
      <c r="AW1864" s="13" t="s">
        <v>33</v>
      </c>
      <c r="AX1864" s="13" t="s">
        <v>71</v>
      </c>
      <c r="AY1864" s="236" t="s">
        <v>171</v>
      </c>
    </row>
    <row r="1865" s="13" customFormat="1">
      <c r="A1865" s="13"/>
      <c r="B1865" s="225"/>
      <c r="C1865" s="226"/>
      <c r="D1865" s="227" t="s">
        <v>182</v>
      </c>
      <c r="E1865" s="228" t="s">
        <v>19</v>
      </c>
      <c r="F1865" s="229" t="s">
        <v>1687</v>
      </c>
      <c r="G1865" s="226"/>
      <c r="H1865" s="230">
        <v>3.8820000000000001</v>
      </c>
      <c r="I1865" s="231"/>
      <c r="J1865" s="226"/>
      <c r="K1865" s="226"/>
      <c r="L1865" s="232"/>
      <c r="M1865" s="233"/>
      <c r="N1865" s="234"/>
      <c r="O1865" s="234"/>
      <c r="P1865" s="234"/>
      <c r="Q1865" s="234"/>
      <c r="R1865" s="234"/>
      <c r="S1865" s="234"/>
      <c r="T1865" s="235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6" t="s">
        <v>182</v>
      </c>
      <c r="AU1865" s="236" t="s">
        <v>81</v>
      </c>
      <c r="AV1865" s="13" t="s">
        <v>81</v>
      </c>
      <c r="AW1865" s="13" t="s">
        <v>33</v>
      </c>
      <c r="AX1865" s="13" t="s">
        <v>71</v>
      </c>
      <c r="AY1865" s="236" t="s">
        <v>171</v>
      </c>
    </row>
    <row r="1866" s="14" customFormat="1">
      <c r="A1866" s="14"/>
      <c r="B1866" s="237"/>
      <c r="C1866" s="238"/>
      <c r="D1866" s="227" t="s">
        <v>182</v>
      </c>
      <c r="E1866" s="239" t="s">
        <v>19</v>
      </c>
      <c r="F1866" s="240" t="s">
        <v>953</v>
      </c>
      <c r="G1866" s="238"/>
      <c r="H1866" s="241">
        <v>6.0289999999999999</v>
      </c>
      <c r="I1866" s="242"/>
      <c r="J1866" s="238"/>
      <c r="K1866" s="238"/>
      <c r="L1866" s="243"/>
      <c r="M1866" s="244"/>
      <c r="N1866" s="245"/>
      <c r="O1866" s="245"/>
      <c r="P1866" s="245"/>
      <c r="Q1866" s="245"/>
      <c r="R1866" s="245"/>
      <c r="S1866" s="245"/>
      <c r="T1866" s="246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7" t="s">
        <v>182</v>
      </c>
      <c r="AU1866" s="247" t="s">
        <v>81</v>
      </c>
      <c r="AV1866" s="14" t="s">
        <v>185</v>
      </c>
      <c r="AW1866" s="14" t="s">
        <v>33</v>
      </c>
      <c r="AX1866" s="14" t="s">
        <v>71</v>
      </c>
      <c r="AY1866" s="247" t="s">
        <v>171</v>
      </c>
    </row>
    <row r="1867" s="13" customFormat="1">
      <c r="A1867" s="13"/>
      <c r="B1867" s="225"/>
      <c r="C1867" s="226"/>
      <c r="D1867" s="227" t="s">
        <v>182</v>
      </c>
      <c r="E1867" s="228" t="s">
        <v>19</v>
      </c>
      <c r="F1867" s="229" t="s">
        <v>1705</v>
      </c>
      <c r="G1867" s="226"/>
      <c r="H1867" s="230">
        <v>3.0590000000000002</v>
      </c>
      <c r="I1867" s="231"/>
      <c r="J1867" s="226"/>
      <c r="K1867" s="226"/>
      <c r="L1867" s="232"/>
      <c r="M1867" s="233"/>
      <c r="N1867" s="234"/>
      <c r="O1867" s="234"/>
      <c r="P1867" s="234"/>
      <c r="Q1867" s="234"/>
      <c r="R1867" s="234"/>
      <c r="S1867" s="234"/>
      <c r="T1867" s="23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6" t="s">
        <v>182</v>
      </c>
      <c r="AU1867" s="236" t="s">
        <v>81</v>
      </c>
      <c r="AV1867" s="13" t="s">
        <v>81</v>
      </c>
      <c r="AW1867" s="13" t="s">
        <v>33</v>
      </c>
      <c r="AX1867" s="13" t="s">
        <v>71</v>
      </c>
      <c r="AY1867" s="236" t="s">
        <v>171</v>
      </c>
    </row>
    <row r="1868" s="14" customFormat="1">
      <c r="A1868" s="14"/>
      <c r="B1868" s="237"/>
      <c r="C1868" s="238"/>
      <c r="D1868" s="227" t="s">
        <v>182</v>
      </c>
      <c r="E1868" s="239" t="s">
        <v>19</v>
      </c>
      <c r="F1868" s="240" t="s">
        <v>231</v>
      </c>
      <c r="G1868" s="238"/>
      <c r="H1868" s="241">
        <v>3.0590000000000002</v>
      </c>
      <c r="I1868" s="242"/>
      <c r="J1868" s="238"/>
      <c r="K1868" s="238"/>
      <c r="L1868" s="243"/>
      <c r="M1868" s="244"/>
      <c r="N1868" s="245"/>
      <c r="O1868" s="245"/>
      <c r="P1868" s="245"/>
      <c r="Q1868" s="245"/>
      <c r="R1868" s="245"/>
      <c r="S1868" s="245"/>
      <c r="T1868" s="246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47" t="s">
        <v>182</v>
      </c>
      <c r="AU1868" s="247" t="s">
        <v>81</v>
      </c>
      <c r="AV1868" s="14" t="s">
        <v>185</v>
      </c>
      <c r="AW1868" s="14" t="s">
        <v>33</v>
      </c>
      <c r="AX1868" s="14" t="s">
        <v>71</v>
      </c>
      <c r="AY1868" s="247" t="s">
        <v>171</v>
      </c>
    </row>
    <row r="1869" s="15" customFormat="1">
      <c r="A1869" s="15"/>
      <c r="B1869" s="248"/>
      <c r="C1869" s="249"/>
      <c r="D1869" s="227" t="s">
        <v>182</v>
      </c>
      <c r="E1869" s="250" t="s">
        <v>19</v>
      </c>
      <c r="F1869" s="251" t="s">
        <v>188</v>
      </c>
      <c r="G1869" s="249"/>
      <c r="H1869" s="252">
        <v>17.991</v>
      </c>
      <c r="I1869" s="253"/>
      <c r="J1869" s="249"/>
      <c r="K1869" s="249"/>
      <c r="L1869" s="254"/>
      <c r="M1869" s="255"/>
      <c r="N1869" s="256"/>
      <c r="O1869" s="256"/>
      <c r="P1869" s="256"/>
      <c r="Q1869" s="256"/>
      <c r="R1869" s="256"/>
      <c r="S1869" s="256"/>
      <c r="T1869" s="257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58" t="s">
        <v>182</v>
      </c>
      <c r="AU1869" s="258" t="s">
        <v>81</v>
      </c>
      <c r="AV1869" s="15" t="s">
        <v>179</v>
      </c>
      <c r="AW1869" s="15" t="s">
        <v>33</v>
      </c>
      <c r="AX1869" s="15" t="s">
        <v>79</v>
      </c>
      <c r="AY1869" s="258" t="s">
        <v>171</v>
      </c>
    </row>
    <row r="1870" s="2" customFormat="1" ht="16.5" customHeight="1">
      <c r="A1870" s="41"/>
      <c r="B1870" s="42"/>
      <c r="C1870" s="269" t="s">
        <v>1069</v>
      </c>
      <c r="D1870" s="269" t="s">
        <v>565</v>
      </c>
      <c r="E1870" s="270" t="s">
        <v>1344</v>
      </c>
      <c r="F1870" s="271" t="s">
        <v>1345</v>
      </c>
      <c r="G1870" s="272" t="s">
        <v>191</v>
      </c>
      <c r="H1870" s="273">
        <v>18.350999999999999</v>
      </c>
      <c r="I1870" s="274"/>
      <c r="J1870" s="275">
        <f>ROUND(I1870*H1870,2)</f>
        <v>0</v>
      </c>
      <c r="K1870" s="271" t="s">
        <v>178</v>
      </c>
      <c r="L1870" s="276"/>
      <c r="M1870" s="277" t="s">
        <v>19</v>
      </c>
      <c r="N1870" s="278" t="s">
        <v>42</v>
      </c>
      <c r="O1870" s="87"/>
      <c r="P1870" s="216">
        <f>O1870*H1870</f>
        <v>0</v>
      </c>
      <c r="Q1870" s="216">
        <v>0.0055999999999999999</v>
      </c>
      <c r="R1870" s="216">
        <f>Q1870*H1870</f>
        <v>0.1027656</v>
      </c>
      <c r="S1870" s="216">
        <v>0</v>
      </c>
      <c r="T1870" s="217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18" t="s">
        <v>286</v>
      </c>
      <c r="AT1870" s="218" t="s">
        <v>565</v>
      </c>
      <c r="AU1870" s="218" t="s">
        <v>81</v>
      </c>
      <c r="AY1870" s="20" t="s">
        <v>171</v>
      </c>
      <c r="BE1870" s="219">
        <f>IF(N1870="základní",J1870,0)</f>
        <v>0</v>
      </c>
      <c r="BF1870" s="219">
        <f>IF(N1870="snížená",J1870,0)</f>
        <v>0</v>
      </c>
      <c r="BG1870" s="219">
        <f>IF(N1870="zákl. přenesená",J1870,0)</f>
        <v>0</v>
      </c>
      <c r="BH1870" s="219">
        <f>IF(N1870="sníž. přenesená",J1870,0)</f>
        <v>0</v>
      </c>
      <c r="BI1870" s="219">
        <f>IF(N1870="nulová",J1870,0)</f>
        <v>0</v>
      </c>
      <c r="BJ1870" s="20" t="s">
        <v>79</v>
      </c>
      <c r="BK1870" s="219">
        <f>ROUND(I1870*H1870,2)</f>
        <v>0</v>
      </c>
      <c r="BL1870" s="20" t="s">
        <v>235</v>
      </c>
      <c r="BM1870" s="218" t="s">
        <v>1713</v>
      </c>
    </row>
    <row r="1871" s="13" customFormat="1">
      <c r="A1871" s="13"/>
      <c r="B1871" s="225"/>
      <c r="C1871" s="226"/>
      <c r="D1871" s="227" t="s">
        <v>182</v>
      </c>
      <c r="E1871" s="228" t="s">
        <v>19</v>
      </c>
      <c r="F1871" s="229" t="s">
        <v>1714</v>
      </c>
      <c r="G1871" s="226"/>
      <c r="H1871" s="230">
        <v>18.350999999999999</v>
      </c>
      <c r="I1871" s="231"/>
      <c r="J1871" s="226"/>
      <c r="K1871" s="226"/>
      <c r="L1871" s="232"/>
      <c r="M1871" s="233"/>
      <c r="N1871" s="234"/>
      <c r="O1871" s="234"/>
      <c r="P1871" s="234"/>
      <c r="Q1871" s="234"/>
      <c r="R1871" s="234"/>
      <c r="S1871" s="234"/>
      <c r="T1871" s="23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6" t="s">
        <v>182</v>
      </c>
      <c r="AU1871" s="236" t="s">
        <v>81</v>
      </c>
      <c r="AV1871" s="13" t="s">
        <v>81</v>
      </c>
      <c r="AW1871" s="13" t="s">
        <v>33</v>
      </c>
      <c r="AX1871" s="13" t="s">
        <v>71</v>
      </c>
      <c r="AY1871" s="236" t="s">
        <v>171</v>
      </c>
    </row>
    <row r="1872" s="15" customFormat="1">
      <c r="A1872" s="15"/>
      <c r="B1872" s="248"/>
      <c r="C1872" s="249"/>
      <c r="D1872" s="227" t="s">
        <v>182</v>
      </c>
      <c r="E1872" s="250" t="s">
        <v>19</v>
      </c>
      <c r="F1872" s="251" t="s">
        <v>188</v>
      </c>
      <c r="G1872" s="249"/>
      <c r="H1872" s="252">
        <v>18.350999999999999</v>
      </c>
      <c r="I1872" s="253"/>
      <c r="J1872" s="249"/>
      <c r="K1872" s="249"/>
      <c r="L1872" s="254"/>
      <c r="M1872" s="255"/>
      <c r="N1872" s="256"/>
      <c r="O1872" s="256"/>
      <c r="P1872" s="256"/>
      <c r="Q1872" s="256"/>
      <c r="R1872" s="256"/>
      <c r="S1872" s="256"/>
      <c r="T1872" s="257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8" t="s">
        <v>182</v>
      </c>
      <c r="AU1872" s="258" t="s">
        <v>81</v>
      </c>
      <c r="AV1872" s="15" t="s">
        <v>179</v>
      </c>
      <c r="AW1872" s="15" t="s">
        <v>33</v>
      </c>
      <c r="AX1872" s="15" t="s">
        <v>79</v>
      </c>
      <c r="AY1872" s="258" t="s">
        <v>171</v>
      </c>
    </row>
    <row r="1873" s="2" customFormat="1" ht="24.15" customHeight="1">
      <c r="A1873" s="41"/>
      <c r="B1873" s="42"/>
      <c r="C1873" s="207" t="s">
        <v>1715</v>
      </c>
      <c r="D1873" s="207" t="s">
        <v>174</v>
      </c>
      <c r="E1873" s="208" t="s">
        <v>1716</v>
      </c>
      <c r="F1873" s="209" t="s">
        <v>1717</v>
      </c>
      <c r="G1873" s="210" t="s">
        <v>191</v>
      </c>
      <c r="H1873" s="211">
        <v>201.405</v>
      </c>
      <c r="I1873" s="212"/>
      <c r="J1873" s="213">
        <f>ROUND(I1873*H1873,2)</f>
        <v>0</v>
      </c>
      <c r="K1873" s="209" t="s">
        <v>178</v>
      </c>
      <c r="L1873" s="47"/>
      <c r="M1873" s="214" t="s">
        <v>19</v>
      </c>
      <c r="N1873" s="215" t="s">
        <v>42</v>
      </c>
      <c r="O1873" s="87"/>
      <c r="P1873" s="216">
        <f>O1873*H1873</f>
        <v>0</v>
      </c>
      <c r="Q1873" s="216">
        <v>0.01694</v>
      </c>
      <c r="R1873" s="216">
        <f>Q1873*H1873</f>
        <v>3.4118007000000001</v>
      </c>
      <c r="S1873" s="216">
        <v>0</v>
      </c>
      <c r="T1873" s="217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18" t="s">
        <v>235</v>
      </c>
      <c r="AT1873" s="218" t="s">
        <v>174</v>
      </c>
      <c r="AU1873" s="218" t="s">
        <v>81</v>
      </c>
      <c r="AY1873" s="20" t="s">
        <v>171</v>
      </c>
      <c r="BE1873" s="219">
        <f>IF(N1873="základní",J1873,0)</f>
        <v>0</v>
      </c>
      <c r="BF1873" s="219">
        <f>IF(N1873="snížená",J1873,0)</f>
        <v>0</v>
      </c>
      <c r="BG1873" s="219">
        <f>IF(N1873="zákl. přenesená",J1873,0)</f>
        <v>0</v>
      </c>
      <c r="BH1873" s="219">
        <f>IF(N1873="sníž. přenesená",J1873,0)</f>
        <v>0</v>
      </c>
      <c r="BI1873" s="219">
        <f>IF(N1873="nulová",J1873,0)</f>
        <v>0</v>
      </c>
      <c r="BJ1873" s="20" t="s">
        <v>79</v>
      </c>
      <c r="BK1873" s="219">
        <f>ROUND(I1873*H1873,2)</f>
        <v>0</v>
      </c>
      <c r="BL1873" s="20" t="s">
        <v>235</v>
      </c>
      <c r="BM1873" s="218" t="s">
        <v>1718</v>
      </c>
    </row>
    <row r="1874" s="2" customFormat="1">
      <c r="A1874" s="41"/>
      <c r="B1874" s="42"/>
      <c r="C1874" s="43"/>
      <c r="D1874" s="220" t="s">
        <v>180</v>
      </c>
      <c r="E1874" s="43"/>
      <c r="F1874" s="221" t="s">
        <v>1719</v>
      </c>
      <c r="G1874" s="43"/>
      <c r="H1874" s="43"/>
      <c r="I1874" s="222"/>
      <c r="J1874" s="43"/>
      <c r="K1874" s="43"/>
      <c r="L1874" s="47"/>
      <c r="M1874" s="223"/>
      <c r="N1874" s="224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180</v>
      </c>
      <c r="AU1874" s="20" t="s">
        <v>81</v>
      </c>
    </row>
    <row r="1875" s="13" customFormat="1">
      <c r="A1875" s="13"/>
      <c r="B1875" s="225"/>
      <c r="C1875" s="226"/>
      <c r="D1875" s="227" t="s">
        <v>182</v>
      </c>
      <c r="E1875" s="228" t="s">
        <v>19</v>
      </c>
      <c r="F1875" s="229" t="s">
        <v>1720</v>
      </c>
      <c r="G1875" s="226"/>
      <c r="H1875" s="230">
        <v>20.175999999999998</v>
      </c>
      <c r="I1875" s="231"/>
      <c r="J1875" s="226"/>
      <c r="K1875" s="226"/>
      <c r="L1875" s="232"/>
      <c r="M1875" s="233"/>
      <c r="N1875" s="234"/>
      <c r="O1875" s="234"/>
      <c r="P1875" s="234"/>
      <c r="Q1875" s="234"/>
      <c r="R1875" s="234"/>
      <c r="S1875" s="234"/>
      <c r="T1875" s="23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6" t="s">
        <v>182</v>
      </c>
      <c r="AU1875" s="236" t="s">
        <v>81</v>
      </c>
      <c r="AV1875" s="13" t="s">
        <v>81</v>
      </c>
      <c r="AW1875" s="13" t="s">
        <v>33</v>
      </c>
      <c r="AX1875" s="13" t="s">
        <v>71</v>
      </c>
      <c r="AY1875" s="236" t="s">
        <v>171</v>
      </c>
    </row>
    <row r="1876" s="13" customFormat="1">
      <c r="A1876" s="13"/>
      <c r="B1876" s="225"/>
      <c r="C1876" s="226"/>
      <c r="D1876" s="227" t="s">
        <v>182</v>
      </c>
      <c r="E1876" s="228" t="s">
        <v>19</v>
      </c>
      <c r="F1876" s="229" t="s">
        <v>1721</v>
      </c>
      <c r="G1876" s="226"/>
      <c r="H1876" s="230">
        <v>23.373000000000001</v>
      </c>
      <c r="I1876" s="231"/>
      <c r="J1876" s="226"/>
      <c r="K1876" s="226"/>
      <c r="L1876" s="232"/>
      <c r="M1876" s="233"/>
      <c r="N1876" s="234"/>
      <c r="O1876" s="234"/>
      <c r="P1876" s="234"/>
      <c r="Q1876" s="234"/>
      <c r="R1876" s="234"/>
      <c r="S1876" s="234"/>
      <c r="T1876" s="235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6" t="s">
        <v>182</v>
      </c>
      <c r="AU1876" s="236" t="s">
        <v>81</v>
      </c>
      <c r="AV1876" s="13" t="s">
        <v>81</v>
      </c>
      <c r="AW1876" s="13" t="s">
        <v>33</v>
      </c>
      <c r="AX1876" s="13" t="s">
        <v>71</v>
      </c>
      <c r="AY1876" s="236" t="s">
        <v>171</v>
      </c>
    </row>
    <row r="1877" s="14" customFormat="1">
      <c r="A1877" s="14"/>
      <c r="B1877" s="237"/>
      <c r="C1877" s="238"/>
      <c r="D1877" s="227" t="s">
        <v>182</v>
      </c>
      <c r="E1877" s="239" t="s">
        <v>19</v>
      </c>
      <c r="F1877" s="240" t="s">
        <v>1722</v>
      </c>
      <c r="G1877" s="238"/>
      <c r="H1877" s="241">
        <v>43.548999999999999</v>
      </c>
      <c r="I1877" s="242"/>
      <c r="J1877" s="238"/>
      <c r="K1877" s="238"/>
      <c r="L1877" s="243"/>
      <c r="M1877" s="244"/>
      <c r="N1877" s="245"/>
      <c r="O1877" s="245"/>
      <c r="P1877" s="245"/>
      <c r="Q1877" s="245"/>
      <c r="R1877" s="245"/>
      <c r="S1877" s="245"/>
      <c r="T1877" s="24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7" t="s">
        <v>182</v>
      </c>
      <c r="AU1877" s="247" t="s">
        <v>81</v>
      </c>
      <c r="AV1877" s="14" t="s">
        <v>185</v>
      </c>
      <c r="AW1877" s="14" t="s">
        <v>33</v>
      </c>
      <c r="AX1877" s="14" t="s">
        <v>71</v>
      </c>
      <c r="AY1877" s="247" t="s">
        <v>171</v>
      </c>
    </row>
    <row r="1878" s="13" customFormat="1">
      <c r="A1878" s="13"/>
      <c r="B1878" s="225"/>
      <c r="C1878" s="226"/>
      <c r="D1878" s="227" t="s">
        <v>182</v>
      </c>
      <c r="E1878" s="228" t="s">
        <v>19</v>
      </c>
      <c r="F1878" s="229" t="s">
        <v>1723</v>
      </c>
      <c r="G1878" s="226"/>
      <c r="H1878" s="230">
        <v>4.3869999999999996</v>
      </c>
      <c r="I1878" s="231"/>
      <c r="J1878" s="226"/>
      <c r="K1878" s="226"/>
      <c r="L1878" s="232"/>
      <c r="M1878" s="233"/>
      <c r="N1878" s="234"/>
      <c r="O1878" s="234"/>
      <c r="P1878" s="234"/>
      <c r="Q1878" s="234"/>
      <c r="R1878" s="234"/>
      <c r="S1878" s="234"/>
      <c r="T1878" s="235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6" t="s">
        <v>182</v>
      </c>
      <c r="AU1878" s="236" t="s">
        <v>81</v>
      </c>
      <c r="AV1878" s="13" t="s">
        <v>81</v>
      </c>
      <c r="AW1878" s="13" t="s">
        <v>33</v>
      </c>
      <c r="AX1878" s="13" t="s">
        <v>71</v>
      </c>
      <c r="AY1878" s="236" t="s">
        <v>171</v>
      </c>
    </row>
    <row r="1879" s="13" customFormat="1">
      <c r="A1879" s="13"/>
      <c r="B1879" s="225"/>
      <c r="C1879" s="226"/>
      <c r="D1879" s="227" t="s">
        <v>182</v>
      </c>
      <c r="E1879" s="228" t="s">
        <v>19</v>
      </c>
      <c r="F1879" s="229" t="s">
        <v>1724</v>
      </c>
      <c r="G1879" s="226"/>
      <c r="H1879" s="230">
        <v>2.3540000000000001</v>
      </c>
      <c r="I1879" s="231"/>
      <c r="J1879" s="226"/>
      <c r="K1879" s="226"/>
      <c r="L1879" s="232"/>
      <c r="M1879" s="233"/>
      <c r="N1879" s="234"/>
      <c r="O1879" s="234"/>
      <c r="P1879" s="234"/>
      <c r="Q1879" s="234"/>
      <c r="R1879" s="234"/>
      <c r="S1879" s="234"/>
      <c r="T1879" s="235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6" t="s">
        <v>182</v>
      </c>
      <c r="AU1879" s="236" t="s">
        <v>81</v>
      </c>
      <c r="AV1879" s="13" t="s">
        <v>81</v>
      </c>
      <c r="AW1879" s="13" t="s">
        <v>33</v>
      </c>
      <c r="AX1879" s="13" t="s">
        <v>71</v>
      </c>
      <c r="AY1879" s="236" t="s">
        <v>171</v>
      </c>
    </row>
    <row r="1880" s="14" customFormat="1">
      <c r="A1880" s="14"/>
      <c r="B1880" s="237"/>
      <c r="C1880" s="238"/>
      <c r="D1880" s="227" t="s">
        <v>182</v>
      </c>
      <c r="E1880" s="239" t="s">
        <v>19</v>
      </c>
      <c r="F1880" s="240" t="s">
        <v>1725</v>
      </c>
      <c r="G1880" s="238"/>
      <c r="H1880" s="241">
        <v>6.7409999999999997</v>
      </c>
      <c r="I1880" s="242"/>
      <c r="J1880" s="238"/>
      <c r="K1880" s="238"/>
      <c r="L1880" s="243"/>
      <c r="M1880" s="244"/>
      <c r="N1880" s="245"/>
      <c r="O1880" s="245"/>
      <c r="P1880" s="245"/>
      <c r="Q1880" s="245"/>
      <c r="R1880" s="245"/>
      <c r="S1880" s="245"/>
      <c r="T1880" s="246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7" t="s">
        <v>182</v>
      </c>
      <c r="AU1880" s="247" t="s">
        <v>81</v>
      </c>
      <c r="AV1880" s="14" t="s">
        <v>185</v>
      </c>
      <c r="AW1880" s="14" t="s">
        <v>33</v>
      </c>
      <c r="AX1880" s="14" t="s">
        <v>71</v>
      </c>
      <c r="AY1880" s="247" t="s">
        <v>171</v>
      </c>
    </row>
    <row r="1881" s="13" customFormat="1">
      <c r="A1881" s="13"/>
      <c r="B1881" s="225"/>
      <c r="C1881" s="226"/>
      <c r="D1881" s="227" t="s">
        <v>182</v>
      </c>
      <c r="E1881" s="228" t="s">
        <v>19</v>
      </c>
      <c r="F1881" s="229" t="s">
        <v>1726</v>
      </c>
      <c r="G1881" s="226"/>
      <c r="H1881" s="230">
        <v>27.5</v>
      </c>
      <c r="I1881" s="231"/>
      <c r="J1881" s="226"/>
      <c r="K1881" s="226"/>
      <c r="L1881" s="232"/>
      <c r="M1881" s="233"/>
      <c r="N1881" s="234"/>
      <c r="O1881" s="234"/>
      <c r="P1881" s="234"/>
      <c r="Q1881" s="234"/>
      <c r="R1881" s="234"/>
      <c r="S1881" s="234"/>
      <c r="T1881" s="23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6" t="s">
        <v>182</v>
      </c>
      <c r="AU1881" s="236" t="s">
        <v>81</v>
      </c>
      <c r="AV1881" s="13" t="s">
        <v>81</v>
      </c>
      <c r="AW1881" s="13" t="s">
        <v>33</v>
      </c>
      <c r="AX1881" s="13" t="s">
        <v>71</v>
      </c>
      <c r="AY1881" s="236" t="s">
        <v>171</v>
      </c>
    </row>
    <row r="1882" s="14" customFormat="1">
      <c r="A1882" s="14"/>
      <c r="B1882" s="237"/>
      <c r="C1882" s="238"/>
      <c r="D1882" s="227" t="s">
        <v>182</v>
      </c>
      <c r="E1882" s="239" t="s">
        <v>19</v>
      </c>
      <c r="F1882" s="240" t="s">
        <v>1727</v>
      </c>
      <c r="G1882" s="238"/>
      <c r="H1882" s="241">
        <v>27.5</v>
      </c>
      <c r="I1882" s="242"/>
      <c r="J1882" s="238"/>
      <c r="K1882" s="238"/>
      <c r="L1882" s="243"/>
      <c r="M1882" s="244"/>
      <c r="N1882" s="245"/>
      <c r="O1882" s="245"/>
      <c r="P1882" s="245"/>
      <c r="Q1882" s="245"/>
      <c r="R1882" s="245"/>
      <c r="S1882" s="245"/>
      <c r="T1882" s="246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47" t="s">
        <v>182</v>
      </c>
      <c r="AU1882" s="247" t="s">
        <v>81</v>
      </c>
      <c r="AV1882" s="14" t="s">
        <v>185</v>
      </c>
      <c r="AW1882" s="14" t="s">
        <v>33</v>
      </c>
      <c r="AX1882" s="14" t="s">
        <v>71</v>
      </c>
      <c r="AY1882" s="247" t="s">
        <v>171</v>
      </c>
    </row>
    <row r="1883" s="13" customFormat="1">
      <c r="A1883" s="13"/>
      <c r="B1883" s="225"/>
      <c r="C1883" s="226"/>
      <c r="D1883" s="227" t="s">
        <v>182</v>
      </c>
      <c r="E1883" s="228" t="s">
        <v>19</v>
      </c>
      <c r="F1883" s="229" t="s">
        <v>1728</v>
      </c>
      <c r="G1883" s="226"/>
      <c r="H1883" s="230">
        <v>5.0700000000000003</v>
      </c>
      <c r="I1883" s="231"/>
      <c r="J1883" s="226"/>
      <c r="K1883" s="226"/>
      <c r="L1883" s="232"/>
      <c r="M1883" s="233"/>
      <c r="N1883" s="234"/>
      <c r="O1883" s="234"/>
      <c r="P1883" s="234"/>
      <c r="Q1883" s="234"/>
      <c r="R1883" s="234"/>
      <c r="S1883" s="234"/>
      <c r="T1883" s="23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6" t="s">
        <v>182</v>
      </c>
      <c r="AU1883" s="236" t="s">
        <v>81</v>
      </c>
      <c r="AV1883" s="13" t="s">
        <v>81</v>
      </c>
      <c r="AW1883" s="13" t="s">
        <v>33</v>
      </c>
      <c r="AX1883" s="13" t="s">
        <v>71</v>
      </c>
      <c r="AY1883" s="236" t="s">
        <v>171</v>
      </c>
    </row>
    <row r="1884" s="14" customFormat="1">
      <c r="A1884" s="14"/>
      <c r="B1884" s="237"/>
      <c r="C1884" s="238"/>
      <c r="D1884" s="227" t="s">
        <v>182</v>
      </c>
      <c r="E1884" s="239" t="s">
        <v>19</v>
      </c>
      <c r="F1884" s="240" t="s">
        <v>1729</v>
      </c>
      <c r="G1884" s="238"/>
      <c r="H1884" s="241">
        <v>5.0700000000000003</v>
      </c>
      <c r="I1884" s="242"/>
      <c r="J1884" s="238"/>
      <c r="K1884" s="238"/>
      <c r="L1884" s="243"/>
      <c r="M1884" s="244"/>
      <c r="N1884" s="245"/>
      <c r="O1884" s="245"/>
      <c r="P1884" s="245"/>
      <c r="Q1884" s="245"/>
      <c r="R1884" s="245"/>
      <c r="S1884" s="245"/>
      <c r="T1884" s="246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7" t="s">
        <v>182</v>
      </c>
      <c r="AU1884" s="247" t="s">
        <v>81</v>
      </c>
      <c r="AV1884" s="14" t="s">
        <v>185</v>
      </c>
      <c r="AW1884" s="14" t="s">
        <v>33</v>
      </c>
      <c r="AX1884" s="14" t="s">
        <v>71</v>
      </c>
      <c r="AY1884" s="247" t="s">
        <v>171</v>
      </c>
    </row>
    <row r="1885" s="13" customFormat="1">
      <c r="A1885" s="13"/>
      <c r="B1885" s="225"/>
      <c r="C1885" s="226"/>
      <c r="D1885" s="227" t="s">
        <v>182</v>
      </c>
      <c r="E1885" s="228" t="s">
        <v>19</v>
      </c>
      <c r="F1885" s="229" t="s">
        <v>1730</v>
      </c>
      <c r="G1885" s="226"/>
      <c r="H1885" s="230">
        <v>10.140000000000001</v>
      </c>
      <c r="I1885" s="231"/>
      <c r="J1885" s="226"/>
      <c r="K1885" s="226"/>
      <c r="L1885" s="232"/>
      <c r="M1885" s="233"/>
      <c r="N1885" s="234"/>
      <c r="O1885" s="234"/>
      <c r="P1885" s="234"/>
      <c r="Q1885" s="234"/>
      <c r="R1885" s="234"/>
      <c r="S1885" s="234"/>
      <c r="T1885" s="235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6" t="s">
        <v>182</v>
      </c>
      <c r="AU1885" s="236" t="s">
        <v>81</v>
      </c>
      <c r="AV1885" s="13" t="s">
        <v>81</v>
      </c>
      <c r="AW1885" s="13" t="s">
        <v>33</v>
      </c>
      <c r="AX1885" s="13" t="s">
        <v>71</v>
      </c>
      <c r="AY1885" s="236" t="s">
        <v>171</v>
      </c>
    </row>
    <row r="1886" s="13" customFormat="1">
      <c r="A1886" s="13"/>
      <c r="B1886" s="225"/>
      <c r="C1886" s="226"/>
      <c r="D1886" s="227" t="s">
        <v>182</v>
      </c>
      <c r="E1886" s="228" t="s">
        <v>19</v>
      </c>
      <c r="F1886" s="229" t="s">
        <v>1731</v>
      </c>
      <c r="G1886" s="226"/>
      <c r="H1886" s="230">
        <v>6.0800000000000001</v>
      </c>
      <c r="I1886" s="231"/>
      <c r="J1886" s="226"/>
      <c r="K1886" s="226"/>
      <c r="L1886" s="232"/>
      <c r="M1886" s="233"/>
      <c r="N1886" s="234"/>
      <c r="O1886" s="234"/>
      <c r="P1886" s="234"/>
      <c r="Q1886" s="234"/>
      <c r="R1886" s="234"/>
      <c r="S1886" s="234"/>
      <c r="T1886" s="23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6" t="s">
        <v>182</v>
      </c>
      <c r="AU1886" s="236" t="s">
        <v>81</v>
      </c>
      <c r="AV1886" s="13" t="s">
        <v>81</v>
      </c>
      <c r="AW1886" s="13" t="s">
        <v>33</v>
      </c>
      <c r="AX1886" s="13" t="s">
        <v>71</v>
      </c>
      <c r="AY1886" s="236" t="s">
        <v>171</v>
      </c>
    </row>
    <row r="1887" s="14" customFormat="1">
      <c r="A1887" s="14"/>
      <c r="B1887" s="237"/>
      <c r="C1887" s="238"/>
      <c r="D1887" s="227" t="s">
        <v>182</v>
      </c>
      <c r="E1887" s="239" t="s">
        <v>19</v>
      </c>
      <c r="F1887" s="240" t="s">
        <v>1732</v>
      </c>
      <c r="G1887" s="238"/>
      <c r="H1887" s="241">
        <v>16.219999999999999</v>
      </c>
      <c r="I1887" s="242"/>
      <c r="J1887" s="238"/>
      <c r="K1887" s="238"/>
      <c r="L1887" s="243"/>
      <c r="M1887" s="244"/>
      <c r="N1887" s="245"/>
      <c r="O1887" s="245"/>
      <c r="P1887" s="245"/>
      <c r="Q1887" s="245"/>
      <c r="R1887" s="245"/>
      <c r="S1887" s="245"/>
      <c r="T1887" s="246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47" t="s">
        <v>182</v>
      </c>
      <c r="AU1887" s="247" t="s">
        <v>81</v>
      </c>
      <c r="AV1887" s="14" t="s">
        <v>185</v>
      </c>
      <c r="AW1887" s="14" t="s">
        <v>33</v>
      </c>
      <c r="AX1887" s="14" t="s">
        <v>71</v>
      </c>
      <c r="AY1887" s="247" t="s">
        <v>171</v>
      </c>
    </row>
    <row r="1888" s="13" customFormat="1">
      <c r="A1888" s="13"/>
      <c r="B1888" s="225"/>
      <c r="C1888" s="226"/>
      <c r="D1888" s="227" t="s">
        <v>182</v>
      </c>
      <c r="E1888" s="228" t="s">
        <v>19</v>
      </c>
      <c r="F1888" s="229" t="s">
        <v>1142</v>
      </c>
      <c r="G1888" s="226"/>
      <c r="H1888" s="230">
        <v>10.725</v>
      </c>
      <c r="I1888" s="231"/>
      <c r="J1888" s="226"/>
      <c r="K1888" s="226"/>
      <c r="L1888" s="232"/>
      <c r="M1888" s="233"/>
      <c r="N1888" s="234"/>
      <c r="O1888" s="234"/>
      <c r="P1888" s="234"/>
      <c r="Q1888" s="234"/>
      <c r="R1888" s="234"/>
      <c r="S1888" s="234"/>
      <c r="T1888" s="235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6" t="s">
        <v>182</v>
      </c>
      <c r="AU1888" s="236" t="s">
        <v>81</v>
      </c>
      <c r="AV1888" s="13" t="s">
        <v>81</v>
      </c>
      <c r="AW1888" s="13" t="s">
        <v>33</v>
      </c>
      <c r="AX1888" s="13" t="s">
        <v>71</v>
      </c>
      <c r="AY1888" s="236" t="s">
        <v>171</v>
      </c>
    </row>
    <row r="1889" s="14" customFormat="1">
      <c r="A1889" s="14"/>
      <c r="B1889" s="237"/>
      <c r="C1889" s="238"/>
      <c r="D1889" s="227" t="s">
        <v>182</v>
      </c>
      <c r="E1889" s="239" t="s">
        <v>19</v>
      </c>
      <c r="F1889" s="240" t="s">
        <v>453</v>
      </c>
      <c r="G1889" s="238"/>
      <c r="H1889" s="241">
        <v>10.725</v>
      </c>
      <c r="I1889" s="242"/>
      <c r="J1889" s="238"/>
      <c r="K1889" s="238"/>
      <c r="L1889" s="243"/>
      <c r="M1889" s="244"/>
      <c r="N1889" s="245"/>
      <c r="O1889" s="245"/>
      <c r="P1889" s="245"/>
      <c r="Q1889" s="245"/>
      <c r="R1889" s="245"/>
      <c r="S1889" s="245"/>
      <c r="T1889" s="246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47" t="s">
        <v>182</v>
      </c>
      <c r="AU1889" s="247" t="s">
        <v>81</v>
      </c>
      <c r="AV1889" s="14" t="s">
        <v>185</v>
      </c>
      <c r="AW1889" s="14" t="s">
        <v>33</v>
      </c>
      <c r="AX1889" s="14" t="s">
        <v>71</v>
      </c>
      <c r="AY1889" s="247" t="s">
        <v>171</v>
      </c>
    </row>
    <row r="1890" s="13" customFormat="1">
      <c r="A1890" s="13"/>
      <c r="B1890" s="225"/>
      <c r="C1890" s="226"/>
      <c r="D1890" s="227" t="s">
        <v>182</v>
      </c>
      <c r="E1890" s="228" t="s">
        <v>19</v>
      </c>
      <c r="F1890" s="229" t="s">
        <v>1733</v>
      </c>
      <c r="G1890" s="226"/>
      <c r="H1890" s="230">
        <v>66.400000000000006</v>
      </c>
      <c r="I1890" s="231"/>
      <c r="J1890" s="226"/>
      <c r="K1890" s="226"/>
      <c r="L1890" s="232"/>
      <c r="M1890" s="233"/>
      <c r="N1890" s="234"/>
      <c r="O1890" s="234"/>
      <c r="P1890" s="234"/>
      <c r="Q1890" s="234"/>
      <c r="R1890" s="234"/>
      <c r="S1890" s="234"/>
      <c r="T1890" s="23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6" t="s">
        <v>182</v>
      </c>
      <c r="AU1890" s="236" t="s">
        <v>81</v>
      </c>
      <c r="AV1890" s="13" t="s">
        <v>81</v>
      </c>
      <c r="AW1890" s="13" t="s">
        <v>33</v>
      </c>
      <c r="AX1890" s="13" t="s">
        <v>71</v>
      </c>
      <c r="AY1890" s="236" t="s">
        <v>171</v>
      </c>
    </row>
    <row r="1891" s="13" customFormat="1">
      <c r="A1891" s="13"/>
      <c r="B1891" s="225"/>
      <c r="C1891" s="226"/>
      <c r="D1891" s="227" t="s">
        <v>182</v>
      </c>
      <c r="E1891" s="228" t="s">
        <v>19</v>
      </c>
      <c r="F1891" s="229" t="s">
        <v>1734</v>
      </c>
      <c r="G1891" s="226"/>
      <c r="H1891" s="230">
        <v>25.199999999999999</v>
      </c>
      <c r="I1891" s="231"/>
      <c r="J1891" s="226"/>
      <c r="K1891" s="226"/>
      <c r="L1891" s="232"/>
      <c r="M1891" s="233"/>
      <c r="N1891" s="234"/>
      <c r="O1891" s="234"/>
      <c r="P1891" s="234"/>
      <c r="Q1891" s="234"/>
      <c r="R1891" s="234"/>
      <c r="S1891" s="234"/>
      <c r="T1891" s="235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6" t="s">
        <v>182</v>
      </c>
      <c r="AU1891" s="236" t="s">
        <v>81</v>
      </c>
      <c r="AV1891" s="13" t="s">
        <v>81</v>
      </c>
      <c r="AW1891" s="13" t="s">
        <v>33</v>
      </c>
      <c r="AX1891" s="13" t="s">
        <v>71</v>
      </c>
      <c r="AY1891" s="236" t="s">
        <v>171</v>
      </c>
    </row>
    <row r="1892" s="14" customFormat="1">
      <c r="A1892" s="14"/>
      <c r="B1892" s="237"/>
      <c r="C1892" s="238"/>
      <c r="D1892" s="227" t="s">
        <v>182</v>
      </c>
      <c r="E1892" s="239" t="s">
        <v>19</v>
      </c>
      <c r="F1892" s="240" t="s">
        <v>1735</v>
      </c>
      <c r="G1892" s="238"/>
      <c r="H1892" s="241">
        <v>91.600000000000009</v>
      </c>
      <c r="I1892" s="242"/>
      <c r="J1892" s="238"/>
      <c r="K1892" s="238"/>
      <c r="L1892" s="243"/>
      <c r="M1892" s="244"/>
      <c r="N1892" s="245"/>
      <c r="O1892" s="245"/>
      <c r="P1892" s="245"/>
      <c r="Q1892" s="245"/>
      <c r="R1892" s="245"/>
      <c r="S1892" s="245"/>
      <c r="T1892" s="24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7" t="s">
        <v>182</v>
      </c>
      <c r="AU1892" s="247" t="s">
        <v>81</v>
      </c>
      <c r="AV1892" s="14" t="s">
        <v>185</v>
      </c>
      <c r="AW1892" s="14" t="s">
        <v>33</v>
      </c>
      <c r="AX1892" s="14" t="s">
        <v>71</v>
      </c>
      <c r="AY1892" s="247" t="s">
        <v>171</v>
      </c>
    </row>
    <row r="1893" s="15" customFormat="1">
      <c r="A1893" s="15"/>
      <c r="B1893" s="248"/>
      <c r="C1893" s="249"/>
      <c r="D1893" s="227" t="s">
        <v>182</v>
      </c>
      <c r="E1893" s="250" t="s">
        <v>19</v>
      </c>
      <c r="F1893" s="251" t="s">
        <v>188</v>
      </c>
      <c r="G1893" s="249"/>
      <c r="H1893" s="252">
        <v>201.40499999999997</v>
      </c>
      <c r="I1893" s="253"/>
      <c r="J1893" s="249"/>
      <c r="K1893" s="249"/>
      <c r="L1893" s="254"/>
      <c r="M1893" s="255"/>
      <c r="N1893" s="256"/>
      <c r="O1893" s="256"/>
      <c r="P1893" s="256"/>
      <c r="Q1893" s="256"/>
      <c r="R1893" s="256"/>
      <c r="S1893" s="256"/>
      <c r="T1893" s="257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58" t="s">
        <v>182</v>
      </c>
      <c r="AU1893" s="258" t="s">
        <v>81</v>
      </c>
      <c r="AV1893" s="15" t="s">
        <v>179</v>
      </c>
      <c r="AW1893" s="15" t="s">
        <v>33</v>
      </c>
      <c r="AX1893" s="15" t="s">
        <v>79</v>
      </c>
      <c r="AY1893" s="258" t="s">
        <v>171</v>
      </c>
    </row>
    <row r="1894" s="2" customFormat="1" ht="33" customHeight="1">
      <c r="A1894" s="41"/>
      <c r="B1894" s="42"/>
      <c r="C1894" s="207" t="s">
        <v>1074</v>
      </c>
      <c r="D1894" s="207" t="s">
        <v>174</v>
      </c>
      <c r="E1894" s="208" t="s">
        <v>1736</v>
      </c>
      <c r="F1894" s="209" t="s">
        <v>1737</v>
      </c>
      <c r="G1894" s="210" t="s">
        <v>191</v>
      </c>
      <c r="H1894" s="211">
        <v>22.463999999999999</v>
      </c>
      <c r="I1894" s="212"/>
      <c r="J1894" s="213">
        <f>ROUND(I1894*H1894,2)</f>
        <v>0</v>
      </c>
      <c r="K1894" s="209" t="s">
        <v>19</v>
      </c>
      <c r="L1894" s="47"/>
      <c r="M1894" s="214" t="s">
        <v>19</v>
      </c>
      <c r="N1894" s="215" t="s">
        <v>42</v>
      </c>
      <c r="O1894" s="87"/>
      <c r="P1894" s="216">
        <f>O1894*H1894</f>
        <v>0</v>
      </c>
      <c r="Q1894" s="216">
        <v>0</v>
      </c>
      <c r="R1894" s="216">
        <f>Q1894*H1894</f>
        <v>0</v>
      </c>
      <c r="S1894" s="216">
        <v>0</v>
      </c>
      <c r="T1894" s="217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18" t="s">
        <v>235</v>
      </c>
      <c r="AT1894" s="218" t="s">
        <v>174</v>
      </c>
      <c r="AU1894" s="218" t="s">
        <v>81</v>
      </c>
      <c r="AY1894" s="20" t="s">
        <v>171</v>
      </c>
      <c r="BE1894" s="219">
        <f>IF(N1894="základní",J1894,0)</f>
        <v>0</v>
      </c>
      <c r="BF1894" s="219">
        <f>IF(N1894="snížená",J1894,0)</f>
        <v>0</v>
      </c>
      <c r="BG1894" s="219">
        <f>IF(N1894="zákl. přenesená",J1894,0)</f>
        <v>0</v>
      </c>
      <c r="BH1894" s="219">
        <f>IF(N1894="sníž. přenesená",J1894,0)</f>
        <v>0</v>
      </c>
      <c r="BI1894" s="219">
        <f>IF(N1894="nulová",J1894,0)</f>
        <v>0</v>
      </c>
      <c r="BJ1894" s="20" t="s">
        <v>79</v>
      </c>
      <c r="BK1894" s="219">
        <f>ROUND(I1894*H1894,2)</f>
        <v>0</v>
      </c>
      <c r="BL1894" s="20" t="s">
        <v>235</v>
      </c>
      <c r="BM1894" s="218" t="s">
        <v>1738</v>
      </c>
    </row>
    <row r="1895" s="13" customFormat="1">
      <c r="A1895" s="13"/>
      <c r="B1895" s="225"/>
      <c r="C1895" s="226"/>
      <c r="D1895" s="227" t="s">
        <v>182</v>
      </c>
      <c r="E1895" s="228" t="s">
        <v>19</v>
      </c>
      <c r="F1895" s="229" t="s">
        <v>1739</v>
      </c>
      <c r="G1895" s="226"/>
      <c r="H1895" s="230">
        <v>8.3490000000000002</v>
      </c>
      <c r="I1895" s="231"/>
      <c r="J1895" s="226"/>
      <c r="K1895" s="226"/>
      <c r="L1895" s="232"/>
      <c r="M1895" s="233"/>
      <c r="N1895" s="234"/>
      <c r="O1895" s="234"/>
      <c r="P1895" s="234"/>
      <c r="Q1895" s="234"/>
      <c r="R1895" s="234"/>
      <c r="S1895" s="234"/>
      <c r="T1895" s="235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6" t="s">
        <v>182</v>
      </c>
      <c r="AU1895" s="236" t="s">
        <v>81</v>
      </c>
      <c r="AV1895" s="13" t="s">
        <v>81</v>
      </c>
      <c r="AW1895" s="13" t="s">
        <v>33</v>
      </c>
      <c r="AX1895" s="13" t="s">
        <v>71</v>
      </c>
      <c r="AY1895" s="236" t="s">
        <v>171</v>
      </c>
    </row>
    <row r="1896" s="14" customFormat="1">
      <c r="A1896" s="14"/>
      <c r="B1896" s="237"/>
      <c r="C1896" s="238"/>
      <c r="D1896" s="227" t="s">
        <v>182</v>
      </c>
      <c r="E1896" s="239" t="s">
        <v>19</v>
      </c>
      <c r="F1896" s="240" t="s">
        <v>953</v>
      </c>
      <c r="G1896" s="238"/>
      <c r="H1896" s="241">
        <v>8.3490000000000002</v>
      </c>
      <c r="I1896" s="242"/>
      <c r="J1896" s="238"/>
      <c r="K1896" s="238"/>
      <c r="L1896" s="243"/>
      <c r="M1896" s="244"/>
      <c r="N1896" s="245"/>
      <c r="O1896" s="245"/>
      <c r="P1896" s="245"/>
      <c r="Q1896" s="245"/>
      <c r="R1896" s="245"/>
      <c r="S1896" s="245"/>
      <c r="T1896" s="246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47" t="s">
        <v>182</v>
      </c>
      <c r="AU1896" s="247" t="s">
        <v>81</v>
      </c>
      <c r="AV1896" s="14" t="s">
        <v>185</v>
      </c>
      <c r="AW1896" s="14" t="s">
        <v>33</v>
      </c>
      <c r="AX1896" s="14" t="s">
        <v>71</v>
      </c>
      <c r="AY1896" s="247" t="s">
        <v>171</v>
      </c>
    </row>
    <row r="1897" s="13" customFormat="1">
      <c r="A1897" s="13"/>
      <c r="B1897" s="225"/>
      <c r="C1897" s="226"/>
      <c r="D1897" s="227" t="s">
        <v>182</v>
      </c>
      <c r="E1897" s="228" t="s">
        <v>19</v>
      </c>
      <c r="F1897" s="229" t="s">
        <v>1740</v>
      </c>
      <c r="G1897" s="226"/>
      <c r="H1897" s="230">
        <v>3.5150000000000001</v>
      </c>
      <c r="I1897" s="231"/>
      <c r="J1897" s="226"/>
      <c r="K1897" s="226"/>
      <c r="L1897" s="232"/>
      <c r="M1897" s="233"/>
      <c r="N1897" s="234"/>
      <c r="O1897" s="234"/>
      <c r="P1897" s="234"/>
      <c r="Q1897" s="234"/>
      <c r="R1897" s="234"/>
      <c r="S1897" s="234"/>
      <c r="T1897" s="235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6" t="s">
        <v>182</v>
      </c>
      <c r="AU1897" s="236" t="s">
        <v>81</v>
      </c>
      <c r="AV1897" s="13" t="s">
        <v>81</v>
      </c>
      <c r="AW1897" s="13" t="s">
        <v>33</v>
      </c>
      <c r="AX1897" s="13" t="s">
        <v>71</v>
      </c>
      <c r="AY1897" s="236" t="s">
        <v>171</v>
      </c>
    </row>
    <row r="1898" s="14" customFormat="1">
      <c r="A1898" s="14"/>
      <c r="B1898" s="237"/>
      <c r="C1898" s="238"/>
      <c r="D1898" s="227" t="s">
        <v>182</v>
      </c>
      <c r="E1898" s="239" t="s">
        <v>19</v>
      </c>
      <c r="F1898" s="240" t="s">
        <v>231</v>
      </c>
      <c r="G1898" s="238"/>
      <c r="H1898" s="241">
        <v>3.5150000000000001</v>
      </c>
      <c r="I1898" s="242"/>
      <c r="J1898" s="238"/>
      <c r="K1898" s="238"/>
      <c r="L1898" s="243"/>
      <c r="M1898" s="244"/>
      <c r="N1898" s="245"/>
      <c r="O1898" s="245"/>
      <c r="P1898" s="245"/>
      <c r="Q1898" s="245"/>
      <c r="R1898" s="245"/>
      <c r="S1898" s="245"/>
      <c r="T1898" s="246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7" t="s">
        <v>182</v>
      </c>
      <c r="AU1898" s="247" t="s">
        <v>81</v>
      </c>
      <c r="AV1898" s="14" t="s">
        <v>185</v>
      </c>
      <c r="AW1898" s="14" t="s">
        <v>33</v>
      </c>
      <c r="AX1898" s="14" t="s">
        <v>71</v>
      </c>
      <c r="AY1898" s="247" t="s">
        <v>171</v>
      </c>
    </row>
    <row r="1899" s="13" customFormat="1">
      <c r="A1899" s="13"/>
      <c r="B1899" s="225"/>
      <c r="C1899" s="226"/>
      <c r="D1899" s="227" t="s">
        <v>182</v>
      </c>
      <c r="E1899" s="228" t="s">
        <v>19</v>
      </c>
      <c r="F1899" s="229" t="s">
        <v>1741</v>
      </c>
      <c r="G1899" s="226"/>
      <c r="H1899" s="230">
        <v>10.6</v>
      </c>
      <c r="I1899" s="231"/>
      <c r="J1899" s="226"/>
      <c r="K1899" s="226"/>
      <c r="L1899" s="232"/>
      <c r="M1899" s="233"/>
      <c r="N1899" s="234"/>
      <c r="O1899" s="234"/>
      <c r="P1899" s="234"/>
      <c r="Q1899" s="234"/>
      <c r="R1899" s="234"/>
      <c r="S1899" s="234"/>
      <c r="T1899" s="23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6" t="s">
        <v>182</v>
      </c>
      <c r="AU1899" s="236" t="s">
        <v>81</v>
      </c>
      <c r="AV1899" s="13" t="s">
        <v>81</v>
      </c>
      <c r="AW1899" s="13" t="s">
        <v>33</v>
      </c>
      <c r="AX1899" s="13" t="s">
        <v>71</v>
      </c>
      <c r="AY1899" s="236" t="s">
        <v>171</v>
      </c>
    </row>
    <row r="1900" s="14" customFormat="1">
      <c r="A1900" s="14"/>
      <c r="B1900" s="237"/>
      <c r="C1900" s="238"/>
      <c r="D1900" s="227" t="s">
        <v>182</v>
      </c>
      <c r="E1900" s="239" t="s">
        <v>19</v>
      </c>
      <c r="F1900" s="240" t="s">
        <v>1742</v>
      </c>
      <c r="G1900" s="238"/>
      <c r="H1900" s="241">
        <v>10.6</v>
      </c>
      <c r="I1900" s="242"/>
      <c r="J1900" s="238"/>
      <c r="K1900" s="238"/>
      <c r="L1900" s="243"/>
      <c r="M1900" s="244"/>
      <c r="N1900" s="245"/>
      <c r="O1900" s="245"/>
      <c r="P1900" s="245"/>
      <c r="Q1900" s="245"/>
      <c r="R1900" s="245"/>
      <c r="S1900" s="245"/>
      <c r="T1900" s="246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7" t="s">
        <v>182</v>
      </c>
      <c r="AU1900" s="247" t="s">
        <v>81</v>
      </c>
      <c r="AV1900" s="14" t="s">
        <v>185</v>
      </c>
      <c r="AW1900" s="14" t="s">
        <v>33</v>
      </c>
      <c r="AX1900" s="14" t="s">
        <v>71</v>
      </c>
      <c r="AY1900" s="247" t="s">
        <v>171</v>
      </c>
    </row>
    <row r="1901" s="15" customFormat="1">
      <c r="A1901" s="15"/>
      <c r="B1901" s="248"/>
      <c r="C1901" s="249"/>
      <c r="D1901" s="227" t="s">
        <v>182</v>
      </c>
      <c r="E1901" s="250" t="s">
        <v>19</v>
      </c>
      <c r="F1901" s="251" t="s">
        <v>188</v>
      </c>
      <c r="G1901" s="249"/>
      <c r="H1901" s="252">
        <v>22.463999999999999</v>
      </c>
      <c r="I1901" s="253"/>
      <c r="J1901" s="249"/>
      <c r="K1901" s="249"/>
      <c r="L1901" s="254"/>
      <c r="M1901" s="255"/>
      <c r="N1901" s="256"/>
      <c r="O1901" s="256"/>
      <c r="P1901" s="256"/>
      <c r="Q1901" s="256"/>
      <c r="R1901" s="256"/>
      <c r="S1901" s="256"/>
      <c r="T1901" s="257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8" t="s">
        <v>182</v>
      </c>
      <c r="AU1901" s="258" t="s">
        <v>81</v>
      </c>
      <c r="AV1901" s="15" t="s">
        <v>179</v>
      </c>
      <c r="AW1901" s="15" t="s">
        <v>33</v>
      </c>
      <c r="AX1901" s="15" t="s">
        <v>79</v>
      </c>
      <c r="AY1901" s="258" t="s">
        <v>171</v>
      </c>
    </row>
    <row r="1902" s="2" customFormat="1" ht="24.15" customHeight="1">
      <c r="A1902" s="41"/>
      <c r="B1902" s="42"/>
      <c r="C1902" s="207" t="s">
        <v>1743</v>
      </c>
      <c r="D1902" s="207" t="s">
        <v>174</v>
      </c>
      <c r="E1902" s="208" t="s">
        <v>1744</v>
      </c>
      <c r="F1902" s="209" t="s">
        <v>1745</v>
      </c>
      <c r="G1902" s="210" t="s">
        <v>191</v>
      </c>
      <c r="H1902" s="211">
        <v>223.869</v>
      </c>
      <c r="I1902" s="212"/>
      <c r="J1902" s="213">
        <f>ROUND(I1902*H1902,2)</f>
        <v>0</v>
      </c>
      <c r="K1902" s="209" t="s">
        <v>178</v>
      </c>
      <c r="L1902" s="47"/>
      <c r="M1902" s="214" t="s">
        <v>19</v>
      </c>
      <c r="N1902" s="215" t="s">
        <v>42</v>
      </c>
      <c r="O1902" s="87"/>
      <c r="P1902" s="216">
        <f>O1902*H1902</f>
        <v>0</v>
      </c>
      <c r="Q1902" s="216">
        <v>0.00010000000000000001</v>
      </c>
      <c r="R1902" s="216">
        <f>Q1902*H1902</f>
        <v>0.022386900000000001</v>
      </c>
      <c r="S1902" s="216">
        <v>0</v>
      </c>
      <c r="T1902" s="217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18" t="s">
        <v>235</v>
      </c>
      <c r="AT1902" s="218" t="s">
        <v>174</v>
      </c>
      <c r="AU1902" s="218" t="s">
        <v>81</v>
      </c>
      <c r="AY1902" s="20" t="s">
        <v>171</v>
      </c>
      <c r="BE1902" s="219">
        <f>IF(N1902="základní",J1902,0)</f>
        <v>0</v>
      </c>
      <c r="BF1902" s="219">
        <f>IF(N1902="snížená",J1902,0)</f>
        <v>0</v>
      </c>
      <c r="BG1902" s="219">
        <f>IF(N1902="zákl. přenesená",J1902,0)</f>
        <v>0</v>
      </c>
      <c r="BH1902" s="219">
        <f>IF(N1902="sníž. přenesená",J1902,0)</f>
        <v>0</v>
      </c>
      <c r="BI1902" s="219">
        <f>IF(N1902="nulová",J1902,0)</f>
        <v>0</v>
      </c>
      <c r="BJ1902" s="20" t="s">
        <v>79</v>
      </c>
      <c r="BK1902" s="219">
        <f>ROUND(I1902*H1902,2)</f>
        <v>0</v>
      </c>
      <c r="BL1902" s="20" t="s">
        <v>235</v>
      </c>
      <c r="BM1902" s="218" t="s">
        <v>1746</v>
      </c>
    </row>
    <row r="1903" s="2" customFormat="1">
      <c r="A1903" s="41"/>
      <c r="B1903" s="42"/>
      <c r="C1903" s="43"/>
      <c r="D1903" s="220" t="s">
        <v>180</v>
      </c>
      <c r="E1903" s="43"/>
      <c r="F1903" s="221" t="s">
        <v>1747</v>
      </c>
      <c r="G1903" s="43"/>
      <c r="H1903" s="43"/>
      <c r="I1903" s="222"/>
      <c r="J1903" s="43"/>
      <c r="K1903" s="43"/>
      <c r="L1903" s="47"/>
      <c r="M1903" s="223"/>
      <c r="N1903" s="224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180</v>
      </c>
      <c r="AU1903" s="20" t="s">
        <v>81</v>
      </c>
    </row>
    <row r="1904" s="13" customFormat="1">
      <c r="A1904" s="13"/>
      <c r="B1904" s="225"/>
      <c r="C1904" s="226"/>
      <c r="D1904" s="227" t="s">
        <v>182</v>
      </c>
      <c r="E1904" s="228" t="s">
        <v>19</v>
      </c>
      <c r="F1904" s="229" t="s">
        <v>1748</v>
      </c>
      <c r="G1904" s="226"/>
      <c r="H1904" s="230">
        <v>223.869</v>
      </c>
      <c r="I1904" s="231"/>
      <c r="J1904" s="226"/>
      <c r="K1904" s="226"/>
      <c r="L1904" s="232"/>
      <c r="M1904" s="233"/>
      <c r="N1904" s="234"/>
      <c r="O1904" s="234"/>
      <c r="P1904" s="234"/>
      <c r="Q1904" s="234"/>
      <c r="R1904" s="234"/>
      <c r="S1904" s="234"/>
      <c r="T1904" s="235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6" t="s">
        <v>182</v>
      </c>
      <c r="AU1904" s="236" t="s">
        <v>81</v>
      </c>
      <c r="AV1904" s="13" t="s">
        <v>81</v>
      </c>
      <c r="AW1904" s="13" t="s">
        <v>33</v>
      </c>
      <c r="AX1904" s="13" t="s">
        <v>71</v>
      </c>
      <c r="AY1904" s="236" t="s">
        <v>171</v>
      </c>
    </row>
    <row r="1905" s="15" customFormat="1">
      <c r="A1905" s="15"/>
      <c r="B1905" s="248"/>
      <c r="C1905" s="249"/>
      <c r="D1905" s="227" t="s">
        <v>182</v>
      </c>
      <c r="E1905" s="250" t="s">
        <v>19</v>
      </c>
      <c r="F1905" s="251" t="s">
        <v>188</v>
      </c>
      <c r="G1905" s="249"/>
      <c r="H1905" s="252">
        <v>223.869</v>
      </c>
      <c r="I1905" s="253"/>
      <c r="J1905" s="249"/>
      <c r="K1905" s="249"/>
      <c r="L1905" s="254"/>
      <c r="M1905" s="255"/>
      <c r="N1905" s="256"/>
      <c r="O1905" s="256"/>
      <c r="P1905" s="256"/>
      <c r="Q1905" s="256"/>
      <c r="R1905" s="256"/>
      <c r="S1905" s="256"/>
      <c r="T1905" s="257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58" t="s">
        <v>182</v>
      </c>
      <c r="AU1905" s="258" t="s">
        <v>81</v>
      </c>
      <c r="AV1905" s="15" t="s">
        <v>179</v>
      </c>
      <c r="AW1905" s="15" t="s">
        <v>33</v>
      </c>
      <c r="AX1905" s="15" t="s">
        <v>79</v>
      </c>
      <c r="AY1905" s="258" t="s">
        <v>171</v>
      </c>
    </row>
    <row r="1906" s="2" customFormat="1" ht="24.15" customHeight="1">
      <c r="A1906" s="41"/>
      <c r="B1906" s="42"/>
      <c r="C1906" s="207" t="s">
        <v>1079</v>
      </c>
      <c r="D1906" s="207" t="s">
        <v>174</v>
      </c>
      <c r="E1906" s="208" t="s">
        <v>1749</v>
      </c>
      <c r="F1906" s="209" t="s">
        <v>1750</v>
      </c>
      <c r="G1906" s="210" t="s">
        <v>191</v>
      </c>
      <c r="H1906" s="211">
        <v>171.80600000000001</v>
      </c>
      <c r="I1906" s="212"/>
      <c r="J1906" s="213">
        <f>ROUND(I1906*H1906,2)</f>
        <v>0</v>
      </c>
      <c r="K1906" s="209" t="s">
        <v>178</v>
      </c>
      <c r="L1906" s="47"/>
      <c r="M1906" s="214" t="s">
        <v>19</v>
      </c>
      <c r="N1906" s="215" t="s">
        <v>42</v>
      </c>
      <c r="O1906" s="87"/>
      <c r="P1906" s="216">
        <f>O1906*H1906</f>
        <v>0</v>
      </c>
      <c r="Q1906" s="216">
        <v>0</v>
      </c>
      <c r="R1906" s="216">
        <f>Q1906*H1906</f>
        <v>0</v>
      </c>
      <c r="S1906" s="216">
        <v>0</v>
      </c>
      <c r="T1906" s="217">
        <f>S1906*H1906</f>
        <v>0</v>
      </c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R1906" s="218" t="s">
        <v>235</v>
      </c>
      <c r="AT1906" s="218" t="s">
        <v>174</v>
      </c>
      <c r="AU1906" s="218" t="s">
        <v>81</v>
      </c>
      <c r="AY1906" s="20" t="s">
        <v>171</v>
      </c>
      <c r="BE1906" s="219">
        <f>IF(N1906="základní",J1906,0)</f>
        <v>0</v>
      </c>
      <c r="BF1906" s="219">
        <f>IF(N1906="snížená",J1906,0)</f>
        <v>0</v>
      </c>
      <c r="BG1906" s="219">
        <f>IF(N1906="zákl. přenesená",J1906,0)</f>
        <v>0</v>
      </c>
      <c r="BH1906" s="219">
        <f>IF(N1906="sníž. přenesená",J1906,0)</f>
        <v>0</v>
      </c>
      <c r="BI1906" s="219">
        <f>IF(N1906="nulová",J1906,0)</f>
        <v>0</v>
      </c>
      <c r="BJ1906" s="20" t="s">
        <v>79</v>
      </c>
      <c r="BK1906" s="219">
        <f>ROUND(I1906*H1906,2)</f>
        <v>0</v>
      </c>
      <c r="BL1906" s="20" t="s">
        <v>235</v>
      </c>
      <c r="BM1906" s="218" t="s">
        <v>1751</v>
      </c>
    </row>
    <row r="1907" s="2" customFormat="1">
      <c r="A1907" s="41"/>
      <c r="B1907" s="42"/>
      <c r="C1907" s="43"/>
      <c r="D1907" s="220" t="s">
        <v>180</v>
      </c>
      <c r="E1907" s="43"/>
      <c r="F1907" s="221" t="s">
        <v>1752</v>
      </c>
      <c r="G1907" s="43"/>
      <c r="H1907" s="43"/>
      <c r="I1907" s="222"/>
      <c r="J1907" s="43"/>
      <c r="K1907" s="43"/>
      <c r="L1907" s="47"/>
      <c r="M1907" s="223"/>
      <c r="N1907" s="224"/>
      <c r="O1907" s="87"/>
      <c r="P1907" s="87"/>
      <c r="Q1907" s="87"/>
      <c r="R1907" s="87"/>
      <c r="S1907" s="87"/>
      <c r="T1907" s="88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T1907" s="20" t="s">
        <v>180</v>
      </c>
      <c r="AU1907" s="20" t="s">
        <v>81</v>
      </c>
    </row>
    <row r="1908" s="13" customFormat="1">
      <c r="A1908" s="13"/>
      <c r="B1908" s="225"/>
      <c r="C1908" s="226"/>
      <c r="D1908" s="227" t="s">
        <v>182</v>
      </c>
      <c r="E1908" s="228" t="s">
        <v>19</v>
      </c>
      <c r="F1908" s="229" t="s">
        <v>1721</v>
      </c>
      <c r="G1908" s="226"/>
      <c r="H1908" s="230">
        <v>23.373000000000001</v>
      </c>
      <c r="I1908" s="231"/>
      <c r="J1908" s="226"/>
      <c r="K1908" s="226"/>
      <c r="L1908" s="232"/>
      <c r="M1908" s="233"/>
      <c r="N1908" s="234"/>
      <c r="O1908" s="234"/>
      <c r="P1908" s="234"/>
      <c r="Q1908" s="234"/>
      <c r="R1908" s="234"/>
      <c r="S1908" s="234"/>
      <c r="T1908" s="235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6" t="s">
        <v>182</v>
      </c>
      <c r="AU1908" s="236" t="s">
        <v>81</v>
      </c>
      <c r="AV1908" s="13" t="s">
        <v>81</v>
      </c>
      <c r="AW1908" s="13" t="s">
        <v>33</v>
      </c>
      <c r="AX1908" s="13" t="s">
        <v>71</v>
      </c>
      <c r="AY1908" s="236" t="s">
        <v>171</v>
      </c>
    </row>
    <row r="1909" s="14" customFormat="1">
      <c r="A1909" s="14"/>
      <c r="B1909" s="237"/>
      <c r="C1909" s="238"/>
      <c r="D1909" s="227" t="s">
        <v>182</v>
      </c>
      <c r="E1909" s="239" t="s">
        <v>19</v>
      </c>
      <c r="F1909" s="240" t="s">
        <v>1753</v>
      </c>
      <c r="G1909" s="238"/>
      <c r="H1909" s="241">
        <v>23.373000000000001</v>
      </c>
      <c r="I1909" s="242"/>
      <c r="J1909" s="238"/>
      <c r="K1909" s="238"/>
      <c r="L1909" s="243"/>
      <c r="M1909" s="244"/>
      <c r="N1909" s="245"/>
      <c r="O1909" s="245"/>
      <c r="P1909" s="245"/>
      <c r="Q1909" s="245"/>
      <c r="R1909" s="245"/>
      <c r="S1909" s="245"/>
      <c r="T1909" s="246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7" t="s">
        <v>182</v>
      </c>
      <c r="AU1909" s="247" t="s">
        <v>81</v>
      </c>
      <c r="AV1909" s="14" t="s">
        <v>185</v>
      </c>
      <c r="AW1909" s="14" t="s">
        <v>33</v>
      </c>
      <c r="AX1909" s="14" t="s">
        <v>71</v>
      </c>
      <c r="AY1909" s="247" t="s">
        <v>171</v>
      </c>
    </row>
    <row r="1910" s="13" customFormat="1">
      <c r="A1910" s="13"/>
      <c r="B1910" s="225"/>
      <c r="C1910" s="226"/>
      <c r="D1910" s="227" t="s">
        <v>182</v>
      </c>
      <c r="E1910" s="228" t="s">
        <v>19</v>
      </c>
      <c r="F1910" s="229" t="s">
        <v>1724</v>
      </c>
      <c r="G1910" s="226"/>
      <c r="H1910" s="230">
        <v>2.3540000000000001</v>
      </c>
      <c r="I1910" s="231"/>
      <c r="J1910" s="226"/>
      <c r="K1910" s="226"/>
      <c r="L1910" s="232"/>
      <c r="M1910" s="233"/>
      <c r="N1910" s="234"/>
      <c r="O1910" s="234"/>
      <c r="P1910" s="234"/>
      <c r="Q1910" s="234"/>
      <c r="R1910" s="234"/>
      <c r="S1910" s="234"/>
      <c r="T1910" s="235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6" t="s">
        <v>182</v>
      </c>
      <c r="AU1910" s="236" t="s">
        <v>81</v>
      </c>
      <c r="AV1910" s="13" t="s">
        <v>81</v>
      </c>
      <c r="AW1910" s="13" t="s">
        <v>33</v>
      </c>
      <c r="AX1910" s="13" t="s">
        <v>71</v>
      </c>
      <c r="AY1910" s="236" t="s">
        <v>171</v>
      </c>
    </row>
    <row r="1911" s="14" customFormat="1">
      <c r="A1911" s="14"/>
      <c r="B1911" s="237"/>
      <c r="C1911" s="238"/>
      <c r="D1911" s="227" t="s">
        <v>182</v>
      </c>
      <c r="E1911" s="239" t="s">
        <v>19</v>
      </c>
      <c r="F1911" s="240" t="s">
        <v>1725</v>
      </c>
      <c r="G1911" s="238"/>
      <c r="H1911" s="241">
        <v>2.3540000000000001</v>
      </c>
      <c r="I1911" s="242"/>
      <c r="J1911" s="238"/>
      <c r="K1911" s="238"/>
      <c r="L1911" s="243"/>
      <c r="M1911" s="244"/>
      <c r="N1911" s="245"/>
      <c r="O1911" s="245"/>
      <c r="P1911" s="245"/>
      <c r="Q1911" s="245"/>
      <c r="R1911" s="245"/>
      <c r="S1911" s="245"/>
      <c r="T1911" s="246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47" t="s">
        <v>182</v>
      </c>
      <c r="AU1911" s="247" t="s">
        <v>81</v>
      </c>
      <c r="AV1911" s="14" t="s">
        <v>185</v>
      </c>
      <c r="AW1911" s="14" t="s">
        <v>33</v>
      </c>
      <c r="AX1911" s="14" t="s">
        <v>71</v>
      </c>
      <c r="AY1911" s="247" t="s">
        <v>171</v>
      </c>
    </row>
    <row r="1912" s="13" customFormat="1">
      <c r="A1912" s="13"/>
      <c r="B1912" s="225"/>
      <c r="C1912" s="226"/>
      <c r="D1912" s="227" t="s">
        <v>182</v>
      </c>
      <c r="E1912" s="228" t="s">
        <v>19</v>
      </c>
      <c r="F1912" s="229" t="s">
        <v>1728</v>
      </c>
      <c r="G1912" s="226"/>
      <c r="H1912" s="230">
        <v>5.0700000000000003</v>
      </c>
      <c r="I1912" s="231"/>
      <c r="J1912" s="226"/>
      <c r="K1912" s="226"/>
      <c r="L1912" s="232"/>
      <c r="M1912" s="233"/>
      <c r="N1912" s="234"/>
      <c r="O1912" s="234"/>
      <c r="P1912" s="234"/>
      <c r="Q1912" s="234"/>
      <c r="R1912" s="234"/>
      <c r="S1912" s="234"/>
      <c r="T1912" s="23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6" t="s">
        <v>182</v>
      </c>
      <c r="AU1912" s="236" t="s">
        <v>81</v>
      </c>
      <c r="AV1912" s="13" t="s">
        <v>81</v>
      </c>
      <c r="AW1912" s="13" t="s">
        <v>33</v>
      </c>
      <c r="AX1912" s="13" t="s">
        <v>71</v>
      </c>
      <c r="AY1912" s="236" t="s">
        <v>171</v>
      </c>
    </row>
    <row r="1913" s="14" customFormat="1">
      <c r="A1913" s="14"/>
      <c r="B1913" s="237"/>
      <c r="C1913" s="238"/>
      <c r="D1913" s="227" t="s">
        <v>182</v>
      </c>
      <c r="E1913" s="239" t="s">
        <v>19</v>
      </c>
      <c r="F1913" s="240" t="s">
        <v>1729</v>
      </c>
      <c r="G1913" s="238"/>
      <c r="H1913" s="241">
        <v>5.0700000000000003</v>
      </c>
      <c r="I1913" s="242"/>
      <c r="J1913" s="238"/>
      <c r="K1913" s="238"/>
      <c r="L1913" s="243"/>
      <c r="M1913" s="244"/>
      <c r="N1913" s="245"/>
      <c r="O1913" s="245"/>
      <c r="P1913" s="245"/>
      <c r="Q1913" s="245"/>
      <c r="R1913" s="245"/>
      <c r="S1913" s="245"/>
      <c r="T1913" s="246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7" t="s">
        <v>182</v>
      </c>
      <c r="AU1913" s="247" t="s">
        <v>81</v>
      </c>
      <c r="AV1913" s="14" t="s">
        <v>185</v>
      </c>
      <c r="AW1913" s="14" t="s">
        <v>33</v>
      </c>
      <c r="AX1913" s="14" t="s">
        <v>71</v>
      </c>
      <c r="AY1913" s="247" t="s">
        <v>171</v>
      </c>
    </row>
    <row r="1914" s="13" customFormat="1">
      <c r="A1914" s="13"/>
      <c r="B1914" s="225"/>
      <c r="C1914" s="226"/>
      <c r="D1914" s="227" t="s">
        <v>182</v>
      </c>
      <c r="E1914" s="228" t="s">
        <v>19</v>
      </c>
      <c r="F1914" s="229" t="s">
        <v>1730</v>
      </c>
      <c r="G1914" s="226"/>
      <c r="H1914" s="230">
        <v>10.140000000000001</v>
      </c>
      <c r="I1914" s="231"/>
      <c r="J1914" s="226"/>
      <c r="K1914" s="226"/>
      <c r="L1914" s="232"/>
      <c r="M1914" s="233"/>
      <c r="N1914" s="234"/>
      <c r="O1914" s="234"/>
      <c r="P1914" s="234"/>
      <c r="Q1914" s="234"/>
      <c r="R1914" s="234"/>
      <c r="S1914" s="234"/>
      <c r="T1914" s="23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6" t="s">
        <v>182</v>
      </c>
      <c r="AU1914" s="236" t="s">
        <v>81</v>
      </c>
      <c r="AV1914" s="13" t="s">
        <v>81</v>
      </c>
      <c r="AW1914" s="13" t="s">
        <v>33</v>
      </c>
      <c r="AX1914" s="13" t="s">
        <v>71</v>
      </c>
      <c r="AY1914" s="236" t="s">
        <v>171</v>
      </c>
    </row>
    <row r="1915" s="13" customFormat="1">
      <c r="A1915" s="13"/>
      <c r="B1915" s="225"/>
      <c r="C1915" s="226"/>
      <c r="D1915" s="227" t="s">
        <v>182</v>
      </c>
      <c r="E1915" s="228" t="s">
        <v>19</v>
      </c>
      <c r="F1915" s="229" t="s">
        <v>1731</v>
      </c>
      <c r="G1915" s="226"/>
      <c r="H1915" s="230">
        <v>6.0800000000000001</v>
      </c>
      <c r="I1915" s="231"/>
      <c r="J1915" s="226"/>
      <c r="K1915" s="226"/>
      <c r="L1915" s="232"/>
      <c r="M1915" s="233"/>
      <c r="N1915" s="234"/>
      <c r="O1915" s="234"/>
      <c r="P1915" s="234"/>
      <c r="Q1915" s="234"/>
      <c r="R1915" s="234"/>
      <c r="S1915" s="234"/>
      <c r="T1915" s="235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6" t="s">
        <v>182</v>
      </c>
      <c r="AU1915" s="236" t="s">
        <v>81</v>
      </c>
      <c r="AV1915" s="13" t="s">
        <v>81</v>
      </c>
      <c r="AW1915" s="13" t="s">
        <v>33</v>
      </c>
      <c r="AX1915" s="13" t="s">
        <v>71</v>
      </c>
      <c r="AY1915" s="236" t="s">
        <v>171</v>
      </c>
    </row>
    <row r="1916" s="14" customFormat="1">
      <c r="A1916" s="14"/>
      <c r="B1916" s="237"/>
      <c r="C1916" s="238"/>
      <c r="D1916" s="227" t="s">
        <v>182</v>
      </c>
      <c r="E1916" s="239" t="s">
        <v>19</v>
      </c>
      <c r="F1916" s="240" t="s">
        <v>1732</v>
      </c>
      <c r="G1916" s="238"/>
      <c r="H1916" s="241">
        <v>16.219999999999999</v>
      </c>
      <c r="I1916" s="242"/>
      <c r="J1916" s="238"/>
      <c r="K1916" s="238"/>
      <c r="L1916" s="243"/>
      <c r="M1916" s="244"/>
      <c r="N1916" s="245"/>
      <c r="O1916" s="245"/>
      <c r="P1916" s="245"/>
      <c r="Q1916" s="245"/>
      <c r="R1916" s="245"/>
      <c r="S1916" s="245"/>
      <c r="T1916" s="246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47" t="s">
        <v>182</v>
      </c>
      <c r="AU1916" s="247" t="s">
        <v>81</v>
      </c>
      <c r="AV1916" s="14" t="s">
        <v>185</v>
      </c>
      <c r="AW1916" s="14" t="s">
        <v>33</v>
      </c>
      <c r="AX1916" s="14" t="s">
        <v>71</v>
      </c>
      <c r="AY1916" s="247" t="s">
        <v>171</v>
      </c>
    </row>
    <row r="1917" s="13" customFormat="1">
      <c r="A1917" s="13"/>
      <c r="B1917" s="225"/>
      <c r="C1917" s="226"/>
      <c r="D1917" s="227" t="s">
        <v>182</v>
      </c>
      <c r="E1917" s="228" t="s">
        <v>19</v>
      </c>
      <c r="F1917" s="229" t="s">
        <v>1142</v>
      </c>
      <c r="G1917" s="226"/>
      <c r="H1917" s="230">
        <v>10.725</v>
      </c>
      <c r="I1917" s="231"/>
      <c r="J1917" s="226"/>
      <c r="K1917" s="226"/>
      <c r="L1917" s="232"/>
      <c r="M1917" s="233"/>
      <c r="N1917" s="234"/>
      <c r="O1917" s="234"/>
      <c r="P1917" s="234"/>
      <c r="Q1917" s="234"/>
      <c r="R1917" s="234"/>
      <c r="S1917" s="234"/>
      <c r="T1917" s="235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6" t="s">
        <v>182</v>
      </c>
      <c r="AU1917" s="236" t="s">
        <v>81</v>
      </c>
      <c r="AV1917" s="13" t="s">
        <v>81</v>
      </c>
      <c r="AW1917" s="13" t="s">
        <v>33</v>
      </c>
      <c r="AX1917" s="13" t="s">
        <v>71</v>
      </c>
      <c r="AY1917" s="236" t="s">
        <v>171</v>
      </c>
    </row>
    <row r="1918" s="14" customFormat="1">
      <c r="A1918" s="14"/>
      <c r="B1918" s="237"/>
      <c r="C1918" s="238"/>
      <c r="D1918" s="227" t="s">
        <v>182</v>
      </c>
      <c r="E1918" s="239" t="s">
        <v>19</v>
      </c>
      <c r="F1918" s="240" t="s">
        <v>453</v>
      </c>
      <c r="G1918" s="238"/>
      <c r="H1918" s="241">
        <v>10.725</v>
      </c>
      <c r="I1918" s="242"/>
      <c r="J1918" s="238"/>
      <c r="K1918" s="238"/>
      <c r="L1918" s="243"/>
      <c r="M1918" s="244"/>
      <c r="N1918" s="245"/>
      <c r="O1918" s="245"/>
      <c r="P1918" s="245"/>
      <c r="Q1918" s="245"/>
      <c r="R1918" s="245"/>
      <c r="S1918" s="245"/>
      <c r="T1918" s="246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47" t="s">
        <v>182</v>
      </c>
      <c r="AU1918" s="247" t="s">
        <v>81</v>
      </c>
      <c r="AV1918" s="14" t="s">
        <v>185</v>
      </c>
      <c r="AW1918" s="14" t="s">
        <v>33</v>
      </c>
      <c r="AX1918" s="14" t="s">
        <v>71</v>
      </c>
      <c r="AY1918" s="247" t="s">
        <v>171</v>
      </c>
    </row>
    <row r="1919" s="13" customFormat="1">
      <c r="A1919" s="13"/>
      <c r="B1919" s="225"/>
      <c r="C1919" s="226"/>
      <c r="D1919" s="227" t="s">
        <v>182</v>
      </c>
      <c r="E1919" s="228" t="s">
        <v>19</v>
      </c>
      <c r="F1919" s="229" t="s">
        <v>1739</v>
      </c>
      <c r="G1919" s="226"/>
      <c r="H1919" s="230">
        <v>8.3490000000000002</v>
      </c>
      <c r="I1919" s="231"/>
      <c r="J1919" s="226"/>
      <c r="K1919" s="226"/>
      <c r="L1919" s="232"/>
      <c r="M1919" s="233"/>
      <c r="N1919" s="234"/>
      <c r="O1919" s="234"/>
      <c r="P1919" s="234"/>
      <c r="Q1919" s="234"/>
      <c r="R1919" s="234"/>
      <c r="S1919" s="234"/>
      <c r="T1919" s="235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6" t="s">
        <v>182</v>
      </c>
      <c r="AU1919" s="236" t="s">
        <v>81</v>
      </c>
      <c r="AV1919" s="13" t="s">
        <v>81</v>
      </c>
      <c r="AW1919" s="13" t="s">
        <v>33</v>
      </c>
      <c r="AX1919" s="13" t="s">
        <v>71</v>
      </c>
      <c r="AY1919" s="236" t="s">
        <v>171</v>
      </c>
    </row>
    <row r="1920" s="14" customFormat="1">
      <c r="A1920" s="14"/>
      <c r="B1920" s="237"/>
      <c r="C1920" s="238"/>
      <c r="D1920" s="227" t="s">
        <v>182</v>
      </c>
      <c r="E1920" s="239" t="s">
        <v>19</v>
      </c>
      <c r="F1920" s="240" t="s">
        <v>953</v>
      </c>
      <c r="G1920" s="238"/>
      <c r="H1920" s="241">
        <v>8.3490000000000002</v>
      </c>
      <c r="I1920" s="242"/>
      <c r="J1920" s="238"/>
      <c r="K1920" s="238"/>
      <c r="L1920" s="243"/>
      <c r="M1920" s="244"/>
      <c r="N1920" s="245"/>
      <c r="O1920" s="245"/>
      <c r="P1920" s="245"/>
      <c r="Q1920" s="245"/>
      <c r="R1920" s="245"/>
      <c r="S1920" s="245"/>
      <c r="T1920" s="246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47" t="s">
        <v>182</v>
      </c>
      <c r="AU1920" s="247" t="s">
        <v>81</v>
      </c>
      <c r="AV1920" s="14" t="s">
        <v>185</v>
      </c>
      <c r="AW1920" s="14" t="s">
        <v>33</v>
      </c>
      <c r="AX1920" s="14" t="s">
        <v>71</v>
      </c>
      <c r="AY1920" s="247" t="s">
        <v>171</v>
      </c>
    </row>
    <row r="1921" s="13" customFormat="1">
      <c r="A1921" s="13"/>
      <c r="B1921" s="225"/>
      <c r="C1921" s="226"/>
      <c r="D1921" s="227" t="s">
        <v>182</v>
      </c>
      <c r="E1921" s="228" t="s">
        <v>19</v>
      </c>
      <c r="F1921" s="229" t="s">
        <v>1740</v>
      </c>
      <c r="G1921" s="226"/>
      <c r="H1921" s="230">
        <v>3.5150000000000001</v>
      </c>
      <c r="I1921" s="231"/>
      <c r="J1921" s="226"/>
      <c r="K1921" s="226"/>
      <c r="L1921" s="232"/>
      <c r="M1921" s="233"/>
      <c r="N1921" s="234"/>
      <c r="O1921" s="234"/>
      <c r="P1921" s="234"/>
      <c r="Q1921" s="234"/>
      <c r="R1921" s="234"/>
      <c r="S1921" s="234"/>
      <c r="T1921" s="23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6" t="s">
        <v>182</v>
      </c>
      <c r="AU1921" s="236" t="s">
        <v>81</v>
      </c>
      <c r="AV1921" s="13" t="s">
        <v>81</v>
      </c>
      <c r="AW1921" s="13" t="s">
        <v>33</v>
      </c>
      <c r="AX1921" s="13" t="s">
        <v>71</v>
      </c>
      <c r="AY1921" s="236" t="s">
        <v>171</v>
      </c>
    </row>
    <row r="1922" s="14" customFormat="1">
      <c r="A1922" s="14"/>
      <c r="B1922" s="237"/>
      <c r="C1922" s="238"/>
      <c r="D1922" s="227" t="s">
        <v>182</v>
      </c>
      <c r="E1922" s="239" t="s">
        <v>19</v>
      </c>
      <c r="F1922" s="240" t="s">
        <v>231</v>
      </c>
      <c r="G1922" s="238"/>
      <c r="H1922" s="241">
        <v>3.5150000000000001</v>
      </c>
      <c r="I1922" s="242"/>
      <c r="J1922" s="238"/>
      <c r="K1922" s="238"/>
      <c r="L1922" s="243"/>
      <c r="M1922" s="244"/>
      <c r="N1922" s="245"/>
      <c r="O1922" s="245"/>
      <c r="P1922" s="245"/>
      <c r="Q1922" s="245"/>
      <c r="R1922" s="245"/>
      <c r="S1922" s="245"/>
      <c r="T1922" s="246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7" t="s">
        <v>182</v>
      </c>
      <c r="AU1922" s="247" t="s">
        <v>81</v>
      </c>
      <c r="AV1922" s="14" t="s">
        <v>185</v>
      </c>
      <c r="AW1922" s="14" t="s">
        <v>33</v>
      </c>
      <c r="AX1922" s="14" t="s">
        <v>71</v>
      </c>
      <c r="AY1922" s="247" t="s">
        <v>171</v>
      </c>
    </row>
    <row r="1923" s="13" customFormat="1">
      <c r="A1923" s="13"/>
      <c r="B1923" s="225"/>
      <c r="C1923" s="226"/>
      <c r="D1923" s="227" t="s">
        <v>182</v>
      </c>
      <c r="E1923" s="228" t="s">
        <v>19</v>
      </c>
      <c r="F1923" s="229" t="s">
        <v>1733</v>
      </c>
      <c r="G1923" s="226"/>
      <c r="H1923" s="230">
        <v>66.400000000000006</v>
      </c>
      <c r="I1923" s="231"/>
      <c r="J1923" s="226"/>
      <c r="K1923" s="226"/>
      <c r="L1923" s="232"/>
      <c r="M1923" s="233"/>
      <c r="N1923" s="234"/>
      <c r="O1923" s="234"/>
      <c r="P1923" s="234"/>
      <c r="Q1923" s="234"/>
      <c r="R1923" s="234"/>
      <c r="S1923" s="234"/>
      <c r="T1923" s="23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6" t="s">
        <v>182</v>
      </c>
      <c r="AU1923" s="236" t="s">
        <v>81</v>
      </c>
      <c r="AV1923" s="13" t="s">
        <v>81</v>
      </c>
      <c r="AW1923" s="13" t="s">
        <v>33</v>
      </c>
      <c r="AX1923" s="13" t="s">
        <v>71</v>
      </c>
      <c r="AY1923" s="236" t="s">
        <v>171</v>
      </c>
    </row>
    <row r="1924" s="13" customFormat="1">
      <c r="A1924" s="13"/>
      <c r="B1924" s="225"/>
      <c r="C1924" s="226"/>
      <c r="D1924" s="227" t="s">
        <v>182</v>
      </c>
      <c r="E1924" s="228" t="s">
        <v>19</v>
      </c>
      <c r="F1924" s="229" t="s">
        <v>1734</v>
      </c>
      <c r="G1924" s="226"/>
      <c r="H1924" s="230">
        <v>25.199999999999999</v>
      </c>
      <c r="I1924" s="231"/>
      <c r="J1924" s="226"/>
      <c r="K1924" s="226"/>
      <c r="L1924" s="232"/>
      <c r="M1924" s="233"/>
      <c r="N1924" s="234"/>
      <c r="O1924" s="234"/>
      <c r="P1924" s="234"/>
      <c r="Q1924" s="234"/>
      <c r="R1924" s="234"/>
      <c r="S1924" s="234"/>
      <c r="T1924" s="23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6" t="s">
        <v>182</v>
      </c>
      <c r="AU1924" s="236" t="s">
        <v>81</v>
      </c>
      <c r="AV1924" s="13" t="s">
        <v>81</v>
      </c>
      <c r="AW1924" s="13" t="s">
        <v>33</v>
      </c>
      <c r="AX1924" s="13" t="s">
        <v>71</v>
      </c>
      <c r="AY1924" s="236" t="s">
        <v>171</v>
      </c>
    </row>
    <row r="1925" s="14" customFormat="1">
      <c r="A1925" s="14"/>
      <c r="B1925" s="237"/>
      <c r="C1925" s="238"/>
      <c r="D1925" s="227" t="s">
        <v>182</v>
      </c>
      <c r="E1925" s="239" t="s">
        <v>19</v>
      </c>
      <c r="F1925" s="240" t="s">
        <v>1735</v>
      </c>
      <c r="G1925" s="238"/>
      <c r="H1925" s="241">
        <v>91.600000000000009</v>
      </c>
      <c r="I1925" s="242"/>
      <c r="J1925" s="238"/>
      <c r="K1925" s="238"/>
      <c r="L1925" s="243"/>
      <c r="M1925" s="244"/>
      <c r="N1925" s="245"/>
      <c r="O1925" s="245"/>
      <c r="P1925" s="245"/>
      <c r="Q1925" s="245"/>
      <c r="R1925" s="245"/>
      <c r="S1925" s="245"/>
      <c r="T1925" s="246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7" t="s">
        <v>182</v>
      </c>
      <c r="AU1925" s="247" t="s">
        <v>81</v>
      </c>
      <c r="AV1925" s="14" t="s">
        <v>185</v>
      </c>
      <c r="AW1925" s="14" t="s">
        <v>33</v>
      </c>
      <c r="AX1925" s="14" t="s">
        <v>71</v>
      </c>
      <c r="AY1925" s="247" t="s">
        <v>171</v>
      </c>
    </row>
    <row r="1926" s="13" customFormat="1">
      <c r="A1926" s="13"/>
      <c r="B1926" s="225"/>
      <c r="C1926" s="226"/>
      <c r="D1926" s="227" t="s">
        <v>182</v>
      </c>
      <c r="E1926" s="228" t="s">
        <v>19</v>
      </c>
      <c r="F1926" s="229" t="s">
        <v>1741</v>
      </c>
      <c r="G1926" s="226"/>
      <c r="H1926" s="230">
        <v>10.6</v>
      </c>
      <c r="I1926" s="231"/>
      <c r="J1926" s="226"/>
      <c r="K1926" s="226"/>
      <c r="L1926" s="232"/>
      <c r="M1926" s="233"/>
      <c r="N1926" s="234"/>
      <c r="O1926" s="234"/>
      <c r="P1926" s="234"/>
      <c r="Q1926" s="234"/>
      <c r="R1926" s="234"/>
      <c r="S1926" s="234"/>
      <c r="T1926" s="235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6" t="s">
        <v>182</v>
      </c>
      <c r="AU1926" s="236" t="s">
        <v>81</v>
      </c>
      <c r="AV1926" s="13" t="s">
        <v>81</v>
      </c>
      <c r="AW1926" s="13" t="s">
        <v>33</v>
      </c>
      <c r="AX1926" s="13" t="s">
        <v>71</v>
      </c>
      <c r="AY1926" s="236" t="s">
        <v>171</v>
      </c>
    </row>
    <row r="1927" s="14" customFormat="1">
      <c r="A1927" s="14"/>
      <c r="B1927" s="237"/>
      <c r="C1927" s="238"/>
      <c r="D1927" s="227" t="s">
        <v>182</v>
      </c>
      <c r="E1927" s="239" t="s">
        <v>19</v>
      </c>
      <c r="F1927" s="240" t="s">
        <v>1742</v>
      </c>
      <c r="G1927" s="238"/>
      <c r="H1927" s="241">
        <v>10.6</v>
      </c>
      <c r="I1927" s="242"/>
      <c r="J1927" s="238"/>
      <c r="K1927" s="238"/>
      <c r="L1927" s="243"/>
      <c r="M1927" s="244"/>
      <c r="N1927" s="245"/>
      <c r="O1927" s="245"/>
      <c r="P1927" s="245"/>
      <c r="Q1927" s="245"/>
      <c r="R1927" s="245"/>
      <c r="S1927" s="245"/>
      <c r="T1927" s="246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7" t="s">
        <v>182</v>
      </c>
      <c r="AU1927" s="247" t="s">
        <v>81</v>
      </c>
      <c r="AV1927" s="14" t="s">
        <v>185</v>
      </c>
      <c r="AW1927" s="14" t="s">
        <v>33</v>
      </c>
      <c r="AX1927" s="14" t="s">
        <v>71</v>
      </c>
      <c r="AY1927" s="247" t="s">
        <v>171</v>
      </c>
    </row>
    <row r="1928" s="15" customFormat="1">
      <c r="A1928" s="15"/>
      <c r="B1928" s="248"/>
      <c r="C1928" s="249"/>
      <c r="D1928" s="227" t="s">
        <v>182</v>
      </c>
      <c r="E1928" s="250" t="s">
        <v>19</v>
      </c>
      <c r="F1928" s="251" t="s">
        <v>188</v>
      </c>
      <c r="G1928" s="249"/>
      <c r="H1928" s="252">
        <v>171.80599999999998</v>
      </c>
      <c r="I1928" s="253"/>
      <c r="J1928" s="249"/>
      <c r="K1928" s="249"/>
      <c r="L1928" s="254"/>
      <c r="M1928" s="255"/>
      <c r="N1928" s="256"/>
      <c r="O1928" s="256"/>
      <c r="P1928" s="256"/>
      <c r="Q1928" s="256"/>
      <c r="R1928" s="256"/>
      <c r="S1928" s="256"/>
      <c r="T1928" s="257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8" t="s">
        <v>182</v>
      </c>
      <c r="AU1928" s="258" t="s">
        <v>81</v>
      </c>
      <c r="AV1928" s="15" t="s">
        <v>179</v>
      </c>
      <c r="AW1928" s="15" t="s">
        <v>33</v>
      </c>
      <c r="AX1928" s="15" t="s">
        <v>79</v>
      </c>
      <c r="AY1928" s="258" t="s">
        <v>171</v>
      </c>
    </row>
    <row r="1929" s="2" customFormat="1" ht="16.5" customHeight="1">
      <c r="A1929" s="41"/>
      <c r="B1929" s="42"/>
      <c r="C1929" s="269" t="s">
        <v>1754</v>
      </c>
      <c r="D1929" s="269" t="s">
        <v>565</v>
      </c>
      <c r="E1929" s="270" t="s">
        <v>1633</v>
      </c>
      <c r="F1929" s="271" t="s">
        <v>1634</v>
      </c>
      <c r="G1929" s="272" t="s">
        <v>191</v>
      </c>
      <c r="H1929" s="273">
        <v>193.024</v>
      </c>
      <c r="I1929" s="274"/>
      <c r="J1929" s="275">
        <f>ROUND(I1929*H1929,2)</f>
        <v>0</v>
      </c>
      <c r="K1929" s="271" t="s">
        <v>178</v>
      </c>
      <c r="L1929" s="276"/>
      <c r="M1929" s="277" t="s">
        <v>19</v>
      </c>
      <c r="N1929" s="278" t="s">
        <v>42</v>
      </c>
      <c r="O1929" s="87"/>
      <c r="P1929" s="216">
        <f>O1929*H1929</f>
        <v>0</v>
      </c>
      <c r="Q1929" s="216">
        <v>0.00016000000000000001</v>
      </c>
      <c r="R1929" s="216">
        <f>Q1929*H1929</f>
        <v>0.030883840000000003</v>
      </c>
      <c r="S1929" s="216">
        <v>0</v>
      </c>
      <c r="T1929" s="217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18" t="s">
        <v>286</v>
      </c>
      <c r="AT1929" s="218" t="s">
        <v>565</v>
      </c>
      <c r="AU1929" s="218" t="s">
        <v>81</v>
      </c>
      <c r="AY1929" s="20" t="s">
        <v>171</v>
      </c>
      <c r="BE1929" s="219">
        <f>IF(N1929="základní",J1929,0)</f>
        <v>0</v>
      </c>
      <c r="BF1929" s="219">
        <f>IF(N1929="snížená",J1929,0)</f>
        <v>0</v>
      </c>
      <c r="BG1929" s="219">
        <f>IF(N1929="zákl. přenesená",J1929,0)</f>
        <v>0</v>
      </c>
      <c r="BH1929" s="219">
        <f>IF(N1929="sníž. přenesená",J1929,0)</f>
        <v>0</v>
      </c>
      <c r="BI1929" s="219">
        <f>IF(N1929="nulová",J1929,0)</f>
        <v>0</v>
      </c>
      <c r="BJ1929" s="20" t="s">
        <v>79</v>
      </c>
      <c r="BK1929" s="219">
        <f>ROUND(I1929*H1929,2)</f>
        <v>0</v>
      </c>
      <c r="BL1929" s="20" t="s">
        <v>235</v>
      </c>
      <c r="BM1929" s="218" t="s">
        <v>1755</v>
      </c>
    </row>
    <row r="1930" s="13" customFormat="1">
      <c r="A1930" s="13"/>
      <c r="B1930" s="225"/>
      <c r="C1930" s="226"/>
      <c r="D1930" s="227" t="s">
        <v>182</v>
      </c>
      <c r="E1930" s="228" t="s">
        <v>19</v>
      </c>
      <c r="F1930" s="229" t="s">
        <v>1756</v>
      </c>
      <c r="G1930" s="226"/>
      <c r="H1930" s="230">
        <v>193.024</v>
      </c>
      <c r="I1930" s="231"/>
      <c r="J1930" s="226"/>
      <c r="K1930" s="226"/>
      <c r="L1930" s="232"/>
      <c r="M1930" s="233"/>
      <c r="N1930" s="234"/>
      <c r="O1930" s="234"/>
      <c r="P1930" s="234"/>
      <c r="Q1930" s="234"/>
      <c r="R1930" s="234"/>
      <c r="S1930" s="234"/>
      <c r="T1930" s="235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6" t="s">
        <v>182</v>
      </c>
      <c r="AU1930" s="236" t="s">
        <v>81</v>
      </c>
      <c r="AV1930" s="13" t="s">
        <v>81</v>
      </c>
      <c r="AW1930" s="13" t="s">
        <v>33</v>
      </c>
      <c r="AX1930" s="13" t="s">
        <v>71</v>
      </c>
      <c r="AY1930" s="236" t="s">
        <v>171</v>
      </c>
    </row>
    <row r="1931" s="15" customFormat="1">
      <c r="A1931" s="15"/>
      <c r="B1931" s="248"/>
      <c r="C1931" s="249"/>
      <c r="D1931" s="227" t="s">
        <v>182</v>
      </c>
      <c r="E1931" s="250" t="s">
        <v>19</v>
      </c>
      <c r="F1931" s="251" t="s">
        <v>188</v>
      </c>
      <c r="G1931" s="249"/>
      <c r="H1931" s="252">
        <v>193.024</v>
      </c>
      <c r="I1931" s="253"/>
      <c r="J1931" s="249"/>
      <c r="K1931" s="249"/>
      <c r="L1931" s="254"/>
      <c r="M1931" s="255"/>
      <c r="N1931" s="256"/>
      <c r="O1931" s="256"/>
      <c r="P1931" s="256"/>
      <c r="Q1931" s="256"/>
      <c r="R1931" s="256"/>
      <c r="S1931" s="256"/>
      <c r="T1931" s="257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58" t="s">
        <v>182</v>
      </c>
      <c r="AU1931" s="258" t="s">
        <v>81</v>
      </c>
      <c r="AV1931" s="15" t="s">
        <v>179</v>
      </c>
      <c r="AW1931" s="15" t="s">
        <v>33</v>
      </c>
      <c r="AX1931" s="15" t="s">
        <v>79</v>
      </c>
      <c r="AY1931" s="258" t="s">
        <v>171</v>
      </c>
    </row>
    <row r="1932" s="2" customFormat="1" ht="24.15" customHeight="1">
      <c r="A1932" s="41"/>
      <c r="B1932" s="42"/>
      <c r="C1932" s="207" t="s">
        <v>1085</v>
      </c>
      <c r="D1932" s="207" t="s">
        <v>174</v>
      </c>
      <c r="E1932" s="208" t="s">
        <v>1757</v>
      </c>
      <c r="F1932" s="209" t="s">
        <v>1758</v>
      </c>
      <c r="G1932" s="210" t="s">
        <v>191</v>
      </c>
      <c r="H1932" s="211">
        <v>171.80600000000001</v>
      </c>
      <c r="I1932" s="212"/>
      <c r="J1932" s="213">
        <f>ROUND(I1932*H1932,2)</f>
        <v>0</v>
      </c>
      <c r="K1932" s="209" t="s">
        <v>178</v>
      </c>
      <c r="L1932" s="47"/>
      <c r="M1932" s="214" t="s">
        <v>19</v>
      </c>
      <c r="N1932" s="215" t="s">
        <v>42</v>
      </c>
      <c r="O1932" s="87"/>
      <c r="P1932" s="216">
        <f>O1932*H1932</f>
        <v>0</v>
      </c>
      <c r="Q1932" s="216">
        <v>0</v>
      </c>
      <c r="R1932" s="216">
        <f>Q1932*H1932</f>
        <v>0</v>
      </c>
      <c r="S1932" s="216">
        <v>0</v>
      </c>
      <c r="T1932" s="217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18" t="s">
        <v>235</v>
      </c>
      <c r="AT1932" s="218" t="s">
        <v>174</v>
      </c>
      <c r="AU1932" s="218" t="s">
        <v>81</v>
      </c>
      <c r="AY1932" s="20" t="s">
        <v>171</v>
      </c>
      <c r="BE1932" s="219">
        <f>IF(N1932="základní",J1932,0)</f>
        <v>0</v>
      </c>
      <c r="BF1932" s="219">
        <f>IF(N1932="snížená",J1932,0)</f>
        <v>0</v>
      </c>
      <c r="BG1932" s="219">
        <f>IF(N1932="zákl. přenesená",J1932,0)</f>
        <v>0</v>
      </c>
      <c r="BH1932" s="219">
        <f>IF(N1932="sníž. přenesená",J1932,0)</f>
        <v>0</v>
      </c>
      <c r="BI1932" s="219">
        <f>IF(N1932="nulová",J1932,0)</f>
        <v>0</v>
      </c>
      <c r="BJ1932" s="20" t="s">
        <v>79</v>
      </c>
      <c r="BK1932" s="219">
        <f>ROUND(I1932*H1932,2)</f>
        <v>0</v>
      </c>
      <c r="BL1932" s="20" t="s">
        <v>235</v>
      </c>
      <c r="BM1932" s="218" t="s">
        <v>1759</v>
      </c>
    </row>
    <row r="1933" s="2" customFormat="1">
      <c r="A1933" s="41"/>
      <c r="B1933" s="42"/>
      <c r="C1933" s="43"/>
      <c r="D1933" s="220" t="s">
        <v>180</v>
      </c>
      <c r="E1933" s="43"/>
      <c r="F1933" s="221" t="s">
        <v>1760</v>
      </c>
      <c r="G1933" s="43"/>
      <c r="H1933" s="43"/>
      <c r="I1933" s="222"/>
      <c r="J1933" s="43"/>
      <c r="K1933" s="43"/>
      <c r="L1933" s="47"/>
      <c r="M1933" s="223"/>
      <c r="N1933" s="224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180</v>
      </c>
      <c r="AU1933" s="20" t="s">
        <v>81</v>
      </c>
    </row>
    <row r="1934" s="13" customFormat="1">
      <c r="A1934" s="13"/>
      <c r="B1934" s="225"/>
      <c r="C1934" s="226"/>
      <c r="D1934" s="227" t="s">
        <v>182</v>
      </c>
      <c r="E1934" s="228" t="s">
        <v>19</v>
      </c>
      <c r="F1934" s="229" t="s">
        <v>1721</v>
      </c>
      <c r="G1934" s="226"/>
      <c r="H1934" s="230">
        <v>23.373000000000001</v>
      </c>
      <c r="I1934" s="231"/>
      <c r="J1934" s="226"/>
      <c r="K1934" s="226"/>
      <c r="L1934" s="232"/>
      <c r="M1934" s="233"/>
      <c r="N1934" s="234"/>
      <c r="O1934" s="234"/>
      <c r="P1934" s="234"/>
      <c r="Q1934" s="234"/>
      <c r="R1934" s="234"/>
      <c r="S1934" s="234"/>
      <c r="T1934" s="23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6" t="s">
        <v>182</v>
      </c>
      <c r="AU1934" s="236" t="s">
        <v>81</v>
      </c>
      <c r="AV1934" s="13" t="s">
        <v>81</v>
      </c>
      <c r="AW1934" s="13" t="s">
        <v>33</v>
      </c>
      <c r="AX1934" s="13" t="s">
        <v>71</v>
      </c>
      <c r="AY1934" s="236" t="s">
        <v>171</v>
      </c>
    </row>
    <row r="1935" s="14" customFormat="1">
      <c r="A1935" s="14"/>
      <c r="B1935" s="237"/>
      <c r="C1935" s="238"/>
      <c r="D1935" s="227" t="s">
        <v>182</v>
      </c>
      <c r="E1935" s="239" t="s">
        <v>19</v>
      </c>
      <c r="F1935" s="240" t="s">
        <v>1753</v>
      </c>
      <c r="G1935" s="238"/>
      <c r="H1935" s="241">
        <v>23.373000000000001</v>
      </c>
      <c r="I1935" s="242"/>
      <c r="J1935" s="238"/>
      <c r="K1935" s="238"/>
      <c r="L1935" s="243"/>
      <c r="M1935" s="244"/>
      <c r="N1935" s="245"/>
      <c r="O1935" s="245"/>
      <c r="P1935" s="245"/>
      <c r="Q1935" s="245"/>
      <c r="R1935" s="245"/>
      <c r="S1935" s="245"/>
      <c r="T1935" s="246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47" t="s">
        <v>182</v>
      </c>
      <c r="AU1935" s="247" t="s">
        <v>81</v>
      </c>
      <c r="AV1935" s="14" t="s">
        <v>185</v>
      </c>
      <c r="AW1935" s="14" t="s">
        <v>33</v>
      </c>
      <c r="AX1935" s="14" t="s">
        <v>71</v>
      </c>
      <c r="AY1935" s="247" t="s">
        <v>171</v>
      </c>
    </row>
    <row r="1936" s="13" customFormat="1">
      <c r="A1936" s="13"/>
      <c r="B1936" s="225"/>
      <c r="C1936" s="226"/>
      <c r="D1936" s="227" t="s">
        <v>182</v>
      </c>
      <c r="E1936" s="228" t="s">
        <v>19</v>
      </c>
      <c r="F1936" s="229" t="s">
        <v>1724</v>
      </c>
      <c r="G1936" s="226"/>
      <c r="H1936" s="230">
        <v>2.3540000000000001</v>
      </c>
      <c r="I1936" s="231"/>
      <c r="J1936" s="226"/>
      <c r="K1936" s="226"/>
      <c r="L1936" s="232"/>
      <c r="M1936" s="233"/>
      <c r="N1936" s="234"/>
      <c r="O1936" s="234"/>
      <c r="P1936" s="234"/>
      <c r="Q1936" s="234"/>
      <c r="R1936" s="234"/>
      <c r="S1936" s="234"/>
      <c r="T1936" s="235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6" t="s">
        <v>182</v>
      </c>
      <c r="AU1936" s="236" t="s">
        <v>81</v>
      </c>
      <c r="AV1936" s="13" t="s">
        <v>81</v>
      </c>
      <c r="AW1936" s="13" t="s">
        <v>33</v>
      </c>
      <c r="AX1936" s="13" t="s">
        <v>71</v>
      </c>
      <c r="AY1936" s="236" t="s">
        <v>171</v>
      </c>
    </row>
    <row r="1937" s="14" customFormat="1">
      <c r="A1937" s="14"/>
      <c r="B1937" s="237"/>
      <c r="C1937" s="238"/>
      <c r="D1937" s="227" t="s">
        <v>182</v>
      </c>
      <c r="E1937" s="239" t="s">
        <v>19</v>
      </c>
      <c r="F1937" s="240" t="s">
        <v>1725</v>
      </c>
      <c r="G1937" s="238"/>
      <c r="H1937" s="241">
        <v>2.3540000000000001</v>
      </c>
      <c r="I1937" s="242"/>
      <c r="J1937" s="238"/>
      <c r="K1937" s="238"/>
      <c r="L1937" s="243"/>
      <c r="M1937" s="244"/>
      <c r="N1937" s="245"/>
      <c r="O1937" s="245"/>
      <c r="P1937" s="245"/>
      <c r="Q1937" s="245"/>
      <c r="R1937" s="245"/>
      <c r="S1937" s="245"/>
      <c r="T1937" s="246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7" t="s">
        <v>182</v>
      </c>
      <c r="AU1937" s="247" t="s">
        <v>81</v>
      </c>
      <c r="AV1937" s="14" t="s">
        <v>185</v>
      </c>
      <c r="AW1937" s="14" t="s">
        <v>33</v>
      </c>
      <c r="AX1937" s="14" t="s">
        <v>71</v>
      </c>
      <c r="AY1937" s="247" t="s">
        <v>171</v>
      </c>
    </row>
    <row r="1938" s="13" customFormat="1">
      <c r="A1938" s="13"/>
      <c r="B1938" s="225"/>
      <c r="C1938" s="226"/>
      <c r="D1938" s="227" t="s">
        <v>182</v>
      </c>
      <c r="E1938" s="228" t="s">
        <v>19</v>
      </c>
      <c r="F1938" s="229" t="s">
        <v>1728</v>
      </c>
      <c r="G1938" s="226"/>
      <c r="H1938" s="230">
        <v>5.0700000000000003</v>
      </c>
      <c r="I1938" s="231"/>
      <c r="J1938" s="226"/>
      <c r="K1938" s="226"/>
      <c r="L1938" s="232"/>
      <c r="M1938" s="233"/>
      <c r="N1938" s="234"/>
      <c r="O1938" s="234"/>
      <c r="P1938" s="234"/>
      <c r="Q1938" s="234"/>
      <c r="R1938" s="234"/>
      <c r="S1938" s="234"/>
      <c r="T1938" s="23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6" t="s">
        <v>182</v>
      </c>
      <c r="AU1938" s="236" t="s">
        <v>81</v>
      </c>
      <c r="AV1938" s="13" t="s">
        <v>81</v>
      </c>
      <c r="AW1938" s="13" t="s">
        <v>33</v>
      </c>
      <c r="AX1938" s="13" t="s">
        <v>71</v>
      </c>
      <c r="AY1938" s="236" t="s">
        <v>171</v>
      </c>
    </row>
    <row r="1939" s="14" customFormat="1">
      <c r="A1939" s="14"/>
      <c r="B1939" s="237"/>
      <c r="C1939" s="238"/>
      <c r="D1939" s="227" t="s">
        <v>182</v>
      </c>
      <c r="E1939" s="239" t="s">
        <v>19</v>
      </c>
      <c r="F1939" s="240" t="s">
        <v>1729</v>
      </c>
      <c r="G1939" s="238"/>
      <c r="H1939" s="241">
        <v>5.0700000000000003</v>
      </c>
      <c r="I1939" s="242"/>
      <c r="J1939" s="238"/>
      <c r="K1939" s="238"/>
      <c r="L1939" s="243"/>
      <c r="M1939" s="244"/>
      <c r="N1939" s="245"/>
      <c r="O1939" s="245"/>
      <c r="P1939" s="245"/>
      <c r="Q1939" s="245"/>
      <c r="R1939" s="245"/>
      <c r="S1939" s="245"/>
      <c r="T1939" s="246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7" t="s">
        <v>182</v>
      </c>
      <c r="AU1939" s="247" t="s">
        <v>81</v>
      </c>
      <c r="AV1939" s="14" t="s">
        <v>185</v>
      </c>
      <c r="AW1939" s="14" t="s">
        <v>33</v>
      </c>
      <c r="AX1939" s="14" t="s">
        <v>71</v>
      </c>
      <c r="AY1939" s="247" t="s">
        <v>171</v>
      </c>
    </row>
    <row r="1940" s="13" customFormat="1">
      <c r="A1940" s="13"/>
      <c r="B1940" s="225"/>
      <c r="C1940" s="226"/>
      <c r="D1940" s="227" t="s">
        <v>182</v>
      </c>
      <c r="E1940" s="228" t="s">
        <v>19</v>
      </c>
      <c r="F1940" s="229" t="s">
        <v>1730</v>
      </c>
      <c r="G1940" s="226"/>
      <c r="H1940" s="230">
        <v>10.140000000000001</v>
      </c>
      <c r="I1940" s="231"/>
      <c r="J1940" s="226"/>
      <c r="K1940" s="226"/>
      <c r="L1940" s="232"/>
      <c r="M1940" s="233"/>
      <c r="N1940" s="234"/>
      <c r="O1940" s="234"/>
      <c r="P1940" s="234"/>
      <c r="Q1940" s="234"/>
      <c r="R1940" s="234"/>
      <c r="S1940" s="234"/>
      <c r="T1940" s="235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6" t="s">
        <v>182</v>
      </c>
      <c r="AU1940" s="236" t="s">
        <v>81</v>
      </c>
      <c r="AV1940" s="13" t="s">
        <v>81</v>
      </c>
      <c r="AW1940" s="13" t="s">
        <v>33</v>
      </c>
      <c r="AX1940" s="13" t="s">
        <v>71</v>
      </c>
      <c r="AY1940" s="236" t="s">
        <v>171</v>
      </c>
    </row>
    <row r="1941" s="13" customFormat="1">
      <c r="A1941" s="13"/>
      <c r="B1941" s="225"/>
      <c r="C1941" s="226"/>
      <c r="D1941" s="227" t="s">
        <v>182</v>
      </c>
      <c r="E1941" s="228" t="s">
        <v>19</v>
      </c>
      <c r="F1941" s="229" t="s">
        <v>1731</v>
      </c>
      <c r="G1941" s="226"/>
      <c r="H1941" s="230">
        <v>6.0800000000000001</v>
      </c>
      <c r="I1941" s="231"/>
      <c r="J1941" s="226"/>
      <c r="K1941" s="226"/>
      <c r="L1941" s="232"/>
      <c r="M1941" s="233"/>
      <c r="N1941" s="234"/>
      <c r="O1941" s="234"/>
      <c r="P1941" s="234"/>
      <c r="Q1941" s="234"/>
      <c r="R1941" s="234"/>
      <c r="S1941" s="234"/>
      <c r="T1941" s="235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6" t="s">
        <v>182</v>
      </c>
      <c r="AU1941" s="236" t="s">
        <v>81</v>
      </c>
      <c r="AV1941" s="13" t="s">
        <v>81</v>
      </c>
      <c r="AW1941" s="13" t="s">
        <v>33</v>
      </c>
      <c r="AX1941" s="13" t="s">
        <v>71</v>
      </c>
      <c r="AY1941" s="236" t="s">
        <v>171</v>
      </c>
    </row>
    <row r="1942" s="14" customFormat="1">
      <c r="A1942" s="14"/>
      <c r="B1942" s="237"/>
      <c r="C1942" s="238"/>
      <c r="D1942" s="227" t="s">
        <v>182</v>
      </c>
      <c r="E1942" s="239" t="s">
        <v>19</v>
      </c>
      <c r="F1942" s="240" t="s">
        <v>1732</v>
      </c>
      <c r="G1942" s="238"/>
      <c r="H1942" s="241">
        <v>16.219999999999999</v>
      </c>
      <c r="I1942" s="242"/>
      <c r="J1942" s="238"/>
      <c r="K1942" s="238"/>
      <c r="L1942" s="243"/>
      <c r="M1942" s="244"/>
      <c r="N1942" s="245"/>
      <c r="O1942" s="245"/>
      <c r="P1942" s="245"/>
      <c r="Q1942" s="245"/>
      <c r="R1942" s="245"/>
      <c r="S1942" s="245"/>
      <c r="T1942" s="246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7" t="s">
        <v>182</v>
      </c>
      <c r="AU1942" s="247" t="s">
        <v>81</v>
      </c>
      <c r="AV1942" s="14" t="s">
        <v>185</v>
      </c>
      <c r="AW1942" s="14" t="s">
        <v>33</v>
      </c>
      <c r="AX1942" s="14" t="s">
        <v>71</v>
      </c>
      <c r="AY1942" s="247" t="s">
        <v>171</v>
      </c>
    </row>
    <row r="1943" s="13" customFormat="1">
      <c r="A1943" s="13"/>
      <c r="B1943" s="225"/>
      <c r="C1943" s="226"/>
      <c r="D1943" s="227" t="s">
        <v>182</v>
      </c>
      <c r="E1943" s="228" t="s">
        <v>19</v>
      </c>
      <c r="F1943" s="229" t="s">
        <v>1142</v>
      </c>
      <c r="G1943" s="226"/>
      <c r="H1943" s="230">
        <v>10.725</v>
      </c>
      <c r="I1943" s="231"/>
      <c r="J1943" s="226"/>
      <c r="K1943" s="226"/>
      <c r="L1943" s="232"/>
      <c r="M1943" s="233"/>
      <c r="N1943" s="234"/>
      <c r="O1943" s="234"/>
      <c r="P1943" s="234"/>
      <c r="Q1943" s="234"/>
      <c r="R1943" s="234"/>
      <c r="S1943" s="234"/>
      <c r="T1943" s="23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6" t="s">
        <v>182</v>
      </c>
      <c r="AU1943" s="236" t="s">
        <v>81</v>
      </c>
      <c r="AV1943" s="13" t="s">
        <v>81</v>
      </c>
      <c r="AW1943" s="13" t="s">
        <v>33</v>
      </c>
      <c r="AX1943" s="13" t="s">
        <v>71</v>
      </c>
      <c r="AY1943" s="236" t="s">
        <v>171</v>
      </c>
    </row>
    <row r="1944" s="14" customFormat="1">
      <c r="A1944" s="14"/>
      <c r="B1944" s="237"/>
      <c r="C1944" s="238"/>
      <c r="D1944" s="227" t="s">
        <v>182</v>
      </c>
      <c r="E1944" s="239" t="s">
        <v>19</v>
      </c>
      <c r="F1944" s="240" t="s">
        <v>453</v>
      </c>
      <c r="G1944" s="238"/>
      <c r="H1944" s="241">
        <v>10.725</v>
      </c>
      <c r="I1944" s="242"/>
      <c r="J1944" s="238"/>
      <c r="K1944" s="238"/>
      <c r="L1944" s="243"/>
      <c r="M1944" s="244"/>
      <c r="N1944" s="245"/>
      <c r="O1944" s="245"/>
      <c r="P1944" s="245"/>
      <c r="Q1944" s="245"/>
      <c r="R1944" s="245"/>
      <c r="S1944" s="245"/>
      <c r="T1944" s="246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7" t="s">
        <v>182</v>
      </c>
      <c r="AU1944" s="247" t="s">
        <v>81</v>
      </c>
      <c r="AV1944" s="14" t="s">
        <v>185</v>
      </c>
      <c r="AW1944" s="14" t="s">
        <v>33</v>
      </c>
      <c r="AX1944" s="14" t="s">
        <v>71</v>
      </c>
      <c r="AY1944" s="247" t="s">
        <v>171</v>
      </c>
    </row>
    <row r="1945" s="13" customFormat="1">
      <c r="A1945" s="13"/>
      <c r="B1945" s="225"/>
      <c r="C1945" s="226"/>
      <c r="D1945" s="227" t="s">
        <v>182</v>
      </c>
      <c r="E1945" s="228" t="s">
        <v>19</v>
      </c>
      <c r="F1945" s="229" t="s">
        <v>1739</v>
      </c>
      <c r="G1945" s="226"/>
      <c r="H1945" s="230">
        <v>8.3490000000000002</v>
      </c>
      <c r="I1945" s="231"/>
      <c r="J1945" s="226"/>
      <c r="K1945" s="226"/>
      <c r="L1945" s="232"/>
      <c r="M1945" s="233"/>
      <c r="N1945" s="234"/>
      <c r="O1945" s="234"/>
      <c r="P1945" s="234"/>
      <c r="Q1945" s="234"/>
      <c r="R1945" s="234"/>
      <c r="S1945" s="234"/>
      <c r="T1945" s="23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6" t="s">
        <v>182</v>
      </c>
      <c r="AU1945" s="236" t="s">
        <v>81</v>
      </c>
      <c r="AV1945" s="13" t="s">
        <v>81</v>
      </c>
      <c r="AW1945" s="13" t="s">
        <v>33</v>
      </c>
      <c r="AX1945" s="13" t="s">
        <v>71</v>
      </c>
      <c r="AY1945" s="236" t="s">
        <v>171</v>
      </c>
    </row>
    <row r="1946" s="14" customFormat="1">
      <c r="A1946" s="14"/>
      <c r="B1946" s="237"/>
      <c r="C1946" s="238"/>
      <c r="D1946" s="227" t="s">
        <v>182</v>
      </c>
      <c r="E1946" s="239" t="s">
        <v>19</v>
      </c>
      <c r="F1946" s="240" t="s">
        <v>953</v>
      </c>
      <c r="G1946" s="238"/>
      <c r="H1946" s="241">
        <v>8.3490000000000002</v>
      </c>
      <c r="I1946" s="242"/>
      <c r="J1946" s="238"/>
      <c r="K1946" s="238"/>
      <c r="L1946" s="243"/>
      <c r="M1946" s="244"/>
      <c r="N1946" s="245"/>
      <c r="O1946" s="245"/>
      <c r="P1946" s="245"/>
      <c r="Q1946" s="245"/>
      <c r="R1946" s="245"/>
      <c r="S1946" s="245"/>
      <c r="T1946" s="246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47" t="s">
        <v>182</v>
      </c>
      <c r="AU1946" s="247" t="s">
        <v>81</v>
      </c>
      <c r="AV1946" s="14" t="s">
        <v>185</v>
      </c>
      <c r="AW1946" s="14" t="s">
        <v>33</v>
      </c>
      <c r="AX1946" s="14" t="s">
        <v>71</v>
      </c>
      <c r="AY1946" s="247" t="s">
        <v>171</v>
      </c>
    </row>
    <row r="1947" s="13" customFormat="1">
      <c r="A1947" s="13"/>
      <c r="B1947" s="225"/>
      <c r="C1947" s="226"/>
      <c r="D1947" s="227" t="s">
        <v>182</v>
      </c>
      <c r="E1947" s="228" t="s">
        <v>19</v>
      </c>
      <c r="F1947" s="229" t="s">
        <v>1740</v>
      </c>
      <c r="G1947" s="226"/>
      <c r="H1947" s="230">
        <v>3.5150000000000001</v>
      </c>
      <c r="I1947" s="231"/>
      <c r="J1947" s="226"/>
      <c r="K1947" s="226"/>
      <c r="L1947" s="232"/>
      <c r="M1947" s="233"/>
      <c r="N1947" s="234"/>
      <c r="O1947" s="234"/>
      <c r="P1947" s="234"/>
      <c r="Q1947" s="234"/>
      <c r="R1947" s="234"/>
      <c r="S1947" s="234"/>
      <c r="T1947" s="235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6" t="s">
        <v>182</v>
      </c>
      <c r="AU1947" s="236" t="s">
        <v>81</v>
      </c>
      <c r="AV1947" s="13" t="s">
        <v>81</v>
      </c>
      <c r="AW1947" s="13" t="s">
        <v>33</v>
      </c>
      <c r="AX1947" s="13" t="s">
        <v>71</v>
      </c>
      <c r="AY1947" s="236" t="s">
        <v>171</v>
      </c>
    </row>
    <row r="1948" s="14" customFormat="1">
      <c r="A1948" s="14"/>
      <c r="B1948" s="237"/>
      <c r="C1948" s="238"/>
      <c r="D1948" s="227" t="s">
        <v>182</v>
      </c>
      <c r="E1948" s="239" t="s">
        <v>19</v>
      </c>
      <c r="F1948" s="240" t="s">
        <v>231</v>
      </c>
      <c r="G1948" s="238"/>
      <c r="H1948" s="241">
        <v>3.5150000000000001</v>
      </c>
      <c r="I1948" s="242"/>
      <c r="J1948" s="238"/>
      <c r="K1948" s="238"/>
      <c r="L1948" s="243"/>
      <c r="M1948" s="244"/>
      <c r="N1948" s="245"/>
      <c r="O1948" s="245"/>
      <c r="P1948" s="245"/>
      <c r="Q1948" s="245"/>
      <c r="R1948" s="245"/>
      <c r="S1948" s="245"/>
      <c r="T1948" s="246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7" t="s">
        <v>182</v>
      </c>
      <c r="AU1948" s="247" t="s">
        <v>81</v>
      </c>
      <c r="AV1948" s="14" t="s">
        <v>185</v>
      </c>
      <c r="AW1948" s="14" t="s">
        <v>33</v>
      </c>
      <c r="AX1948" s="14" t="s">
        <v>71</v>
      </c>
      <c r="AY1948" s="247" t="s">
        <v>171</v>
      </c>
    </row>
    <row r="1949" s="13" customFormat="1">
      <c r="A1949" s="13"/>
      <c r="B1949" s="225"/>
      <c r="C1949" s="226"/>
      <c r="D1949" s="227" t="s">
        <v>182</v>
      </c>
      <c r="E1949" s="228" t="s">
        <v>19</v>
      </c>
      <c r="F1949" s="229" t="s">
        <v>1733</v>
      </c>
      <c r="G1949" s="226"/>
      <c r="H1949" s="230">
        <v>66.400000000000006</v>
      </c>
      <c r="I1949" s="231"/>
      <c r="J1949" s="226"/>
      <c r="K1949" s="226"/>
      <c r="L1949" s="232"/>
      <c r="M1949" s="233"/>
      <c r="N1949" s="234"/>
      <c r="O1949" s="234"/>
      <c r="P1949" s="234"/>
      <c r="Q1949" s="234"/>
      <c r="R1949" s="234"/>
      <c r="S1949" s="234"/>
      <c r="T1949" s="235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6" t="s">
        <v>182</v>
      </c>
      <c r="AU1949" s="236" t="s">
        <v>81</v>
      </c>
      <c r="AV1949" s="13" t="s">
        <v>81</v>
      </c>
      <c r="AW1949" s="13" t="s">
        <v>33</v>
      </c>
      <c r="AX1949" s="13" t="s">
        <v>71</v>
      </c>
      <c r="AY1949" s="236" t="s">
        <v>171</v>
      </c>
    </row>
    <row r="1950" s="13" customFormat="1">
      <c r="A1950" s="13"/>
      <c r="B1950" s="225"/>
      <c r="C1950" s="226"/>
      <c r="D1950" s="227" t="s">
        <v>182</v>
      </c>
      <c r="E1950" s="228" t="s">
        <v>19</v>
      </c>
      <c r="F1950" s="229" t="s">
        <v>1734</v>
      </c>
      <c r="G1950" s="226"/>
      <c r="H1950" s="230">
        <v>25.199999999999999</v>
      </c>
      <c r="I1950" s="231"/>
      <c r="J1950" s="226"/>
      <c r="K1950" s="226"/>
      <c r="L1950" s="232"/>
      <c r="M1950" s="233"/>
      <c r="N1950" s="234"/>
      <c r="O1950" s="234"/>
      <c r="P1950" s="234"/>
      <c r="Q1950" s="234"/>
      <c r="R1950" s="234"/>
      <c r="S1950" s="234"/>
      <c r="T1950" s="23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6" t="s">
        <v>182</v>
      </c>
      <c r="AU1950" s="236" t="s">
        <v>81</v>
      </c>
      <c r="AV1950" s="13" t="s">
        <v>81</v>
      </c>
      <c r="AW1950" s="13" t="s">
        <v>33</v>
      </c>
      <c r="AX1950" s="13" t="s">
        <v>71</v>
      </c>
      <c r="AY1950" s="236" t="s">
        <v>171</v>
      </c>
    </row>
    <row r="1951" s="14" customFormat="1">
      <c r="A1951" s="14"/>
      <c r="B1951" s="237"/>
      <c r="C1951" s="238"/>
      <c r="D1951" s="227" t="s">
        <v>182</v>
      </c>
      <c r="E1951" s="239" t="s">
        <v>19</v>
      </c>
      <c r="F1951" s="240" t="s">
        <v>1735</v>
      </c>
      <c r="G1951" s="238"/>
      <c r="H1951" s="241">
        <v>91.600000000000009</v>
      </c>
      <c r="I1951" s="242"/>
      <c r="J1951" s="238"/>
      <c r="K1951" s="238"/>
      <c r="L1951" s="243"/>
      <c r="M1951" s="244"/>
      <c r="N1951" s="245"/>
      <c r="O1951" s="245"/>
      <c r="P1951" s="245"/>
      <c r="Q1951" s="245"/>
      <c r="R1951" s="245"/>
      <c r="S1951" s="245"/>
      <c r="T1951" s="246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47" t="s">
        <v>182</v>
      </c>
      <c r="AU1951" s="247" t="s">
        <v>81</v>
      </c>
      <c r="AV1951" s="14" t="s">
        <v>185</v>
      </c>
      <c r="AW1951" s="14" t="s">
        <v>33</v>
      </c>
      <c r="AX1951" s="14" t="s">
        <v>71</v>
      </c>
      <c r="AY1951" s="247" t="s">
        <v>171</v>
      </c>
    </row>
    <row r="1952" s="13" customFormat="1">
      <c r="A1952" s="13"/>
      <c r="B1952" s="225"/>
      <c r="C1952" s="226"/>
      <c r="D1952" s="227" t="s">
        <v>182</v>
      </c>
      <c r="E1952" s="228" t="s">
        <v>19</v>
      </c>
      <c r="F1952" s="229" t="s">
        <v>1741</v>
      </c>
      <c r="G1952" s="226"/>
      <c r="H1952" s="230">
        <v>10.6</v>
      </c>
      <c r="I1952" s="231"/>
      <c r="J1952" s="226"/>
      <c r="K1952" s="226"/>
      <c r="L1952" s="232"/>
      <c r="M1952" s="233"/>
      <c r="N1952" s="234"/>
      <c r="O1952" s="234"/>
      <c r="P1952" s="234"/>
      <c r="Q1952" s="234"/>
      <c r="R1952" s="234"/>
      <c r="S1952" s="234"/>
      <c r="T1952" s="23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6" t="s">
        <v>182</v>
      </c>
      <c r="AU1952" s="236" t="s">
        <v>81</v>
      </c>
      <c r="AV1952" s="13" t="s">
        <v>81</v>
      </c>
      <c r="AW1952" s="13" t="s">
        <v>33</v>
      </c>
      <c r="AX1952" s="13" t="s">
        <v>71</v>
      </c>
      <c r="AY1952" s="236" t="s">
        <v>171</v>
      </c>
    </row>
    <row r="1953" s="14" customFormat="1">
      <c r="A1953" s="14"/>
      <c r="B1953" s="237"/>
      <c r="C1953" s="238"/>
      <c r="D1953" s="227" t="s">
        <v>182</v>
      </c>
      <c r="E1953" s="239" t="s">
        <v>19</v>
      </c>
      <c r="F1953" s="240" t="s">
        <v>1742</v>
      </c>
      <c r="G1953" s="238"/>
      <c r="H1953" s="241">
        <v>10.6</v>
      </c>
      <c r="I1953" s="242"/>
      <c r="J1953" s="238"/>
      <c r="K1953" s="238"/>
      <c r="L1953" s="243"/>
      <c r="M1953" s="244"/>
      <c r="N1953" s="245"/>
      <c r="O1953" s="245"/>
      <c r="P1953" s="245"/>
      <c r="Q1953" s="245"/>
      <c r="R1953" s="245"/>
      <c r="S1953" s="245"/>
      <c r="T1953" s="246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47" t="s">
        <v>182</v>
      </c>
      <c r="AU1953" s="247" t="s">
        <v>81</v>
      </c>
      <c r="AV1953" s="14" t="s">
        <v>185</v>
      </c>
      <c r="AW1953" s="14" t="s">
        <v>33</v>
      </c>
      <c r="AX1953" s="14" t="s">
        <v>71</v>
      </c>
      <c r="AY1953" s="247" t="s">
        <v>171</v>
      </c>
    </row>
    <row r="1954" s="15" customFormat="1">
      <c r="A1954" s="15"/>
      <c r="B1954" s="248"/>
      <c r="C1954" s="249"/>
      <c r="D1954" s="227" t="s">
        <v>182</v>
      </c>
      <c r="E1954" s="250" t="s">
        <v>19</v>
      </c>
      <c r="F1954" s="251" t="s">
        <v>188</v>
      </c>
      <c r="G1954" s="249"/>
      <c r="H1954" s="252">
        <v>171.80599999999998</v>
      </c>
      <c r="I1954" s="253"/>
      <c r="J1954" s="249"/>
      <c r="K1954" s="249"/>
      <c r="L1954" s="254"/>
      <c r="M1954" s="255"/>
      <c r="N1954" s="256"/>
      <c r="O1954" s="256"/>
      <c r="P1954" s="256"/>
      <c r="Q1954" s="256"/>
      <c r="R1954" s="256"/>
      <c r="S1954" s="256"/>
      <c r="T1954" s="257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58" t="s">
        <v>182</v>
      </c>
      <c r="AU1954" s="258" t="s">
        <v>81</v>
      </c>
      <c r="AV1954" s="15" t="s">
        <v>179</v>
      </c>
      <c r="AW1954" s="15" t="s">
        <v>33</v>
      </c>
      <c r="AX1954" s="15" t="s">
        <v>79</v>
      </c>
      <c r="AY1954" s="258" t="s">
        <v>171</v>
      </c>
    </row>
    <row r="1955" s="2" customFormat="1" ht="16.5" customHeight="1">
      <c r="A1955" s="41"/>
      <c r="B1955" s="42"/>
      <c r="C1955" s="269" t="s">
        <v>1761</v>
      </c>
      <c r="D1955" s="269" t="s">
        <v>565</v>
      </c>
      <c r="E1955" s="270" t="s">
        <v>1762</v>
      </c>
      <c r="F1955" s="271" t="s">
        <v>1763</v>
      </c>
      <c r="G1955" s="272" t="s">
        <v>191</v>
      </c>
      <c r="H1955" s="273">
        <v>70.998000000000005</v>
      </c>
      <c r="I1955" s="274"/>
      <c r="J1955" s="275">
        <f>ROUND(I1955*H1955,2)</f>
        <v>0</v>
      </c>
      <c r="K1955" s="271" t="s">
        <v>178</v>
      </c>
      <c r="L1955" s="276"/>
      <c r="M1955" s="277" t="s">
        <v>19</v>
      </c>
      <c r="N1955" s="278" t="s">
        <v>42</v>
      </c>
      <c r="O1955" s="87"/>
      <c r="P1955" s="216">
        <f>O1955*H1955</f>
        <v>0</v>
      </c>
      <c r="Q1955" s="216">
        <v>0.0028</v>
      </c>
      <c r="R1955" s="216">
        <f>Q1955*H1955</f>
        <v>0.19879440000000001</v>
      </c>
      <c r="S1955" s="216">
        <v>0</v>
      </c>
      <c r="T1955" s="217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18" t="s">
        <v>286</v>
      </c>
      <c r="AT1955" s="218" t="s">
        <v>565</v>
      </c>
      <c r="AU1955" s="218" t="s">
        <v>81</v>
      </c>
      <c r="AY1955" s="20" t="s">
        <v>171</v>
      </c>
      <c r="BE1955" s="219">
        <f>IF(N1955="základní",J1955,0)</f>
        <v>0</v>
      </c>
      <c r="BF1955" s="219">
        <f>IF(N1955="snížená",J1955,0)</f>
        <v>0</v>
      </c>
      <c r="BG1955" s="219">
        <f>IF(N1955="zákl. přenesená",J1955,0)</f>
        <v>0</v>
      </c>
      <c r="BH1955" s="219">
        <f>IF(N1955="sníž. přenesená",J1955,0)</f>
        <v>0</v>
      </c>
      <c r="BI1955" s="219">
        <f>IF(N1955="nulová",J1955,0)</f>
        <v>0</v>
      </c>
      <c r="BJ1955" s="20" t="s">
        <v>79</v>
      </c>
      <c r="BK1955" s="219">
        <f>ROUND(I1955*H1955,2)</f>
        <v>0</v>
      </c>
      <c r="BL1955" s="20" t="s">
        <v>235</v>
      </c>
      <c r="BM1955" s="218" t="s">
        <v>1764</v>
      </c>
    </row>
    <row r="1956" s="13" customFormat="1">
      <c r="A1956" s="13"/>
      <c r="B1956" s="225"/>
      <c r="C1956" s="226"/>
      <c r="D1956" s="227" t="s">
        <v>182</v>
      </c>
      <c r="E1956" s="228" t="s">
        <v>19</v>
      </c>
      <c r="F1956" s="229" t="s">
        <v>1721</v>
      </c>
      <c r="G1956" s="226"/>
      <c r="H1956" s="230">
        <v>23.373000000000001</v>
      </c>
      <c r="I1956" s="231"/>
      <c r="J1956" s="226"/>
      <c r="K1956" s="226"/>
      <c r="L1956" s="232"/>
      <c r="M1956" s="233"/>
      <c r="N1956" s="234"/>
      <c r="O1956" s="234"/>
      <c r="P1956" s="234"/>
      <c r="Q1956" s="234"/>
      <c r="R1956" s="234"/>
      <c r="S1956" s="234"/>
      <c r="T1956" s="235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6" t="s">
        <v>182</v>
      </c>
      <c r="AU1956" s="236" t="s">
        <v>81</v>
      </c>
      <c r="AV1956" s="13" t="s">
        <v>81</v>
      </c>
      <c r="AW1956" s="13" t="s">
        <v>33</v>
      </c>
      <c r="AX1956" s="13" t="s">
        <v>71</v>
      </c>
      <c r="AY1956" s="236" t="s">
        <v>171</v>
      </c>
    </row>
    <row r="1957" s="14" customFormat="1">
      <c r="A1957" s="14"/>
      <c r="B1957" s="237"/>
      <c r="C1957" s="238"/>
      <c r="D1957" s="227" t="s">
        <v>182</v>
      </c>
      <c r="E1957" s="239" t="s">
        <v>19</v>
      </c>
      <c r="F1957" s="240" t="s">
        <v>1753</v>
      </c>
      <c r="G1957" s="238"/>
      <c r="H1957" s="241">
        <v>23.373000000000001</v>
      </c>
      <c r="I1957" s="242"/>
      <c r="J1957" s="238"/>
      <c r="K1957" s="238"/>
      <c r="L1957" s="243"/>
      <c r="M1957" s="244"/>
      <c r="N1957" s="245"/>
      <c r="O1957" s="245"/>
      <c r="P1957" s="245"/>
      <c r="Q1957" s="245"/>
      <c r="R1957" s="245"/>
      <c r="S1957" s="245"/>
      <c r="T1957" s="246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7" t="s">
        <v>182</v>
      </c>
      <c r="AU1957" s="247" t="s">
        <v>81</v>
      </c>
      <c r="AV1957" s="14" t="s">
        <v>185</v>
      </c>
      <c r="AW1957" s="14" t="s">
        <v>33</v>
      </c>
      <c r="AX1957" s="14" t="s">
        <v>71</v>
      </c>
      <c r="AY1957" s="247" t="s">
        <v>171</v>
      </c>
    </row>
    <row r="1958" s="13" customFormat="1">
      <c r="A1958" s="13"/>
      <c r="B1958" s="225"/>
      <c r="C1958" s="226"/>
      <c r="D1958" s="227" t="s">
        <v>182</v>
      </c>
      <c r="E1958" s="228" t="s">
        <v>19</v>
      </c>
      <c r="F1958" s="229" t="s">
        <v>1724</v>
      </c>
      <c r="G1958" s="226"/>
      <c r="H1958" s="230">
        <v>2.3540000000000001</v>
      </c>
      <c r="I1958" s="231"/>
      <c r="J1958" s="226"/>
      <c r="K1958" s="226"/>
      <c r="L1958" s="232"/>
      <c r="M1958" s="233"/>
      <c r="N1958" s="234"/>
      <c r="O1958" s="234"/>
      <c r="P1958" s="234"/>
      <c r="Q1958" s="234"/>
      <c r="R1958" s="234"/>
      <c r="S1958" s="234"/>
      <c r="T1958" s="235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6" t="s">
        <v>182</v>
      </c>
      <c r="AU1958" s="236" t="s">
        <v>81</v>
      </c>
      <c r="AV1958" s="13" t="s">
        <v>81</v>
      </c>
      <c r="AW1958" s="13" t="s">
        <v>33</v>
      </c>
      <c r="AX1958" s="13" t="s">
        <v>71</v>
      </c>
      <c r="AY1958" s="236" t="s">
        <v>171</v>
      </c>
    </row>
    <row r="1959" s="14" customFormat="1">
      <c r="A1959" s="14"/>
      <c r="B1959" s="237"/>
      <c r="C1959" s="238"/>
      <c r="D1959" s="227" t="s">
        <v>182</v>
      </c>
      <c r="E1959" s="239" t="s">
        <v>19</v>
      </c>
      <c r="F1959" s="240" t="s">
        <v>1725</v>
      </c>
      <c r="G1959" s="238"/>
      <c r="H1959" s="241">
        <v>2.3540000000000001</v>
      </c>
      <c r="I1959" s="242"/>
      <c r="J1959" s="238"/>
      <c r="K1959" s="238"/>
      <c r="L1959" s="243"/>
      <c r="M1959" s="244"/>
      <c r="N1959" s="245"/>
      <c r="O1959" s="245"/>
      <c r="P1959" s="245"/>
      <c r="Q1959" s="245"/>
      <c r="R1959" s="245"/>
      <c r="S1959" s="245"/>
      <c r="T1959" s="246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47" t="s">
        <v>182</v>
      </c>
      <c r="AU1959" s="247" t="s">
        <v>81</v>
      </c>
      <c r="AV1959" s="14" t="s">
        <v>185</v>
      </c>
      <c r="AW1959" s="14" t="s">
        <v>33</v>
      </c>
      <c r="AX1959" s="14" t="s">
        <v>71</v>
      </c>
      <c r="AY1959" s="247" t="s">
        <v>171</v>
      </c>
    </row>
    <row r="1960" s="13" customFormat="1">
      <c r="A1960" s="13"/>
      <c r="B1960" s="225"/>
      <c r="C1960" s="226"/>
      <c r="D1960" s="227" t="s">
        <v>182</v>
      </c>
      <c r="E1960" s="228" t="s">
        <v>19</v>
      </c>
      <c r="F1960" s="229" t="s">
        <v>1728</v>
      </c>
      <c r="G1960" s="226"/>
      <c r="H1960" s="230">
        <v>5.0700000000000003</v>
      </c>
      <c r="I1960" s="231"/>
      <c r="J1960" s="226"/>
      <c r="K1960" s="226"/>
      <c r="L1960" s="232"/>
      <c r="M1960" s="233"/>
      <c r="N1960" s="234"/>
      <c r="O1960" s="234"/>
      <c r="P1960" s="234"/>
      <c r="Q1960" s="234"/>
      <c r="R1960" s="234"/>
      <c r="S1960" s="234"/>
      <c r="T1960" s="23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6" t="s">
        <v>182</v>
      </c>
      <c r="AU1960" s="236" t="s">
        <v>81</v>
      </c>
      <c r="AV1960" s="13" t="s">
        <v>81</v>
      </c>
      <c r="AW1960" s="13" t="s">
        <v>33</v>
      </c>
      <c r="AX1960" s="13" t="s">
        <v>71</v>
      </c>
      <c r="AY1960" s="236" t="s">
        <v>171</v>
      </c>
    </row>
    <row r="1961" s="14" customFormat="1">
      <c r="A1961" s="14"/>
      <c r="B1961" s="237"/>
      <c r="C1961" s="238"/>
      <c r="D1961" s="227" t="s">
        <v>182</v>
      </c>
      <c r="E1961" s="239" t="s">
        <v>19</v>
      </c>
      <c r="F1961" s="240" t="s">
        <v>1729</v>
      </c>
      <c r="G1961" s="238"/>
      <c r="H1961" s="241">
        <v>5.0700000000000003</v>
      </c>
      <c r="I1961" s="242"/>
      <c r="J1961" s="238"/>
      <c r="K1961" s="238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7" t="s">
        <v>182</v>
      </c>
      <c r="AU1961" s="247" t="s">
        <v>81</v>
      </c>
      <c r="AV1961" s="14" t="s">
        <v>185</v>
      </c>
      <c r="AW1961" s="14" t="s">
        <v>33</v>
      </c>
      <c r="AX1961" s="14" t="s">
        <v>71</v>
      </c>
      <c r="AY1961" s="247" t="s">
        <v>171</v>
      </c>
    </row>
    <row r="1962" s="13" customFormat="1">
      <c r="A1962" s="13"/>
      <c r="B1962" s="225"/>
      <c r="C1962" s="226"/>
      <c r="D1962" s="227" t="s">
        <v>182</v>
      </c>
      <c r="E1962" s="228" t="s">
        <v>19</v>
      </c>
      <c r="F1962" s="229" t="s">
        <v>1730</v>
      </c>
      <c r="G1962" s="226"/>
      <c r="H1962" s="230">
        <v>10.140000000000001</v>
      </c>
      <c r="I1962" s="231"/>
      <c r="J1962" s="226"/>
      <c r="K1962" s="226"/>
      <c r="L1962" s="232"/>
      <c r="M1962" s="233"/>
      <c r="N1962" s="234"/>
      <c r="O1962" s="234"/>
      <c r="P1962" s="234"/>
      <c r="Q1962" s="234"/>
      <c r="R1962" s="234"/>
      <c r="S1962" s="234"/>
      <c r="T1962" s="235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6" t="s">
        <v>182</v>
      </c>
      <c r="AU1962" s="236" t="s">
        <v>81</v>
      </c>
      <c r="AV1962" s="13" t="s">
        <v>81</v>
      </c>
      <c r="AW1962" s="13" t="s">
        <v>33</v>
      </c>
      <c r="AX1962" s="13" t="s">
        <v>71</v>
      </c>
      <c r="AY1962" s="236" t="s">
        <v>171</v>
      </c>
    </row>
    <row r="1963" s="13" customFormat="1">
      <c r="A1963" s="13"/>
      <c r="B1963" s="225"/>
      <c r="C1963" s="226"/>
      <c r="D1963" s="227" t="s">
        <v>182</v>
      </c>
      <c r="E1963" s="228" t="s">
        <v>19</v>
      </c>
      <c r="F1963" s="229" t="s">
        <v>1731</v>
      </c>
      <c r="G1963" s="226"/>
      <c r="H1963" s="230">
        <v>6.0800000000000001</v>
      </c>
      <c r="I1963" s="231"/>
      <c r="J1963" s="226"/>
      <c r="K1963" s="226"/>
      <c r="L1963" s="232"/>
      <c r="M1963" s="233"/>
      <c r="N1963" s="234"/>
      <c r="O1963" s="234"/>
      <c r="P1963" s="234"/>
      <c r="Q1963" s="234"/>
      <c r="R1963" s="234"/>
      <c r="S1963" s="234"/>
      <c r="T1963" s="235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36" t="s">
        <v>182</v>
      </c>
      <c r="AU1963" s="236" t="s">
        <v>81</v>
      </c>
      <c r="AV1963" s="13" t="s">
        <v>81</v>
      </c>
      <c r="AW1963" s="13" t="s">
        <v>33</v>
      </c>
      <c r="AX1963" s="13" t="s">
        <v>71</v>
      </c>
      <c r="AY1963" s="236" t="s">
        <v>171</v>
      </c>
    </row>
    <row r="1964" s="14" customFormat="1">
      <c r="A1964" s="14"/>
      <c r="B1964" s="237"/>
      <c r="C1964" s="238"/>
      <c r="D1964" s="227" t="s">
        <v>182</v>
      </c>
      <c r="E1964" s="239" t="s">
        <v>19</v>
      </c>
      <c r="F1964" s="240" t="s">
        <v>1732</v>
      </c>
      <c r="G1964" s="238"/>
      <c r="H1964" s="241">
        <v>16.219999999999999</v>
      </c>
      <c r="I1964" s="242"/>
      <c r="J1964" s="238"/>
      <c r="K1964" s="238"/>
      <c r="L1964" s="243"/>
      <c r="M1964" s="244"/>
      <c r="N1964" s="245"/>
      <c r="O1964" s="245"/>
      <c r="P1964" s="245"/>
      <c r="Q1964" s="245"/>
      <c r="R1964" s="245"/>
      <c r="S1964" s="245"/>
      <c r="T1964" s="246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7" t="s">
        <v>182</v>
      </c>
      <c r="AU1964" s="247" t="s">
        <v>81</v>
      </c>
      <c r="AV1964" s="14" t="s">
        <v>185</v>
      </c>
      <c r="AW1964" s="14" t="s">
        <v>33</v>
      </c>
      <c r="AX1964" s="14" t="s">
        <v>71</v>
      </c>
      <c r="AY1964" s="247" t="s">
        <v>171</v>
      </c>
    </row>
    <row r="1965" s="13" customFormat="1">
      <c r="A1965" s="13"/>
      <c r="B1965" s="225"/>
      <c r="C1965" s="226"/>
      <c r="D1965" s="227" t="s">
        <v>182</v>
      </c>
      <c r="E1965" s="228" t="s">
        <v>19</v>
      </c>
      <c r="F1965" s="229" t="s">
        <v>1142</v>
      </c>
      <c r="G1965" s="226"/>
      <c r="H1965" s="230">
        <v>10.725</v>
      </c>
      <c r="I1965" s="231"/>
      <c r="J1965" s="226"/>
      <c r="K1965" s="226"/>
      <c r="L1965" s="232"/>
      <c r="M1965" s="233"/>
      <c r="N1965" s="234"/>
      <c r="O1965" s="234"/>
      <c r="P1965" s="234"/>
      <c r="Q1965" s="234"/>
      <c r="R1965" s="234"/>
      <c r="S1965" s="234"/>
      <c r="T1965" s="235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6" t="s">
        <v>182</v>
      </c>
      <c r="AU1965" s="236" t="s">
        <v>81</v>
      </c>
      <c r="AV1965" s="13" t="s">
        <v>81</v>
      </c>
      <c r="AW1965" s="13" t="s">
        <v>33</v>
      </c>
      <c r="AX1965" s="13" t="s">
        <v>71</v>
      </c>
      <c r="AY1965" s="236" t="s">
        <v>171</v>
      </c>
    </row>
    <row r="1966" s="14" customFormat="1">
      <c r="A1966" s="14"/>
      <c r="B1966" s="237"/>
      <c r="C1966" s="238"/>
      <c r="D1966" s="227" t="s">
        <v>182</v>
      </c>
      <c r="E1966" s="239" t="s">
        <v>19</v>
      </c>
      <c r="F1966" s="240" t="s">
        <v>453</v>
      </c>
      <c r="G1966" s="238"/>
      <c r="H1966" s="241">
        <v>10.725</v>
      </c>
      <c r="I1966" s="242"/>
      <c r="J1966" s="238"/>
      <c r="K1966" s="238"/>
      <c r="L1966" s="243"/>
      <c r="M1966" s="244"/>
      <c r="N1966" s="245"/>
      <c r="O1966" s="245"/>
      <c r="P1966" s="245"/>
      <c r="Q1966" s="245"/>
      <c r="R1966" s="245"/>
      <c r="S1966" s="245"/>
      <c r="T1966" s="246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7" t="s">
        <v>182</v>
      </c>
      <c r="AU1966" s="247" t="s">
        <v>81</v>
      </c>
      <c r="AV1966" s="14" t="s">
        <v>185</v>
      </c>
      <c r="AW1966" s="14" t="s">
        <v>33</v>
      </c>
      <c r="AX1966" s="14" t="s">
        <v>71</v>
      </c>
      <c r="AY1966" s="247" t="s">
        <v>171</v>
      </c>
    </row>
    <row r="1967" s="13" customFormat="1">
      <c r="A1967" s="13"/>
      <c r="B1967" s="225"/>
      <c r="C1967" s="226"/>
      <c r="D1967" s="227" t="s">
        <v>182</v>
      </c>
      <c r="E1967" s="228" t="s">
        <v>19</v>
      </c>
      <c r="F1967" s="229" t="s">
        <v>1739</v>
      </c>
      <c r="G1967" s="226"/>
      <c r="H1967" s="230">
        <v>8.3490000000000002</v>
      </c>
      <c r="I1967" s="231"/>
      <c r="J1967" s="226"/>
      <c r="K1967" s="226"/>
      <c r="L1967" s="232"/>
      <c r="M1967" s="233"/>
      <c r="N1967" s="234"/>
      <c r="O1967" s="234"/>
      <c r="P1967" s="234"/>
      <c r="Q1967" s="234"/>
      <c r="R1967" s="234"/>
      <c r="S1967" s="234"/>
      <c r="T1967" s="235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6" t="s">
        <v>182</v>
      </c>
      <c r="AU1967" s="236" t="s">
        <v>81</v>
      </c>
      <c r="AV1967" s="13" t="s">
        <v>81</v>
      </c>
      <c r="AW1967" s="13" t="s">
        <v>33</v>
      </c>
      <c r="AX1967" s="13" t="s">
        <v>71</v>
      </c>
      <c r="AY1967" s="236" t="s">
        <v>171</v>
      </c>
    </row>
    <row r="1968" s="14" customFormat="1">
      <c r="A1968" s="14"/>
      <c r="B1968" s="237"/>
      <c r="C1968" s="238"/>
      <c r="D1968" s="227" t="s">
        <v>182</v>
      </c>
      <c r="E1968" s="239" t="s">
        <v>19</v>
      </c>
      <c r="F1968" s="240" t="s">
        <v>953</v>
      </c>
      <c r="G1968" s="238"/>
      <c r="H1968" s="241">
        <v>8.3490000000000002</v>
      </c>
      <c r="I1968" s="242"/>
      <c r="J1968" s="238"/>
      <c r="K1968" s="238"/>
      <c r="L1968" s="243"/>
      <c r="M1968" s="244"/>
      <c r="N1968" s="245"/>
      <c r="O1968" s="245"/>
      <c r="P1968" s="245"/>
      <c r="Q1968" s="245"/>
      <c r="R1968" s="245"/>
      <c r="S1968" s="245"/>
      <c r="T1968" s="246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47" t="s">
        <v>182</v>
      </c>
      <c r="AU1968" s="247" t="s">
        <v>81</v>
      </c>
      <c r="AV1968" s="14" t="s">
        <v>185</v>
      </c>
      <c r="AW1968" s="14" t="s">
        <v>33</v>
      </c>
      <c r="AX1968" s="14" t="s">
        <v>71</v>
      </c>
      <c r="AY1968" s="247" t="s">
        <v>171</v>
      </c>
    </row>
    <row r="1969" s="13" customFormat="1">
      <c r="A1969" s="13"/>
      <c r="B1969" s="225"/>
      <c r="C1969" s="226"/>
      <c r="D1969" s="227" t="s">
        <v>182</v>
      </c>
      <c r="E1969" s="228" t="s">
        <v>19</v>
      </c>
      <c r="F1969" s="229" t="s">
        <v>1740</v>
      </c>
      <c r="G1969" s="226"/>
      <c r="H1969" s="230">
        <v>3.5150000000000001</v>
      </c>
      <c r="I1969" s="231"/>
      <c r="J1969" s="226"/>
      <c r="K1969" s="226"/>
      <c r="L1969" s="232"/>
      <c r="M1969" s="233"/>
      <c r="N1969" s="234"/>
      <c r="O1969" s="234"/>
      <c r="P1969" s="234"/>
      <c r="Q1969" s="234"/>
      <c r="R1969" s="234"/>
      <c r="S1969" s="234"/>
      <c r="T1969" s="23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6" t="s">
        <v>182</v>
      </c>
      <c r="AU1969" s="236" t="s">
        <v>81</v>
      </c>
      <c r="AV1969" s="13" t="s">
        <v>81</v>
      </c>
      <c r="AW1969" s="13" t="s">
        <v>33</v>
      </c>
      <c r="AX1969" s="13" t="s">
        <v>71</v>
      </c>
      <c r="AY1969" s="236" t="s">
        <v>171</v>
      </c>
    </row>
    <row r="1970" s="14" customFormat="1">
      <c r="A1970" s="14"/>
      <c r="B1970" s="237"/>
      <c r="C1970" s="238"/>
      <c r="D1970" s="227" t="s">
        <v>182</v>
      </c>
      <c r="E1970" s="239" t="s">
        <v>19</v>
      </c>
      <c r="F1970" s="240" t="s">
        <v>231</v>
      </c>
      <c r="G1970" s="238"/>
      <c r="H1970" s="241">
        <v>3.5150000000000001</v>
      </c>
      <c r="I1970" s="242"/>
      <c r="J1970" s="238"/>
      <c r="K1970" s="238"/>
      <c r="L1970" s="243"/>
      <c r="M1970" s="244"/>
      <c r="N1970" s="245"/>
      <c r="O1970" s="245"/>
      <c r="P1970" s="245"/>
      <c r="Q1970" s="245"/>
      <c r="R1970" s="245"/>
      <c r="S1970" s="245"/>
      <c r="T1970" s="246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7" t="s">
        <v>182</v>
      </c>
      <c r="AU1970" s="247" t="s">
        <v>81</v>
      </c>
      <c r="AV1970" s="14" t="s">
        <v>185</v>
      </c>
      <c r="AW1970" s="14" t="s">
        <v>33</v>
      </c>
      <c r="AX1970" s="14" t="s">
        <v>71</v>
      </c>
      <c r="AY1970" s="247" t="s">
        <v>171</v>
      </c>
    </row>
    <row r="1971" s="15" customFormat="1">
      <c r="A1971" s="15"/>
      <c r="B1971" s="248"/>
      <c r="C1971" s="249"/>
      <c r="D1971" s="227" t="s">
        <v>182</v>
      </c>
      <c r="E1971" s="250" t="s">
        <v>19</v>
      </c>
      <c r="F1971" s="251" t="s">
        <v>188</v>
      </c>
      <c r="G1971" s="249"/>
      <c r="H1971" s="252">
        <v>69.605999999999995</v>
      </c>
      <c r="I1971" s="253"/>
      <c r="J1971" s="249"/>
      <c r="K1971" s="249"/>
      <c r="L1971" s="254"/>
      <c r="M1971" s="255"/>
      <c r="N1971" s="256"/>
      <c r="O1971" s="256"/>
      <c r="P1971" s="256"/>
      <c r="Q1971" s="256"/>
      <c r="R1971" s="256"/>
      <c r="S1971" s="256"/>
      <c r="T1971" s="257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58" t="s">
        <v>182</v>
      </c>
      <c r="AU1971" s="258" t="s">
        <v>81</v>
      </c>
      <c r="AV1971" s="15" t="s">
        <v>179</v>
      </c>
      <c r="AW1971" s="15" t="s">
        <v>33</v>
      </c>
      <c r="AX1971" s="15" t="s">
        <v>71</v>
      </c>
      <c r="AY1971" s="258" t="s">
        <v>171</v>
      </c>
    </row>
    <row r="1972" s="13" customFormat="1">
      <c r="A1972" s="13"/>
      <c r="B1972" s="225"/>
      <c r="C1972" s="226"/>
      <c r="D1972" s="227" t="s">
        <v>182</v>
      </c>
      <c r="E1972" s="228" t="s">
        <v>19</v>
      </c>
      <c r="F1972" s="229" t="s">
        <v>1765</v>
      </c>
      <c r="G1972" s="226"/>
      <c r="H1972" s="230">
        <v>70.998000000000005</v>
      </c>
      <c r="I1972" s="231"/>
      <c r="J1972" s="226"/>
      <c r="K1972" s="226"/>
      <c r="L1972" s="232"/>
      <c r="M1972" s="233"/>
      <c r="N1972" s="234"/>
      <c r="O1972" s="234"/>
      <c r="P1972" s="234"/>
      <c r="Q1972" s="234"/>
      <c r="R1972" s="234"/>
      <c r="S1972" s="234"/>
      <c r="T1972" s="235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6" t="s">
        <v>182</v>
      </c>
      <c r="AU1972" s="236" t="s">
        <v>81</v>
      </c>
      <c r="AV1972" s="13" t="s">
        <v>81</v>
      </c>
      <c r="AW1972" s="13" t="s">
        <v>33</v>
      </c>
      <c r="AX1972" s="13" t="s">
        <v>71</v>
      </c>
      <c r="AY1972" s="236" t="s">
        <v>171</v>
      </c>
    </row>
    <row r="1973" s="15" customFormat="1">
      <c r="A1973" s="15"/>
      <c r="B1973" s="248"/>
      <c r="C1973" s="249"/>
      <c r="D1973" s="227" t="s">
        <v>182</v>
      </c>
      <c r="E1973" s="250" t="s">
        <v>19</v>
      </c>
      <c r="F1973" s="251" t="s">
        <v>188</v>
      </c>
      <c r="G1973" s="249"/>
      <c r="H1973" s="252">
        <v>70.998000000000005</v>
      </c>
      <c r="I1973" s="253"/>
      <c r="J1973" s="249"/>
      <c r="K1973" s="249"/>
      <c r="L1973" s="254"/>
      <c r="M1973" s="255"/>
      <c r="N1973" s="256"/>
      <c r="O1973" s="256"/>
      <c r="P1973" s="256"/>
      <c r="Q1973" s="256"/>
      <c r="R1973" s="256"/>
      <c r="S1973" s="256"/>
      <c r="T1973" s="257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58" t="s">
        <v>182</v>
      </c>
      <c r="AU1973" s="258" t="s">
        <v>81</v>
      </c>
      <c r="AV1973" s="15" t="s">
        <v>179</v>
      </c>
      <c r="AW1973" s="15" t="s">
        <v>33</v>
      </c>
      <c r="AX1973" s="15" t="s">
        <v>79</v>
      </c>
      <c r="AY1973" s="258" t="s">
        <v>171</v>
      </c>
    </row>
    <row r="1974" s="2" customFormat="1" ht="16.5" customHeight="1">
      <c r="A1974" s="41"/>
      <c r="B1974" s="42"/>
      <c r="C1974" s="269" t="s">
        <v>1089</v>
      </c>
      <c r="D1974" s="269" t="s">
        <v>565</v>
      </c>
      <c r="E1974" s="270" t="s">
        <v>1766</v>
      </c>
      <c r="F1974" s="271" t="s">
        <v>1767</v>
      </c>
      <c r="G1974" s="272" t="s">
        <v>191</v>
      </c>
      <c r="H1974" s="273">
        <v>104.244</v>
      </c>
      <c r="I1974" s="274"/>
      <c r="J1974" s="275">
        <f>ROUND(I1974*H1974,2)</f>
        <v>0</v>
      </c>
      <c r="K1974" s="271" t="s">
        <v>178</v>
      </c>
      <c r="L1974" s="276"/>
      <c r="M1974" s="277" t="s">
        <v>19</v>
      </c>
      <c r="N1974" s="278" t="s">
        <v>42</v>
      </c>
      <c r="O1974" s="87"/>
      <c r="P1974" s="216">
        <f>O1974*H1974</f>
        <v>0</v>
      </c>
      <c r="Q1974" s="216">
        <v>0.00175</v>
      </c>
      <c r="R1974" s="216">
        <f>Q1974*H1974</f>
        <v>0.18242700000000001</v>
      </c>
      <c r="S1974" s="216">
        <v>0</v>
      </c>
      <c r="T1974" s="217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18" t="s">
        <v>286</v>
      </c>
      <c r="AT1974" s="218" t="s">
        <v>565</v>
      </c>
      <c r="AU1974" s="218" t="s">
        <v>81</v>
      </c>
      <c r="AY1974" s="20" t="s">
        <v>171</v>
      </c>
      <c r="BE1974" s="219">
        <f>IF(N1974="základní",J1974,0)</f>
        <v>0</v>
      </c>
      <c r="BF1974" s="219">
        <f>IF(N1974="snížená",J1974,0)</f>
        <v>0</v>
      </c>
      <c r="BG1974" s="219">
        <f>IF(N1974="zákl. přenesená",J1974,0)</f>
        <v>0</v>
      </c>
      <c r="BH1974" s="219">
        <f>IF(N1974="sníž. přenesená",J1974,0)</f>
        <v>0</v>
      </c>
      <c r="BI1974" s="219">
        <f>IF(N1974="nulová",J1974,0)</f>
        <v>0</v>
      </c>
      <c r="BJ1974" s="20" t="s">
        <v>79</v>
      </c>
      <c r="BK1974" s="219">
        <f>ROUND(I1974*H1974,2)</f>
        <v>0</v>
      </c>
      <c r="BL1974" s="20" t="s">
        <v>235</v>
      </c>
      <c r="BM1974" s="218" t="s">
        <v>1768</v>
      </c>
    </row>
    <row r="1975" s="13" customFormat="1">
      <c r="A1975" s="13"/>
      <c r="B1975" s="225"/>
      <c r="C1975" s="226"/>
      <c r="D1975" s="227" t="s">
        <v>182</v>
      </c>
      <c r="E1975" s="228" t="s">
        <v>19</v>
      </c>
      <c r="F1975" s="229" t="s">
        <v>1733</v>
      </c>
      <c r="G1975" s="226"/>
      <c r="H1975" s="230">
        <v>66.400000000000006</v>
      </c>
      <c r="I1975" s="231"/>
      <c r="J1975" s="226"/>
      <c r="K1975" s="226"/>
      <c r="L1975" s="232"/>
      <c r="M1975" s="233"/>
      <c r="N1975" s="234"/>
      <c r="O1975" s="234"/>
      <c r="P1975" s="234"/>
      <c r="Q1975" s="234"/>
      <c r="R1975" s="234"/>
      <c r="S1975" s="234"/>
      <c r="T1975" s="235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6" t="s">
        <v>182</v>
      </c>
      <c r="AU1975" s="236" t="s">
        <v>81</v>
      </c>
      <c r="AV1975" s="13" t="s">
        <v>81</v>
      </c>
      <c r="AW1975" s="13" t="s">
        <v>33</v>
      </c>
      <c r="AX1975" s="13" t="s">
        <v>71</v>
      </c>
      <c r="AY1975" s="236" t="s">
        <v>171</v>
      </c>
    </row>
    <row r="1976" s="13" customFormat="1">
      <c r="A1976" s="13"/>
      <c r="B1976" s="225"/>
      <c r="C1976" s="226"/>
      <c r="D1976" s="227" t="s">
        <v>182</v>
      </c>
      <c r="E1976" s="228" t="s">
        <v>19</v>
      </c>
      <c r="F1976" s="229" t="s">
        <v>1734</v>
      </c>
      <c r="G1976" s="226"/>
      <c r="H1976" s="230">
        <v>25.199999999999999</v>
      </c>
      <c r="I1976" s="231"/>
      <c r="J1976" s="226"/>
      <c r="K1976" s="226"/>
      <c r="L1976" s="232"/>
      <c r="M1976" s="233"/>
      <c r="N1976" s="234"/>
      <c r="O1976" s="234"/>
      <c r="P1976" s="234"/>
      <c r="Q1976" s="234"/>
      <c r="R1976" s="234"/>
      <c r="S1976" s="234"/>
      <c r="T1976" s="235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6" t="s">
        <v>182</v>
      </c>
      <c r="AU1976" s="236" t="s">
        <v>81</v>
      </c>
      <c r="AV1976" s="13" t="s">
        <v>81</v>
      </c>
      <c r="AW1976" s="13" t="s">
        <v>33</v>
      </c>
      <c r="AX1976" s="13" t="s">
        <v>71</v>
      </c>
      <c r="AY1976" s="236" t="s">
        <v>171</v>
      </c>
    </row>
    <row r="1977" s="14" customFormat="1">
      <c r="A1977" s="14"/>
      <c r="B1977" s="237"/>
      <c r="C1977" s="238"/>
      <c r="D1977" s="227" t="s">
        <v>182</v>
      </c>
      <c r="E1977" s="239" t="s">
        <v>19</v>
      </c>
      <c r="F1977" s="240" t="s">
        <v>1735</v>
      </c>
      <c r="G1977" s="238"/>
      <c r="H1977" s="241">
        <v>91.600000000000009</v>
      </c>
      <c r="I1977" s="242"/>
      <c r="J1977" s="238"/>
      <c r="K1977" s="238"/>
      <c r="L1977" s="243"/>
      <c r="M1977" s="244"/>
      <c r="N1977" s="245"/>
      <c r="O1977" s="245"/>
      <c r="P1977" s="245"/>
      <c r="Q1977" s="245"/>
      <c r="R1977" s="245"/>
      <c r="S1977" s="245"/>
      <c r="T1977" s="246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7" t="s">
        <v>182</v>
      </c>
      <c r="AU1977" s="247" t="s">
        <v>81</v>
      </c>
      <c r="AV1977" s="14" t="s">
        <v>185</v>
      </c>
      <c r="AW1977" s="14" t="s">
        <v>33</v>
      </c>
      <c r="AX1977" s="14" t="s">
        <v>71</v>
      </c>
      <c r="AY1977" s="247" t="s">
        <v>171</v>
      </c>
    </row>
    <row r="1978" s="13" customFormat="1">
      <c r="A1978" s="13"/>
      <c r="B1978" s="225"/>
      <c r="C1978" s="226"/>
      <c r="D1978" s="227" t="s">
        <v>182</v>
      </c>
      <c r="E1978" s="228" t="s">
        <v>19</v>
      </c>
      <c r="F1978" s="229" t="s">
        <v>1741</v>
      </c>
      <c r="G1978" s="226"/>
      <c r="H1978" s="230">
        <v>10.6</v>
      </c>
      <c r="I1978" s="231"/>
      <c r="J1978" s="226"/>
      <c r="K1978" s="226"/>
      <c r="L1978" s="232"/>
      <c r="M1978" s="233"/>
      <c r="N1978" s="234"/>
      <c r="O1978" s="234"/>
      <c r="P1978" s="234"/>
      <c r="Q1978" s="234"/>
      <c r="R1978" s="234"/>
      <c r="S1978" s="234"/>
      <c r="T1978" s="235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6" t="s">
        <v>182</v>
      </c>
      <c r="AU1978" s="236" t="s">
        <v>81</v>
      </c>
      <c r="AV1978" s="13" t="s">
        <v>81</v>
      </c>
      <c r="AW1978" s="13" t="s">
        <v>33</v>
      </c>
      <c r="AX1978" s="13" t="s">
        <v>71</v>
      </c>
      <c r="AY1978" s="236" t="s">
        <v>171</v>
      </c>
    </row>
    <row r="1979" s="14" customFormat="1">
      <c r="A1979" s="14"/>
      <c r="B1979" s="237"/>
      <c r="C1979" s="238"/>
      <c r="D1979" s="227" t="s">
        <v>182</v>
      </c>
      <c r="E1979" s="239" t="s">
        <v>19</v>
      </c>
      <c r="F1979" s="240" t="s">
        <v>1742</v>
      </c>
      <c r="G1979" s="238"/>
      <c r="H1979" s="241">
        <v>10.6</v>
      </c>
      <c r="I1979" s="242"/>
      <c r="J1979" s="238"/>
      <c r="K1979" s="238"/>
      <c r="L1979" s="243"/>
      <c r="M1979" s="244"/>
      <c r="N1979" s="245"/>
      <c r="O1979" s="245"/>
      <c r="P1979" s="245"/>
      <c r="Q1979" s="245"/>
      <c r="R1979" s="245"/>
      <c r="S1979" s="245"/>
      <c r="T1979" s="246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7" t="s">
        <v>182</v>
      </c>
      <c r="AU1979" s="247" t="s">
        <v>81</v>
      </c>
      <c r="AV1979" s="14" t="s">
        <v>185</v>
      </c>
      <c r="AW1979" s="14" t="s">
        <v>33</v>
      </c>
      <c r="AX1979" s="14" t="s">
        <v>71</v>
      </c>
      <c r="AY1979" s="247" t="s">
        <v>171</v>
      </c>
    </row>
    <row r="1980" s="15" customFormat="1">
      <c r="A1980" s="15"/>
      <c r="B1980" s="248"/>
      <c r="C1980" s="249"/>
      <c r="D1980" s="227" t="s">
        <v>182</v>
      </c>
      <c r="E1980" s="250" t="s">
        <v>19</v>
      </c>
      <c r="F1980" s="251" t="s">
        <v>188</v>
      </c>
      <c r="G1980" s="249"/>
      <c r="H1980" s="252">
        <v>102.2</v>
      </c>
      <c r="I1980" s="253"/>
      <c r="J1980" s="249"/>
      <c r="K1980" s="249"/>
      <c r="L1980" s="254"/>
      <c r="M1980" s="255"/>
      <c r="N1980" s="256"/>
      <c r="O1980" s="256"/>
      <c r="P1980" s="256"/>
      <c r="Q1980" s="256"/>
      <c r="R1980" s="256"/>
      <c r="S1980" s="256"/>
      <c r="T1980" s="257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58" t="s">
        <v>182</v>
      </c>
      <c r="AU1980" s="258" t="s">
        <v>81</v>
      </c>
      <c r="AV1980" s="15" t="s">
        <v>179</v>
      </c>
      <c r="AW1980" s="15" t="s">
        <v>33</v>
      </c>
      <c r="AX1980" s="15" t="s">
        <v>71</v>
      </c>
      <c r="AY1980" s="258" t="s">
        <v>171</v>
      </c>
    </row>
    <row r="1981" s="13" customFormat="1">
      <c r="A1981" s="13"/>
      <c r="B1981" s="225"/>
      <c r="C1981" s="226"/>
      <c r="D1981" s="227" t="s">
        <v>182</v>
      </c>
      <c r="E1981" s="228" t="s">
        <v>19</v>
      </c>
      <c r="F1981" s="229" t="s">
        <v>1769</v>
      </c>
      <c r="G1981" s="226"/>
      <c r="H1981" s="230">
        <v>104.244</v>
      </c>
      <c r="I1981" s="231"/>
      <c r="J1981" s="226"/>
      <c r="K1981" s="226"/>
      <c r="L1981" s="232"/>
      <c r="M1981" s="233"/>
      <c r="N1981" s="234"/>
      <c r="O1981" s="234"/>
      <c r="P1981" s="234"/>
      <c r="Q1981" s="234"/>
      <c r="R1981" s="234"/>
      <c r="S1981" s="234"/>
      <c r="T1981" s="23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6" t="s">
        <v>182</v>
      </c>
      <c r="AU1981" s="236" t="s">
        <v>81</v>
      </c>
      <c r="AV1981" s="13" t="s">
        <v>81</v>
      </c>
      <c r="AW1981" s="13" t="s">
        <v>33</v>
      </c>
      <c r="AX1981" s="13" t="s">
        <v>71</v>
      </c>
      <c r="AY1981" s="236" t="s">
        <v>171</v>
      </c>
    </row>
    <row r="1982" s="15" customFormat="1">
      <c r="A1982" s="15"/>
      <c r="B1982" s="248"/>
      <c r="C1982" s="249"/>
      <c r="D1982" s="227" t="s">
        <v>182</v>
      </c>
      <c r="E1982" s="250" t="s">
        <v>19</v>
      </c>
      <c r="F1982" s="251" t="s">
        <v>188</v>
      </c>
      <c r="G1982" s="249"/>
      <c r="H1982" s="252">
        <v>104.244</v>
      </c>
      <c r="I1982" s="253"/>
      <c r="J1982" s="249"/>
      <c r="K1982" s="249"/>
      <c r="L1982" s="254"/>
      <c r="M1982" s="255"/>
      <c r="N1982" s="256"/>
      <c r="O1982" s="256"/>
      <c r="P1982" s="256"/>
      <c r="Q1982" s="256"/>
      <c r="R1982" s="256"/>
      <c r="S1982" s="256"/>
      <c r="T1982" s="257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58" t="s">
        <v>182</v>
      </c>
      <c r="AU1982" s="258" t="s">
        <v>81</v>
      </c>
      <c r="AV1982" s="15" t="s">
        <v>179</v>
      </c>
      <c r="AW1982" s="15" t="s">
        <v>33</v>
      </c>
      <c r="AX1982" s="15" t="s">
        <v>79</v>
      </c>
      <c r="AY1982" s="258" t="s">
        <v>171</v>
      </c>
    </row>
    <row r="1983" s="2" customFormat="1" ht="16.5" customHeight="1">
      <c r="A1983" s="41"/>
      <c r="B1983" s="42"/>
      <c r="C1983" s="207" t="s">
        <v>1770</v>
      </c>
      <c r="D1983" s="207" t="s">
        <v>174</v>
      </c>
      <c r="E1983" s="208" t="s">
        <v>1771</v>
      </c>
      <c r="F1983" s="209" t="s">
        <v>1772</v>
      </c>
      <c r="G1983" s="210" t="s">
        <v>191</v>
      </c>
      <c r="H1983" s="211">
        <v>8.3499999999999996</v>
      </c>
      <c r="I1983" s="212"/>
      <c r="J1983" s="213">
        <f>ROUND(I1983*H1983,2)</f>
        <v>0</v>
      </c>
      <c r="K1983" s="209" t="s">
        <v>178</v>
      </c>
      <c r="L1983" s="47"/>
      <c r="M1983" s="214" t="s">
        <v>19</v>
      </c>
      <c r="N1983" s="215" t="s">
        <v>42</v>
      </c>
      <c r="O1983" s="87"/>
      <c r="P1983" s="216">
        <f>O1983*H1983</f>
        <v>0</v>
      </c>
      <c r="Q1983" s="216">
        <v>0</v>
      </c>
      <c r="R1983" s="216">
        <f>Q1983*H1983</f>
        <v>0</v>
      </c>
      <c r="S1983" s="216">
        <v>0</v>
      </c>
      <c r="T1983" s="217">
        <f>S1983*H1983</f>
        <v>0</v>
      </c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R1983" s="218" t="s">
        <v>235</v>
      </c>
      <c r="AT1983" s="218" t="s">
        <v>174</v>
      </c>
      <c r="AU1983" s="218" t="s">
        <v>81</v>
      </c>
      <c r="AY1983" s="20" t="s">
        <v>171</v>
      </c>
      <c r="BE1983" s="219">
        <f>IF(N1983="základní",J1983,0)</f>
        <v>0</v>
      </c>
      <c r="BF1983" s="219">
        <f>IF(N1983="snížená",J1983,0)</f>
        <v>0</v>
      </c>
      <c r="BG1983" s="219">
        <f>IF(N1983="zákl. přenesená",J1983,0)</f>
        <v>0</v>
      </c>
      <c r="BH1983" s="219">
        <f>IF(N1983="sníž. přenesená",J1983,0)</f>
        <v>0</v>
      </c>
      <c r="BI1983" s="219">
        <f>IF(N1983="nulová",J1983,0)</f>
        <v>0</v>
      </c>
      <c r="BJ1983" s="20" t="s">
        <v>79</v>
      </c>
      <c r="BK1983" s="219">
        <f>ROUND(I1983*H1983,2)</f>
        <v>0</v>
      </c>
      <c r="BL1983" s="20" t="s">
        <v>235</v>
      </c>
      <c r="BM1983" s="218" t="s">
        <v>1773</v>
      </c>
    </row>
    <row r="1984" s="2" customFormat="1">
      <c r="A1984" s="41"/>
      <c r="B1984" s="42"/>
      <c r="C1984" s="43"/>
      <c r="D1984" s="220" t="s">
        <v>180</v>
      </c>
      <c r="E1984" s="43"/>
      <c r="F1984" s="221" t="s">
        <v>1774</v>
      </c>
      <c r="G1984" s="43"/>
      <c r="H1984" s="43"/>
      <c r="I1984" s="222"/>
      <c r="J1984" s="43"/>
      <c r="K1984" s="43"/>
      <c r="L1984" s="47"/>
      <c r="M1984" s="223"/>
      <c r="N1984" s="224"/>
      <c r="O1984" s="87"/>
      <c r="P1984" s="87"/>
      <c r="Q1984" s="87"/>
      <c r="R1984" s="87"/>
      <c r="S1984" s="87"/>
      <c r="T1984" s="88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T1984" s="20" t="s">
        <v>180</v>
      </c>
      <c r="AU1984" s="20" t="s">
        <v>81</v>
      </c>
    </row>
    <row r="1985" s="13" customFormat="1">
      <c r="A1985" s="13"/>
      <c r="B1985" s="225"/>
      <c r="C1985" s="226"/>
      <c r="D1985" s="227" t="s">
        <v>182</v>
      </c>
      <c r="E1985" s="228" t="s">
        <v>19</v>
      </c>
      <c r="F1985" s="229" t="s">
        <v>1775</v>
      </c>
      <c r="G1985" s="226"/>
      <c r="H1985" s="230">
        <v>8.3499999999999996</v>
      </c>
      <c r="I1985" s="231"/>
      <c r="J1985" s="226"/>
      <c r="K1985" s="226"/>
      <c r="L1985" s="232"/>
      <c r="M1985" s="233"/>
      <c r="N1985" s="234"/>
      <c r="O1985" s="234"/>
      <c r="P1985" s="234"/>
      <c r="Q1985" s="234"/>
      <c r="R1985" s="234"/>
      <c r="S1985" s="234"/>
      <c r="T1985" s="235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6" t="s">
        <v>182</v>
      </c>
      <c r="AU1985" s="236" t="s">
        <v>81</v>
      </c>
      <c r="AV1985" s="13" t="s">
        <v>81</v>
      </c>
      <c r="AW1985" s="13" t="s">
        <v>33</v>
      </c>
      <c r="AX1985" s="13" t="s">
        <v>71</v>
      </c>
      <c r="AY1985" s="236" t="s">
        <v>171</v>
      </c>
    </row>
    <row r="1986" s="14" customFormat="1">
      <c r="A1986" s="14"/>
      <c r="B1986" s="237"/>
      <c r="C1986" s="238"/>
      <c r="D1986" s="227" t="s">
        <v>182</v>
      </c>
      <c r="E1986" s="239" t="s">
        <v>19</v>
      </c>
      <c r="F1986" s="240" t="s">
        <v>1776</v>
      </c>
      <c r="G1986" s="238"/>
      <c r="H1986" s="241">
        <v>8.3499999999999996</v>
      </c>
      <c r="I1986" s="242"/>
      <c r="J1986" s="238"/>
      <c r="K1986" s="238"/>
      <c r="L1986" s="243"/>
      <c r="M1986" s="244"/>
      <c r="N1986" s="245"/>
      <c r="O1986" s="245"/>
      <c r="P1986" s="245"/>
      <c r="Q1986" s="245"/>
      <c r="R1986" s="245"/>
      <c r="S1986" s="245"/>
      <c r="T1986" s="246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47" t="s">
        <v>182</v>
      </c>
      <c r="AU1986" s="247" t="s">
        <v>81</v>
      </c>
      <c r="AV1986" s="14" t="s">
        <v>185</v>
      </c>
      <c r="AW1986" s="14" t="s">
        <v>33</v>
      </c>
      <c r="AX1986" s="14" t="s">
        <v>71</v>
      </c>
      <c r="AY1986" s="247" t="s">
        <v>171</v>
      </c>
    </row>
    <row r="1987" s="15" customFormat="1">
      <c r="A1987" s="15"/>
      <c r="B1987" s="248"/>
      <c r="C1987" s="249"/>
      <c r="D1987" s="227" t="s">
        <v>182</v>
      </c>
      <c r="E1987" s="250" t="s">
        <v>19</v>
      </c>
      <c r="F1987" s="251" t="s">
        <v>188</v>
      </c>
      <c r="G1987" s="249"/>
      <c r="H1987" s="252">
        <v>8.3499999999999996</v>
      </c>
      <c r="I1987" s="253"/>
      <c r="J1987" s="249"/>
      <c r="K1987" s="249"/>
      <c r="L1987" s="254"/>
      <c r="M1987" s="255"/>
      <c r="N1987" s="256"/>
      <c r="O1987" s="256"/>
      <c r="P1987" s="256"/>
      <c r="Q1987" s="256"/>
      <c r="R1987" s="256"/>
      <c r="S1987" s="256"/>
      <c r="T1987" s="257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58" t="s">
        <v>182</v>
      </c>
      <c r="AU1987" s="258" t="s">
        <v>81</v>
      </c>
      <c r="AV1987" s="15" t="s">
        <v>179</v>
      </c>
      <c r="AW1987" s="15" t="s">
        <v>33</v>
      </c>
      <c r="AX1987" s="15" t="s">
        <v>79</v>
      </c>
      <c r="AY1987" s="258" t="s">
        <v>171</v>
      </c>
    </row>
    <row r="1988" s="2" customFormat="1" ht="24.15" customHeight="1">
      <c r="A1988" s="41"/>
      <c r="B1988" s="42"/>
      <c r="C1988" s="207" t="s">
        <v>1094</v>
      </c>
      <c r="D1988" s="207" t="s">
        <v>174</v>
      </c>
      <c r="E1988" s="208" t="s">
        <v>1777</v>
      </c>
      <c r="F1988" s="209" t="s">
        <v>1778</v>
      </c>
      <c r="G1988" s="210" t="s">
        <v>395</v>
      </c>
      <c r="H1988" s="211">
        <v>3</v>
      </c>
      <c r="I1988" s="212"/>
      <c r="J1988" s="213">
        <f>ROUND(I1988*H1988,2)</f>
        <v>0</v>
      </c>
      <c r="K1988" s="209" t="s">
        <v>178</v>
      </c>
      <c r="L1988" s="47"/>
      <c r="M1988" s="214" t="s">
        <v>19</v>
      </c>
      <c r="N1988" s="215" t="s">
        <v>42</v>
      </c>
      <c r="O1988" s="87"/>
      <c r="P1988" s="216">
        <f>O1988*H1988</f>
        <v>0</v>
      </c>
      <c r="Q1988" s="216">
        <v>0.00088000000000000003</v>
      </c>
      <c r="R1988" s="216">
        <f>Q1988*H1988</f>
        <v>0.00264</v>
      </c>
      <c r="S1988" s="216">
        <v>0</v>
      </c>
      <c r="T1988" s="217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18" t="s">
        <v>235</v>
      </c>
      <c r="AT1988" s="218" t="s">
        <v>174</v>
      </c>
      <c r="AU1988" s="218" t="s">
        <v>81</v>
      </c>
      <c r="AY1988" s="20" t="s">
        <v>171</v>
      </c>
      <c r="BE1988" s="219">
        <f>IF(N1988="základní",J1988,0)</f>
        <v>0</v>
      </c>
      <c r="BF1988" s="219">
        <f>IF(N1988="snížená",J1988,0)</f>
        <v>0</v>
      </c>
      <c r="BG1988" s="219">
        <f>IF(N1988="zákl. přenesená",J1988,0)</f>
        <v>0</v>
      </c>
      <c r="BH1988" s="219">
        <f>IF(N1988="sníž. přenesená",J1988,0)</f>
        <v>0</v>
      </c>
      <c r="BI1988" s="219">
        <f>IF(N1988="nulová",J1988,0)</f>
        <v>0</v>
      </c>
      <c r="BJ1988" s="20" t="s">
        <v>79</v>
      </c>
      <c r="BK1988" s="219">
        <f>ROUND(I1988*H1988,2)</f>
        <v>0</v>
      </c>
      <c r="BL1988" s="20" t="s">
        <v>235</v>
      </c>
      <c r="BM1988" s="218" t="s">
        <v>1779</v>
      </c>
    </row>
    <row r="1989" s="2" customFormat="1">
      <c r="A1989" s="41"/>
      <c r="B1989" s="42"/>
      <c r="C1989" s="43"/>
      <c r="D1989" s="220" t="s">
        <v>180</v>
      </c>
      <c r="E1989" s="43"/>
      <c r="F1989" s="221" t="s">
        <v>1780</v>
      </c>
      <c r="G1989" s="43"/>
      <c r="H1989" s="43"/>
      <c r="I1989" s="222"/>
      <c r="J1989" s="43"/>
      <c r="K1989" s="43"/>
      <c r="L1989" s="47"/>
      <c r="M1989" s="223"/>
      <c r="N1989" s="224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20" t="s">
        <v>180</v>
      </c>
      <c r="AU1989" s="20" t="s">
        <v>81</v>
      </c>
    </row>
    <row r="1990" s="13" customFormat="1">
      <c r="A1990" s="13"/>
      <c r="B1990" s="225"/>
      <c r="C1990" s="226"/>
      <c r="D1990" s="227" t="s">
        <v>182</v>
      </c>
      <c r="E1990" s="228" t="s">
        <v>19</v>
      </c>
      <c r="F1990" s="229" t="s">
        <v>1781</v>
      </c>
      <c r="G1990" s="226"/>
      <c r="H1990" s="230">
        <v>3</v>
      </c>
      <c r="I1990" s="231"/>
      <c r="J1990" s="226"/>
      <c r="K1990" s="226"/>
      <c r="L1990" s="232"/>
      <c r="M1990" s="233"/>
      <c r="N1990" s="234"/>
      <c r="O1990" s="234"/>
      <c r="P1990" s="234"/>
      <c r="Q1990" s="234"/>
      <c r="R1990" s="234"/>
      <c r="S1990" s="234"/>
      <c r="T1990" s="23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6" t="s">
        <v>182</v>
      </c>
      <c r="AU1990" s="236" t="s">
        <v>81</v>
      </c>
      <c r="AV1990" s="13" t="s">
        <v>81</v>
      </c>
      <c r="AW1990" s="13" t="s">
        <v>33</v>
      </c>
      <c r="AX1990" s="13" t="s">
        <v>71</v>
      </c>
      <c r="AY1990" s="236" t="s">
        <v>171</v>
      </c>
    </row>
    <row r="1991" s="15" customFormat="1">
      <c r="A1991" s="15"/>
      <c r="B1991" s="248"/>
      <c r="C1991" s="249"/>
      <c r="D1991" s="227" t="s">
        <v>182</v>
      </c>
      <c r="E1991" s="250" t="s">
        <v>19</v>
      </c>
      <c r="F1991" s="251" t="s">
        <v>188</v>
      </c>
      <c r="G1991" s="249"/>
      <c r="H1991" s="252">
        <v>3</v>
      </c>
      <c r="I1991" s="253"/>
      <c r="J1991" s="249"/>
      <c r="K1991" s="249"/>
      <c r="L1991" s="254"/>
      <c r="M1991" s="255"/>
      <c r="N1991" s="256"/>
      <c r="O1991" s="256"/>
      <c r="P1991" s="256"/>
      <c r="Q1991" s="256"/>
      <c r="R1991" s="256"/>
      <c r="S1991" s="256"/>
      <c r="T1991" s="257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8" t="s">
        <v>182</v>
      </c>
      <c r="AU1991" s="258" t="s">
        <v>81</v>
      </c>
      <c r="AV1991" s="15" t="s">
        <v>179</v>
      </c>
      <c r="AW1991" s="15" t="s">
        <v>33</v>
      </c>
      <c r="AX1991" s="15" t="s">
        <v>79</v>
      </c>
      <c r="AY1991" s="258" t="s">
        <v>171</v>
      </c>
    </row>
    <row r="1992" s="2" customFormat="1" ht="16.5" customHeight="1">
      <c r="A1992" s="41"/>
      <c r="B1992" s="42"/>
      <c r="C1992" s="269" t="s">
        <v>1782</v>
      </c>
      <c r="D1992" s="269" t="s">
        <v>565</v>
      </c>
      <c r="E1992" s="270" t="s">
        <v>1783</v>
      </c>
      <c r="F1992" s="271" t="s">
        <v>1784</v>
      </c>
      <c r="G1992" s="272" t="s">
        <v>395</v>
      </c>
      <c r="H1992" s="273">
        <v>3</v>
      </c>
      <c r="I1992" s="274"/>
      <c r="J1992" s="275">
        <f>ROUND(I1992*H1992,2)</f>
        <v>0</v>
      </c>
      <c r="K1992" s="271" t="s">
        <v>178</v>
      </c>
      <c r="L1992" s="276"/>
      <c r="M1992" s="277" t="s">
        <v>19</v>
      </c>
      <c r="N1992" s="278" t="s">
        <v>42</v>
      </c>
      <c r="O1992" s="87"/>
      <c r="P1992" s="216">
        <f>O1992*H1992</f>
        <v>0</v>
      </c>
      <c r="Q1992" s="216">
        <v>0.0118</v>
      </c>
      <c r="R1992" s="216">
        <f>Q1992*H1992</f>
        <v>0.035400000000000001</v>
      </c>
      <c r="S1992" s="216">
        <v>0</v>
      </c>
      <c r="T1992" s="217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286</v>
      </c>
      <c r="AT1992" s="218" t="s">
        <v>565</v>
      </c>
      <c r="AU1992" s="218" t="s">
        <v>81</v>
      </c>
      <c r="AY1992" s="20" t="s">
        <v>171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79</v>
      </c>
      <c r="BK1992" s="219">
        <f>ROUND(I1992*H1992,2)</f>
        <v>0</v>
      </c>
      <c r="BL1992" s="20" t="s">
        <v>235</v>
      </c>
      <c r="BM1992" s="218" t="s">
        <v>1785</v>
      </c>
    </row>
    <row r="1993" s="2" customFormat="1" ht="24.15" customHeight="1">
      <c r="A1993" s="41"/>
      <c r="B1993" s="42"/>
      <c r="C1993" s="207" t="s">
        <v>1098</v>
      </c>
      <c r="D1993" s="207" t="s">
        <v>174</v>
      </c>
      <c r="E1993" s="208" t="s">
        <v>1786</v>
      </c>
      <c r="F1993" s="209" t="s">
        <v>1787</v>
      </c>
      <c r="G1993" s="210" t="s">
        <v>234</v>
      </c>
      <c r="H1993" s="211">
        <v>20.039999999999999</v>
      </c>
      <c r="I1993" s="212"/>
      <c r="J1993" s="213">
        <f>ROUND(I1993*H1993,2)</f>
        <v>0</v>
      </c>
      <c r="K1993" s="209" t="s">
        <v>178</v>
      </c>
      <c r="L1993" s="47"/>
      <c r="M1993" s="214" t="s">
        <v>19</v>
      </c>
      <c r="N1993" s="215" t="s">
        <v>42</v>
      </c>
      <c r="O1993" s="87"/>
      <c r="P1993" s="216">
        <f>O1993*H1993</f>
        <v>0</v>
      </c>
      <c r="Q1993" s="216">
        <v>0.01009</v>
      </c>
      <c r="R1993" s="216">
        <f>Q1993*H1993</f>
        <v>0.20220359999999998</v>
      </c>
      <c r="S1993" s="216">
        <v>0</v>
      </c>
      <c r="T1993" s="217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18" t="s">
        <v>235</v>
      </c>
      <c r="AT1993" s="218" t="s">
        <v>174</v>
      </c>
      <c r="AU1993" s="218" t="s">
        <v>81</v>
      </c>
      <c r="AY1993" s="20" t="s">
        <v>171</v>
      </c>
      <c r="BE1993" s="219">
        <f>IF(N1993="základní",J1993,0)</f>
        <v>0</v>
      </c>
      <c r="BF1993" s="219">
        <f>IF(N1993="snížená",J1993,0)</f>
        <v>0</v>
      </c>
      <c r="BG1993" s="219">
        <f>IF(N1993="zákl. přenesená",J1993,0)</f>
        <v>0</v>
      </c>
      <c r="BH1993" s="219">
        <f>IF(N1993="sníž. přenesená",J1993,0)</f>
        <v>0</v>
      </c>
      <c r="BI1993" s="219">
        <f>IF(N1993="nulová",J1993,0)</f>
        <v>0</v>
      </c>
      <c r="BJ1993" s="20" t="s">
        <v>79</v>
      </c>
      <c r="BK1993" s="219">
        <f>ROUND(I1993*H1993,2)</f>
        <v>0</v>
      </c>
      <c r="BL1993" s="20" t="s">
        <v>235</v>
      </c>
      <c r="BM1993" s="218" t="s">
        <v>1788</v>
      </c>
    </row>
    <row r="1994" s="2" customFormat="1">
      <c r="A1994" s="41"/>
      <c r="B1994" s="42"/>
      <c r="C1994" s="43"/>
      <c r="D1994" s="220" t="s">
        <v>180</v>
      </c>
      <c r="E1994" s="43"/>
      <c r="F1994" s="221" t="s">
        <v>1789</v>
      </c>
      <c r="G1994" s="43"/>
      <c r="H1994" s="43"/>
      <c r="I1994" s="222"/>
      <c r="J1994" s="43"/>
      <c r="K1994" s="43"/>
      <c r="L1994" s="47"/>
      <c r="M1994" s="223"/>
      <c r="N1994" s="224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180</v>
      </c>
      <c r="AU1994" s="20" t="s">
        <v>81</v>
      </c>
    </row>
    <row r="1995" s="13" customFormat="1">
      <c r="A1995" s="13"/>
      <c r="B1995" s="225"/>
      <c r="C1995" s="226"/>
      <c r="D1995" s="227" t="s">
        <v>182</v>
      </c>
      <c r="E1995" s="228" t="s">
        <v>19</v>
      </c>
      <c r="F1995" s="229" t="s">
        <v>1790</v>
      </c>
      <c r="G1995" s="226"/>
      <c r="H1995" s="230">
        <v>12.539999999999999</v>
      </c>
      <c r="I1995" s="231"/>
      <c r="J1995" s="226"/>
      <c r="K1995" s="226"/>
      <c r="L1995" s="232"/>
      <c r="M1995" s="233"/>
      <c r="N1995" s="234"/>
      <c r="O1995" s="234"/>
      <c r="P1995" s="234"/>
      <c r="Q1995" s="234"/>
      <c r="R1995" s="234"/>
      <c r="S1995" s="234"/>
      <c r="T1995" s="23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6" t="s">
        <v>182</v>
      </c>
      <c r="AU1995" s="236" t="s">
        <v>81</v>
      </c>
      <c r="AV1995" s="13" t="s">
        <v>81</v>
      </c>
      <c r="AW1995" s="13" t="s">
        <v>33</v>
      </c>
      <c r="AX1995" s="13" t="s">
        <v>71</v>
      </c>
      <c r="AY1995" s="236" t="s">
        <v>171</v>
      </c>
    </row>
    <row r="1996" s="13" customFormat="1">
      <c r="A1996" s="13"/>
      <c r="B1996" s="225"/>
      <c r="C1996" s="226"/>
      <c r="D1996" s="227" t="s">
        <v>182</v>
      </c>
      <c r="E1996" s="228" t="s">
        <v>19</v>
      </c>
      <c r="F1996" s="229" t="s">
        <v>1791</v>
      </c>
      <c r="G1996" s="226"/>
      <c r="H1996" s="230">
        <v>7.5</v>
      </c>
      <c r="I1996" s="231"/>
      <c r="J1996" s="226"/>
      <c r="K1996" s="226"/>
      <c r="L1996" s="232"/>
      <c r="M1996" s="233"/>
      <c r="N1996" s="234"/>
      <c r="O1996" s="234"/>
      <c r="P1996" s="234"/>
      <c r="Q1996" s="234"/>
      <c r="R1996" s="234"/>
      <c r="S1996" s="234"/>
      <c r="T1996" s="23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6" t="s">
        <v>182</v>
      </c>
      <c r="AU1996" s="236" t="s">
        <v>81</v>
      </c>
      <c r="AV1996" s="13" t="s">
        <v>81</v>
      </c>
      <c r="AW1996" s="13" t="s">
        <v>33</v>
      </c>
      <c r="AX1996" s="13" t="s">
        <v>71</v>
      </c>
      <c r="AY1996" s="236" t="s">
        <v>171</v>
      </c>
    </row>
    <row r="1997" s="15" customFormat="1">
      <c r="A1997" s="15"/>
      <c r="B1997" s="248"/>
      <c r="C1997" s="249"/>
      <c r="D1997" s="227" t="s">
        <v>182</v>
      </c>
      <c r="E1997" s="250" t="s">
        <v>19</v>
      </c>
      <c r="F1997" s="251" t="s">
        <v>188</v>
      </c>
      <c r="G1997" s="249"/>
      <c r="H1997" s="252">
        <v>20.039999999999999</v>
      </c>
      <c r="I1997" s="253"/>
      <c r="J1997" s="249"/>
      <c r="K1997" s="249"/>
      <c r="L1997" s="254"/>
      <c r="M1997" s="255"/>
      <c r="N1997" s="256"/>
      <c r="O1997" s="256"/>
      <c r="P1997" s="256"/>
      <c r="Q1997" s="256"/>
      <c r="R1997" s="256"/>
      <c r="S1997" s="256"/>
      <c r="T1997" s="257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58" t="s">
        <v>182</v>
      </c>
      <c r="AU1997" s="258" t="s">
        <v>81</v>
      </c>
      <c r="AV1997" s="15" t="s">
        <v>179</v>
      </c>
      <c r="AW1997" s="15" t="s">
        <v>33</v>
      </c>
      <c r="AX1997" s="15" t="s">
        <v>79</v>
      </c>
      <c r="AY1997" s="258" t="s">
        <v>171</v>
      </c>
    </row>
    <row r="1998" s="2" customFormat="1" ht="24.15" customHeight="1">
      <c r="A1998" s="41"/>
      <c r="B1998" s="42"/>
      <c r="C1998" s="207" t="s">
        <v>1792</v>
      </c>
      <c r="D1998" s="207" t="s">
        <v>174</v>
      </c>
      <c r="E1998" s="208" t="s">
        <v>1793</v>
      </c>
      <c r="F1998" s="209" t="s">
        <v>1794</v>
      </c>
      <c r="G1998" s="210" t="s">
        <v>234</v>
      </c>
      <c r="H1998" s="211">
        <v>3.7949999999999999</v>
      </c>
      <c r="I1998" s="212"/>
      <c r="J1998" s="213">
        <f>ROUND(I1998*H1998,2)</f>
        <v>0</v>
      </c>
      <c r="K1998" s="209" t="s">
        <v>178</v>
      </c>
      <c r="L1998" s="47"/>
      <c r="M1998" s="214" t="s">
        <v>19</v>
      </c>
      <c r="N1998" s="215" t="s">
        <v>42</v>
      </c>
      <c r="O1998" s="87"/>
      <c r="P1998" s="216">
        <f>O1998*H1998</f>
        <v>0</v>
      </c>
      <c r="Q1998" s="216">
        <v>0.01009</v>
      </c>
      <c r="R1998" s="216">
        <f>Q1998*H1998</f>
        <v>0.038291550000000001</v>
      </c>
      <c r="S1998" s="216">
        <v>0</v>
      </c>
      <c r="T1998" s="217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18" t="s">
        <v>235</v>
      </c>
      <c r="AT1998" s="218" t="s">
        <v>174</v>
      </c>
      <c r="AU1998" s="218" t="s">
        <v>81</v>
      </c>
      <c r="AY1998" s="20" t="s">
        <v>171</v>
      </c>
      <c r="BE1998" s="219">
        <f>IF(N1998="základní",J1998,0)</f>
        <v>0</v>
      </c>
      <c r="BF1998" s="219">
        <f>IF(N1998="snížená",J1998,0)</f>
        <v>0</v>
      </c>
      <c r="BG1998" s="219">
        <f>IF(N1998="zákl. přenesená",J1998,0)</f>
        <v>0</v>
      </c>
      <c r="BH1998" s="219">
        <f>IF(N1998="sníž. přenesená",J1998,0)</f>
        <v>0</v>
      </c>
      <c r="BI1998" s="219">
        <f>IF(N1998="nulová",J1998,0)</f>
        <v>0</v>
      </c>
      <c r="BJ1998" s="20" t="s">
        <v>79</v>
      </c>
      <c r="BK1998" s="219">
        <f>ROUND(I1998*H1998,2)</f>
        <v>0</v>
      </c>
      <c r="BL1998" s="20" t="s">
        <v>235</v>
      </c>
      <c r="BM1998" s="218" t="s">
        <v>1795</v>
      </c>
    </row>
    <row r="1999" s="2" customFormat="1">
      <c r="A1999" s="41"/>
      <c r="B1999" s="42"/>
      <c r="C1999" s="43"/>
      <c r="D1999" s="220" t="s">
        <v>180</v>
      </c>
      <c r="E1999" s="43"/>
      <c r="F1999" s="221" t="s">
        <v>1796</v>
      </c>
      <c r="G1999" s="43"/>
      <c r="H1999" s="43"/>
      <c r="I1999" s="222"/>
      <c r="J1999" s="43"/>
      <c r="K1999" s="43"/>
      <c r="L1999" s="47"/>
      <c r="M1999" s="223"/>
      <c r="N1999" s="224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180</v>
      </c>
      <c r="AU1999" s="20" t="s">
        <v>81</v>
      </c>
    </row>
    <row r="2000" s="13" customFormat="1">
      <c r="A2000" s="13"/>
      <c r="B2000" s="225"/>
      <c r="C2000" s="226"/>
      <c r="D2000" s="227" t="s">
        <v>182</v>
      </c>
      <c r="E2000" s="228" t="s">
        <v>19</v>
      </c>
      <c r="F2000" s="229" t="s">
        <v>1797</v>
      </c>
      <c r="G2000" s="226"/>
      <c r="H2000" s="230">
        <v>3.7949999999999999</v>
      </c>
      <c r="I2000" s="231"/>
      <c r="J2000" s="226"/>
      <c r="K2000" s="226"/>
      <c r="L2000" s="232"/>
      <c r="M2000" s="233"/>
      <c r="N2000" s="234"/>
      <c r="O2000" s="234"/>
      <c r="P2000" s="234"/>
      <c r="Q2000" s="234"/>
      <c r="R2000" s="234"/>
      <c r="S2000" s="234"/>
      <c r="T2000" s="235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6" t="s">
        <v>182</v>
      </c>
      <c r="AU2000" s="236" t="s">
        <v>81</v>
      </c>
      <c r="AV2000" s="13" t="s">
        <v>81</v>
      </c>
      <c r="AW2000" s="13" t="s">
        <v>33</v>
      </c>
      <c r="AX2000" s="13" t="s">
        <v>71</v>
      </c>
      <c r="AY2000" s="236" t="s">
        <v>171</v>
      </c>
    </row>
    <row r="2001" s="15" customFormat="1">
      <c r="A2001" s="15"/>
      <c r="B2001" s="248"/>
      <c r="C2001" s="249"/>
      <c r="D2001" s="227" t="s">
        <v>182</v>
      </c>
      <c r="E2001" s="250" t="s">
        <v>19</v>
      </c>
      <c r="F2001" s="251" t="s">
        <v>188</v>
      </c>
      <c r="G2001" s="249"/>
      <c r="H2001" s="252">
        <v>3.7949999999999999</v>
      </c>
      <c r="I2001" s="253"/>
      <c r="J2001" s="249"/>
      <c r="K2001" s="249"/>
      <c r="L2001" s="254"/>
      <c r="M2001" s="255"/>
      <c r="N2001" s="256"/>
      <c r="O2001" s="256"/>
      <c r="P2001" s="256"/>
      <c r="Q2001" s="256"/>
      <c r="R2001" s="256"/>
      <c r="S2001" s="256"/>
      <c r="T2001" s="257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8" t="s">
        <v>182</v>
      </c>
      <c r="AU2001" s="258" t="s">
        <v>81</v>
      </c>
      <c r="AV2001" s="15" t="s">
        <v>179</v>
      </c>
      <c r="AW2001" s="15" t="s">
        <v>33</v>
      </c>
      <c r="AX2001" s="15" t="s">
        <v>79</v>
      </c>
      <c r="AY2001" s="258" t="s">
        <v>171</v>
      </c>
    </row>
    <row r="2002" s="2" customFormat="1" ht="24.15" customHeight="1">
      <c r="A2002" s="41"/>
      <c r="B2002" s="42"/>
      <c r="C2002" s="207" t="s">
        <v>1103</v>
      </c>
      <c r="D2002" s="207" t="s">
        <v>174</v>
      </c>
      <c r="E2002" s="208" t="s">
        <v>1798</v>
      </c>
      <c r="F2002" s="209" t="s">
        <v>1799</v>
      </c>
      <c r="G2002" s="210" t="s">
        <v>234</v>
      </c>
      <c r="H2002" s="211">
        <v>12</v>
      </c>
      <c r="I2002" s="212"/>
      <c r="J2002" s="213">
        <f>ROUND(I2002*H2002,2)</f>
        <v>0</v>
      </c>
      <c r="K2002" s="209" t="s">
        <v>178</v>
      </c>
      <c r="L2002" s="47"/>
      <c r="M2002" s="214" t="s">
        <v>19</v>
      </c>
      <c r="N2002" s="215" t="s">
        <v>42</v>
      </c>
      <c r="O2002" s="87"/>
      <c r="P2002" s="216">
        <f>O2002*H2002</f>
        <v>0</v>
      </c>
      <c r="Q2002" s="216">
        <v>0.01295</v>
      </c>
      <c r="R2002" s="216">
        <f>Q2002*H2002</f>
        <v>0.15539999999999998</v>
      </c>
      <c r="S2002" s="216">
        <v>0</v>
      </c>
      <c r="T2002" s="217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18" t="s">
        <v>235</v>
      </c>
      <c r="AT2002" s="218" t="s">
        <v>174</v>
      </c>
      <c r="AU2002" s="218" t="s">
        <v>81</v>
      </c>
      <c r="AY2002" s="20" t="s">
        <v>171</v>
      </c>
      <c r="BE2002" s="219">
        <f>IF(N2002="základní",J2002,0)</f>
        <v>0</v>
      </c>
      <c r="BF2002" s="219">
        <f>IF(N2002="snížená",J2002,0)</f>
        <v>0</v>
      </c>
      <c r="BG2002" s="219">
        <f>IF(N2002="zákl. přenesená",J2002,0)</f>
        <v>0</v>
      </c>
      <c r="BH2002" s="219">
        <f>IF(N2002="sníž. přenesená",J2002,0)</f>
        <v>0</v>
      </c>
      <c r="BI2002" s="219">
        <f>IF(N2002="nulová",J2002,0)</f>
        <v>0</v>
      </c>
      <c r="BJ2002" s="20" t="s">
        <v>79</v>
      </c>
      <c r="BK2002" s="219">
        <f>ROUND(I2002*H2002,2)</f>
        <v>0</v>
      </c>
      <c r="BL2002" s="20" t="s">
        <v>235</v>
      </c>
      <c r="BM2002" s="218" t="s">
        <v>1800</v>
      </c>
    </row>
    <row r="2003" s="2" customFormat="1">
      <c r="A2003" s="41"/>
      <c r="B2003" s="42"/>
      <c r="C2003" s="43"/>
      <c r="D2003" s="220" t="s">
        <v>180</v>
      </c>
      <c r="E2003" s="43"/>
      <c r="F2003" s="221" t="s">
        <v>1801</v>
      </c>
      <c r="G2003" s="43"/>
      <c r="H2003" s="43"/>
      <c r="I2003" s="222"/>
      <c r="J2003" s="43"/>
      <c r="K2003" s="43"/>
      <c r="L2003" s="47"/>
      <c r="M2003" s="223"/>
      <c r="N2003" s="224"/>
      <c r="O2003" s="87"/>
      <c r="P2003" s="87"/>
      <c r="Q2003" s="87"/>
      <c r="R2003" s="87"/>
      <c r="S2003" s="87"/>
      <c r="T2003" s="88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T2003" s="20" t="s">
        <v>180</v>
      </c>
      <c r="AU2003" s="20" t="s">
        <v>81</v>
      </c>
    </row>
    <row r="2004" s="13" customFormat="1">
      <c r="A2004" s="13"/>
      <c r="B2004" s="225"/>
      <c r="C2004" s="226"/>
      <c r="D2004" s="227" t="s">
        <v>182</v>
      </c>
      <c r="E2004" s="228" t="s">
        <v>19</v>
      </c>
      <c r="F2004" s="229" t="s">
        <v>1802</v>
      </c>
      <c r="G2004" s="226"/>
      <c r="H2004" s="230">
        <v>10</v>
      </c>
      <c r="I2004" s="231"/>
      <c r="J2004" s="226"/>
      <c r="K2004" s="226"/>
      <c r="L2004" s="232"/>
      <c r="M2004" s="233"/>
      <c r="N2004" s="234"/>
      <c r="O2004" s="234"/>
      <c r="P2004" s="234"/>
      <c r="Q2004" s="234"/>
      <c r="R2004" s="234"/>
      <c r="S2004" s="234"/>
      <c r="T2004" s="23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6" t="s">
        <v>182</v>
      </c>
      <c r="AU2004" s="236" t="s">
        <v>81</v>
      </c>
      <c r="AV2004" s="13" t="s">
        <v>81</v>
      </c>
      <c r="AW2004" s="13" t="s">
        <v>33</v>
      </c>
      <c r="AX2004" s="13" t="s">
        <v>71</v>
      </c>
      <c r="AY2004" s="236" t="s">
        <v>171</v>
      </c>
    </row>
    <row r="2005" s="13" customFormat="1">
      <c r="A2005" s="13"/>
      <c r="B2005" s="225"/>
      <c r="C2005" s="226"/>
      <c r="D2005" s="227" t="s">
        <v>182</v>
      </c>
      <c r="E2005" s="228" t="s">
        <v>19</v>
      </c>
      <c r="F2005" s="229" t="s">
        <v>1803</v>
      </c>
      <c r="G2005" s="226"/>
      <c r="H2005" s="230">
        <v>2</v>
      </c>
      <c r="I2005" s="231"/>
      <c r="J2005" s="226"/>
      <c r="K2005" s="226"/>
      <c r="L2005" s="232"/>
      <c r="M2005" s="233"/>
      <c r="N2005" s="234"/>
      <c r="O2005" s="234"/>
      <c r="P2005" s="234"/>
      <c r="Q2005" s="234"/>
      <c r="R2005" s="234"/>
      <c r="S2005" s="234"/>
      <c r="T2005" s="23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6" t="s">
        <v>182</v>
      </c>
      <c r="AU2005" s="236" t="s">
        <v>81</v>
      </c>
      <c r="AV2005" s="13" t="s">
        <v>81</v>
      </c>
      <c r="AW2005" s="13" t="s">
        <v>33</v>
      </c>
      <c r="AX2005" s="13" t="s">
        <v>71</v>
      </c>
      <c r="AY2005" s="236" t="s">
        <v>171</v>
      </c>
    </row>
    <row r="2006" s="15" customFormat="1">
      <c r="A2006" s="15"/>
      <c r="B2006" s="248"/>
      <c r="C2006" s="249"/>
      <c r="D2006" s="227" t="s">
        <v>182</v>
      </c>
      <c r="E2006" s="250" t="s">
        <v>19</v>
      </c>
      <c r="F2006" s="251" t="s">
        <v>188</v>
      </c>
      <c r="G2006" s="249"/>
      <c r="H2006" s="252">
        <v>12</v>
      </c>
      <c r="I2006" s="253"/>
      <c r="J2006" s="249"/>
      <c r="K2006" s="249"/>
      <c r="L2006" s="254"/>
      <c r="M2006" s="255"/>
      <c r="N2006" s="256"/>
      <c r="O2006" s="256"/>
      <c r="P2006" s="256"/>
      <c r="Q2006" s="256"/>
      <c r="R2006" s="256"/>
      <c r="S2006" s="256"/>
      <c r="T2006" s="257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58" t="s">
        <v>182</v>
      </c>
      <c r="AU2006" s="258" t="s">
        <v>81</v>
      </c>
      <c r="AV2006" s="15" t="s">
        <v>179</v>
      </c>
      <c r="AW2006" s="15" t="s">
        <v>33</v>
      </c>
      <c r="AX2006" s="15" t="s">
        <v>79</v>
      </c>
      <c r="AY2006" s="258" t="s">
        <v>171</v>
      </c>
    </row>
    <row r="2007" s="2" customFormat="1" ht="16.5" customHeight="1">
      <c r="A2007" s="41"/>
      <c r="B2007" s="42"/>
      <c r="C2007" s="207" t="s">
        <v>1804</v>
      </c>
      <c r="D2007" s="207" t="s">
        <v>174</v>
      </c>
      <c r="E2007" s="208" t="s">
        <v>1805</v>
      </c>
      <c r="F2007" s="209" t="s">
        <v>1806</v>
      </c>
      <c r="G2007" s="210" t="s">
        <v>234</v>
      </c>
      <c r="H2007" s="211">
        <v>28.579999999999998</v>
      </c>
      <c r="I2007" s="212"/>
      <c r="J2007" s="213">
        <f>ROUND(I2007*H2007,2)</f>
        <v>0</v>
      </c>
      <c r="K2007" s="209" t="s">
        <v>178</v>
      </c>
      <c r="L2007" s="47"/>
      <c r="M2007" s="214" t="s">
        <v>19</v>
      </c>
      <c r="N2007" s="215" t="s">
        <v>42</v>
      </c>
      <c r="O2007" s="87"/>
      <c r="P2007" s="216">
        <f>O2007*H2007</f>
        <v>0</v>
      </c>
      <c r="Q2007" s="216">
        <v>0.0027799999999999999</v>
      </c>
      <c r="R2007" s="216">
        <f>Q2007*H2007</f>
        <v>0.079452399999999992</v>
      </c>
      <c r="S2007" s="216">
        <v>0</v>
      </c>
      <c r="T2007" s="217">
        <f>S2007*H2007</f>
        <v>0</v>
      </c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R2007" s="218" t="s">
        <v>235</v>
      </c>
      <c r="AT2007" s="218" t="s">
        <v>174</v>
      </c>
      <c r="AU2007" s="218" t="s">
        <v>81</v>
      </c>
      <c r="AY2007" s="20" t="s">
        <v>171</v>
      </c>
      <c r="BE2007" s="219">
        <f>IF(N2007="základní",J2007,0)</f>
        <v>0</v>
      </c>
      <c r="BF2007" s="219">
        <f>IF(N2007="snížená",J2007,0)</f>
        <v>0</v>
      </c>
      <c r="BG2007" s="219">
        <f>IF(N2007="zákl. přenesená",J2007,0)</f>
        <v>0</v>
      </c>
      <c r="BH2007" s="219">
        <f>IF(N2007="sníž. přenesená",J2007,0)</f>
        <v>0</v>
      </c>
      <c r="BI2007" s="219">
        <f>IF(N2007="nulová",J2007,0)</f>
        <v>0</v>
      </c>
      <c r="BJ2007" s="20" t="s">
        <v>79</v>
      </c>
      <c r="BK2007" s="219">
        <f>ROUND(I2007*H2007,2)</f>
        <v>0</v>
      </c>
      <c r="BL2007" s="20" t="s">
        <v>235</v>
      </c>
      <c r="BM2007" s="218" t="s">
        <v>1807</v>
      </c>
    </row>
    <row r="2008" s="2" customFormat="1">
      <c r="A2008" s="41"/>
      <c r="B2008" s="42"/>
      <c r="C2008" s="43"/>
      <c r="D2008" s="220" t="s">
        <v>180</v>
      </c>
      <c r="E2008" s="43"/>
      <c r="F2008" s="221" t="s">
        <v>1808</v>
      </c>
      <c r="G2008" s="43"/>
      <c r="H2008" s="43"/>
      <c r="I2008" s="222"/>
      <c r="J2008" s="43"/>
      <c r="K2008" s="43"/>
      <c r="L2008" s="47"/>
      <c r="M2008" s="223"/>
      <c r="N2008" s="224"/>
      <c r="O2008" s="87"/>
      <c r="P2008" s="87"/>
      <c r="Q2008" s="87"/>
      <c r="R2008" s="87"/>
      <c r="S2008" s="87"/>
      <c r="T2008" s="88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T2008" s="20" t="s">
        <v>180</v>
      </c>
      <c r="AU2008" s="20" t="s">
        <v>81</v>
      </c>
    </row>
    <row r="2009" s="13" customFormat="1">
      <c r="A2009" s="13"/>
      <c r="B2009" s="225"/>
      <c r="C2009" s="226"/>
      <c r="D2009" s="227" t="s">
        <v>182</v>
      </c>
      <c r="E2009" s="228" t="s">
        <v>19</v>
      </c>
      <c r="F2009" s="229" t="s">
        <v>1809</v>
      </c>
      <c r="G2009" s="226"/>
      <c r="H2009" s="230">
        <v>20.600000000000001</v>
      </c>
      <c r="I2009" s="231"/>
      <c r="J2009" s="226"/>
      <c r="K2009" s="226"/>
      <c r="L2009" s="232"/>
      <c r="M2009" s="233"/>
      <c r="N2009" s="234"/>
      <c r="O2009" s="234"/>
      <c r="P2009" s="234"/>
      <c r="Q2009" s="234"/>
      <c r="R2009" s="234"/>
      <c r="S2009" s="234"/>
      <c r="T2009" s="235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6" t="s">
        <v>182</v>
      </c>
      <c r="AU2009" s="236" t="s">
        <v>81</v>
      </c>
      <c r="AV2009" s="13" t="s">
        <v>81</v>
      </c>
      <c r="AW2009" s="13" t="s">
        <v>33</v>
      </c>
      <c r="AX2009" s="13" t="s">
        <v>71</v>
      </c>
      <c r="AY2009" s="236" t="s">
        <v>171</v>
      </c>
    </row>
    <row r="2010" s="13" customFormat="1">
      <c r="A2010" s="13"/>
      <c r="B2010" s="225"/>
      <c r="C2010" s="226"/>
      <c r="D2010" s="227" t="s">
        <v>182</v>
      </c>
      <c r="E2010" s="228" t="s">
        <v>19</v>
      </c>
      <c r="F2010" s="229" t="s">
        <v>1810</v>
      </c>
      <c r="G2010" s="226"/>
      <c r="H2010" s="230">
        <v>7.9800000000000004</v>
      </c>
      <c r="I2010" s="231"/>
      <c r="J2010" s="226"/>
      <c r="K2010" s="226"/>
      <c r="L2010" s="232"/>
      <c r="M2010" s="233"/>
      <c r="N2010" s="234"/>
      <c r="O2010" s="234"/>
      <c r="P2010" s="234"/>
      <c r="Q2010" s="234"/>
      <c r="R2010" s="234"/>
      <c r="S2010" s="234"/>
      <c r="T2010" s="235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6" t="s">
        <v>182</v>
      </c>
      <c r="AU2010" s="236" t="s">
        <v>81</v>
      </c>
      <c r="AV2010" s="13" t="s">
        <v>81</v>
      </c>
      <c r="AW2010" s="13" t="s">
        <v>33</v>
      </c>
      <c r="AX2010" s="13" t="s">
        <v>71</v>
      </c>
      <c r="AY2010" s="236" t="s">
        <v>171</v>
      </c>
    </row>
    <row r="2011" s="15" customFormat="1">
      <c r="A2011" s="15"/>
      <c r="B2011" s="248"/>
      <c r="C2011" s="249"/>
      <c r="D2011" s="227" t="s">
        <v>182</v>
      </c>
      <c r="E2011" s="250" t="s">
        <v>19</v>
      </c>
      <c r="F2011" s="251" t="s">
        <v>1811</v>
      </c>
      <c r="G2011" s="249"/>
      <c r="H2011" s="252">
        <v>28.580000000000002</v>
      </c>
      <c r="I2011" s="253"/>
      <c r="J2011" s="249"/>
      <c r="K2011" s="249"/>
      <c r="L2011" s="254"/>
      <c r="M2011" s="255"/>
      <c r="N2011" s="256"/>
      <c r="O2011" s="256"/>
      <c r="P2011" s="256"/>
      <c r="Q2011" s="256"/>
      <c r="R2011" s="256"/>
      <c r="S2011" s="256"/>
      <c r="T2011" s="257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58" t="s">
        <v>182</v>
      </c>
      <c r="AU2011" s="258" t="s">
        <v>81</v>
      </c>
      <c r="AV2011" s="15" t="s">
        <v>179</v>
      </c>
      <c r="AW2011" s="15" t="s">
        <v>33</v>
      </c>
      <c r="AX2011" s="15" t="s">
        <v>79</v>
      </c>
      <c r="AY2011" s="258" t="s">
        <v>171</v>
      </c>
    </row>
    <row r="2012" s="2" customFormat="1" ht="24.15" customHeight="1">
      <c r="A2012" s="41"/>
      <c r="B2012" s="42"/>
      <c r="C2012" s="207" t="s">
        <v>1107</v>
      </c>
      <c r="D2012" s="207" t="s">
        <v>174</v>
      </c>
      <c r="E2012" s="208" t="s">
        <v>1812</v>
      </c>
      <c r="F2012" s="209" t="s">
        <v>1813</v>
      </c>
      <c r="G2012" s="210" t="s">
        <v>191</v>
      </c>
      <c r="H2012" s="211">
        <v>43.350000000000001</v>
      </c>
      <c r="I2012" s="212"/>
      <c r="J2012" s="213">
        <f>ROUND(I2012*H2012,2)</f>
        <v>0</v>
      </c>
      <c r="K2012" s="209" t="s">
        <v>178</v>
      </c>
      <c r="L2012" s="47"/>
      <c r="M2012" s="214" t="s">
        <v>19</v>
      </c>
      <c r="N2012" s="215" t="s">
        <v>42</v>
      </c>
      <c r="O2012" s="87"/>
      <c r="P2012" s="216">
        <f>O2012*H2012</f>
        <v>0</v>
      </c>
      <c r="Q2012" s="216">
        <v>0.00125</v>
      </c>
      <c r="R2012" s="216">
        <f>Q2012*H2012</f>
        <v>0.0541875</v>
      </c>
      <c r="S2012" s="216">
        <v>0</v>
      </c>
      <c r="T2012" s="217">
        <f>S2012*H2012</f>
        <v>0</v>
      </c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R2012" s="218" t="s">
        <v>235</v>
      </c>
      <c r="AT2012" s="218" t="s">
        <v>174</v>
      </c>
      <c r="AU2012" s="218" t="s">
        <v>81</v>
      </c>
      <c r="AY2012" s="20" t="s">
        <v>171</v>
      </c>
      <c r="BE2012" s="219">
        <f>IF(N2012="základní",J2012,0)</f>
        <v>0</v>
      </c>
      <c r="BF2012" s="219">
        <f>IF(N2012="snížená",J2012,0)</f>
        <v>0</v>
      </c>
      <c r="BG2012" s="219">
        <f>IF(N2012="zákl. přenesená",J2012,0)</f>
        <v>0</v>
      </c>
      <c r="BH2012" s="219">
        <f>IF(N2012="sníž. přenesená",J2012,0)</f>
        <v>0</v>
      </c>
      <c r="BI2012" s="219">
        <f>IF(N2012="nulová",J2012,0)</f>
        <v>0</v>
      </c>
      <c r="BJ2012" s="20" t="s">
        <v>79</v>
      </c>
      <c r="BK2012" s="219">
        <f>ROUND(I2012*H2012,2)</f>
        <v>0</v>
      </c>
      <c r="BL2012" s="20" t="s">
        <v>235</v>
      </c>
      <c r="BM2012" s="218" t="s">
        <v>1814</v>
      </c>
    </row>
    <row r="2013" s="2" customFormat="1">
      <c r="A2013" s="41"/>
      <c r="B2013" s="42"/>
      <c r="C2013" s="43"/>
      <c r="D2013" s="220" t="s">
        <v>180</v>
      </c>
      <c r="E2013" s="43"/>
      <c r="F2013" s="221" t="s">
        <v>1815</v>
      </c>
      <c r="G2013" s="43"/>
      <c r="H2013" s="43"/>
      <c r="I2013" s="222"/>
      <c r="J2013" s="43"/>
      <c r="K2013" s="43"/>
      <c r="L2013" s="47"/>
      <c r="M2013" s="223"/>
      <c r="N2013" s="224"/>
      <c r="O2013" s="87"/>
      <c r="P2013" s="87"/>
      <c r="Q2013" s="87"/>
      <c r="R2013" s="87"/>
      <c r="S2013" s="87"/>
      <c r="T2013" s="88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T2013" s="20" t="s">
        <v>180</v>
      </c>
      <c r="AU2013" s="20" t="s">
        <v>81</v>
      </c>
    </row>
    <row r="2014" s="13" customFormat="1">
      <c r="A2014" s="13"/>
      <c r="B2014" s="225"/>
      <c r="C2014" s="226"/>
      <c r="D2014" s="227" t="s">
        <v>182</v>
      </c>
      <c r="E2014" s="228" t="s">
        <v>19</v>
      </c>
      <c r="F2014" s="229" t="s">
        <v>1816</v>
      </c>
      <c r="G2014" s="226"/>
      <c r="H2014" s="230">
        <v>43.350000000000001</v>
      </c>
      <c r="I2014" s="231"/>
      <c r="J2014" s="226"/>
      <c r="K2014" s="226"/>
      <c r="L2014" s="232"/>
      <c r="M2014" s="233"/>
      <c r="N2014" s="234"/>
      <c r="O2014" s="234"/>
      <c r="P2014" s="234"/>
      <c r="Q2014" s="234"/>
      <c r="R2014" s="234"/>
      <c r="S2014" s="234"/>
      <c r="T2014" s="235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6" t="s">
        <v>182</v>
      </c>
      <c r="AU2014" s="236" t="s">
        <v>81</v>
      </c>
      <c r="AV2014" s="13" t="s">
        <v>81</v>
      </c>
      <c r="AW2014" s="13" t="s">
        <v>33</v>
      </c>
      <c r="AX2014" s="13" t="s">
        <v>71</v>
      </c>
      <c r="AY2014" s="236" t="s">
        <v>171</v>
      </c>
    </row>
    <row r="2015" s="15" customFormat="1">
      <c r="A2015" s="15"/>
      <c r="B2015" s="248"/>
      <c r="C2015" s="249"/>
      <c r="D2015" s="227" t="s">
        <v>182</v>
      </c>
      <c r="E2015" s="250" t="s">
        <v>19</v>
      </c>
      <c r="F2015" s="251" t="s">
        <v>188</v>
      </c>
      <c r="G2015" s="249"/>
      <c r="H2015" s="252">
        <v>43.350000000000001</v>
      </c>
      <c r="I2015" s="253"/>
      <c r="J2015" s="249"/>
      <c r="K2015" s="249"/>
      <c r="L2015" s="254"/>
      <c r="M2015" s="255"/>
      <c r="N2015" s="256"/>
      <c r="O2015" s="256"/>
      <c r="P2015" s="256"/>
      <c r="Q2015" s="256"/>
      <c r="R2015" s="256"/>
      <c r="S2015" s="256"/>
      <c r="T2015" s="257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58" t="s">
        <v>182</v>
      </c>
      <c r="AU2015" s="258" t="s">
        <v>81</v>
      </c>
      <c r="AV2015" s="15" t="s">
        <v>179</v>
      </c>
      <c r="AW2015" s="15" t="s">
        <v>33</v>
      </c>
      <c r="AX2015" s="15" t="s">
        <v>79</v>
      </c>
      <c r="AY2015" s="258" t="s">
        <v>171</v>
      </c>
    </row>
    <row r="2016" s="2" customFormat="1" ht="16.5" customHeight="1">
      <c r="A2016" s="41"/>
      <c r="B2016" s="42"/>
      <c r="C2016" s="269" t="s">
        <v>1817</v>
      </c>
      <c r="D2016" s="269" t="s">
        <v>565</v>
      </c>
      <c r="E2016" s="270" t="s">
        <v>1818</v>
      </c>
      <c r="F2016" s="271" t="s">
        <v>1819</v>
      </c>
      <c r="G2016" s="272" t="s">
        <v>191</v>
      </c>
      <c r="H2016" s="273">
        <v>45.518000000000001</v>
      </c>
      <c r="I2016" s="274"/>
      <c r="J2016" s="275">
        <f>ROUND(I2016*H2016,2)</f>
        <v>0</v>
      </c>
      <c r="K2016" s="271" t="s">
        <v>178</v>
      </c>
      <c r="L2016" s="276"/>
      <c r="M2016" s="277" t="s">
        <v>19</v>
      </c>
      <c r="N2016" s="278" t="s">
        <v>42</v>
      </c>
      <c r="O2016" s="87"/>
      <c r="P2016" s="216">
        <f>O2016*H2016</f>
        <v>0</v>
      </c>
      <c r="Q2016" s="216">
        <v>0.0080000000000000002</v>
      </c>
      <c r="R2016" s="216">
        <f>Q2016*H2016</f>
        <v>0.36414400000000002</v>
      </c>
      <c r="S2016" s="216">
        <v>0</v>
      </c>
      <c r="T2016" s="217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18" t="s">
        <v>286</v>
      </c>
      <c r="AT2016" s="218" t="s">
        <v>565</v>
      </c>
      <c r="AU2016" s="218" t="s">
        <v>81</v>
      </c>
      <c r="AY2016" s="20" t="s">
        <v>171</v>
      </c>
      <c r="BE2016" s="219">
        <f>IF(N2016="základní",J2016,0)</f>
        <v>0</v>
      </c>
      <c r="BF2016" s="219">
        <f>IF(N2016="snížená",J2016,0)</f>
        <v>0</v>
      </c>
      <c r="BG2016" s="219">
        <f>IF(N2016="zákl. přenesená",J2016,0)</f>
        <v>0</v>
      </c>
      <c r="BH2016" s="219">
        <f>IF(N2016="sníž. přenesená",J2016,0)</f>
        <v>0</v>
      </c>
      <c r="BI2016" s="219">
        <f>IF(N2016="nulová",J2016,0)</f>
        <v>0</v>
      </c>
      <c r="BJ2016" s="20" t="s">
        <v>79</v>
      </c>
      <c r="BK2016" s="219">
        <f>ROUND(I2016*H2016,2)</f>
        <v>0</v>
      </c>
      <c r="BL2016" s="20" t="s">
        <v>235</v>
      </c>
      <c r="BM2016" s="218" t="s">
        <v>1820</v>
      </c>
    </row>
    <row r="2017" s="13" customFormat="1">
      <c r="A2017" s="13"/>
      <c r="B2017" s="225"/>
      <c r="C2017" s="226"/>
      <c r="D2017" s="227" t="s">
        <v>182</v>
      </c>
      <c r="E2017" s="228" t="s">
        <v>19</v>
      </c>
      <c r="F2017" s="229" t="s">
        <v>1821</v>
      </c>
      <c r="G2017" s="226"/>
      <c r="H2017" s="230">
        <v>45.518000000000001</v>
      </c>
      <c r="I2017" s="231"/>
      <c r="J2017" s="226"/>
      <c r="K2017" s="226"/>
      <c r="L2017" s="232"/>
      <c r="M2017" s="233"/>
      <c r="N2017" s="234"/>
      <c r="O2017" s="234"/>
      <c r="P2017" s="234"/>
      <c r="Q2017" s="234"/>
      <c r="R2017" s="234"/>
      <c r="S2017" s="234"/>
      <c r="T2017" s="235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6" t="s">
        <v>182</v>
      </c>
      <c r="AU2017" s="236" t="s">
        <v>81</v>
      </c>
      <c r="AV2017" s="13" t="s">
        <v>81</v>
      </c>
      <c r="AW2017" s="13" t="s">
        <v>33</v>
      </c>
      <c r="AX2017" s="13" t="s">
        <v>71</v>
      </c>
      <c r="AY2017" s="236" t="s">
        <v>171</v>
      </c>
    </row>
    <row r="2018" s="15" customFormat="1">
      <c r="A2018" s="15"/>
      <c r="B2018" s="248"/>
      <c r="C2018" s="249"/>
      <c r="D2018" s="227" t="s">
        <v>182</v>
      </c>
      <c r="E2018" s="250" t="s">
        <v>19</v>
      </c>
      <c r="F2018" s="251" t="s">
        <v>188</v>
      </c>
      <c r="G2018" s="249"/>
      <c r="H2018" s="252">
        <v>45.518000000000001</v>
      </c>
      <c r="I2018" s="253"/>
      <c r="J2018" s="249"/>
      <c r="K2018" s="249"/>
      <c r="L2018" s="254"/>
      <c r="M2018" s="255"/>
      <c r="N2018" s="256"/>
      <c r="O2018" s="256"/>
      <c r="P2018" s="256"/>
      <c r="Q2018" s="256"/>
      <c r="R2018" s="256"/>
      <c r="S2018" s="256"/>
      <c r="T2018" s="257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58" t="s">
        <v>182</v>
      </c>
      <c r="AU2018" s="258" t="s">
        <v>81</v>
      </c>
      <c r="AV2018" s="15" t="s">
        <v>179</v>
      </c>
      <c r="AW2018" s="15" t="s">
        <v>33</v>
      </c>
      <c r="AX2018" s="15" t="s">
        <v>79</v>
      </c>
      <c r="AY2018" s="258" t="s">
        <v>171</v>
      </c>
    </row>
    <row r="2019" s="2" customFormat="1" ht="37.8" customHeight="1">
      <c r="A2019" s="41"/>
      <c r="B2019" s="42"/>
      <c r="C2019" s="207" t="s">
        <v>1114</v>
      </c>
      <c r="D2019" s="207" t="s">
        <v>174</v>
      </c>
      <c r="E2019" s="208" t="s">
        <v>1822</v>
      </c>
      <c r="F2019" s="209" t="s">
        <v>1823</v>
      </c>
      <c r="G2019" s="210" t="s">
        <v>177</v>
      </c>
      <c r="H2019" s="211">
        <v>6.8040000000000003</v>
      </c>
      <c r="I2019" s="212"/>
      <c r="J2019" s="213">
        <f>ROUND(I2019*H2019,2)</f>
        <v>0</v>
      </c>
      <c r="K2019" s="209" t="s">
        <v>178</v>
      </c>
      <c r="L2019" s="47"/>
      <c r="M2019" s="214" t="s">
        <v>19</v>
      </c>
      <c r="N2019" s="215" t="s">
        <v>42</v>
      </c>
      <c r="O2019" s="87"/>
      <c r="P2019" s="216">
        <f>O2019*H2019</f>
        <v>0</v>
      </c>
      <c r="Q2019" s="216">
        <v>0</v>
      </c>
      <c r="R2019" s="216">
        <f>Q2019*H2019</f>
        <v>0</v>
      </c>
      <c r="S2019" s="216">
        <v>0</v>
      </c>
      <c r="T2019" s="217">
        <f>S2019*H2019</f>
        <v>0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18" t="s">
        <v>235</v>
      </c>
      <c r="AT2019" s="218" t="s">
        <v>174</v>
      </c>
      <c r="AU2019" s="218" t="s">
        <v>81</v>
      </c>
      <c r="AY2019" s="20" t="s">
        <v>171</v>
      </c>
      <c r="BE2019" s="219">
        <f>IF(N2019="základní",J2019,0)</f>
        <v>0</v>
      </c>
      <c r="BF2019" s="219">
        <f>IF(N2019="snížená",J2019,0)</f>
        <v>0</v>
      </c>
      <c r="BG2019" s="219">
        <f>IF(N2019="zákl. přenesená",J2019,0)</f>
        <v>0</v>
      </c>
      <c r="BH2019" s="219">
        <f>IF(N2019="sníž. přenesená",J2019,0)</f>
        <v>0</v>
      </c>
      <c r="BI2019" s="219">
        <f>IF(N2019="nulová",J2019,0)</f>
        <v>0</v>
      </c>
      <c r="BJ2019" s="20" t="s">
        <v>79</v>
      </c>
      <c r="BK2019" s="219">
        <f>ROUND(I2019*H2019,2)</f>
        <v>0</v>
      </c>
      <c r="BL2019" s="20" t="s">
        <v>235</v>
      </c>
      <c r="BM2019" s="218" t="s">
        <v>1824</v>
      </c>
    </row>
    <row r="2020" s="2" customFormat="1">
      <c r="A2020" s="41"/>
      <c r="B2020" s="42"/>
      <c r="C2020" s="43"/>
      <c r="D2020" s="220" t="s">
        <v>180</v>
      </c>
      <c r="E2020" s="43"/>
      <c r="F2020" s="221" t="s">
        <v>1825</v>
      </c>
      <c r="G2020" s="43"/>
      <c r="H2020" s="43"/>
      <c r="I2020" s="222"/>
      <c r="J2020" s="43"/>
      <c r="K2020" s="43"/>
      <c r="L2020" s="47"/>
      <c r="M2020" s="223"/>
      <c r="N2020" s="224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180</v>
      </c>
      <c r="AU2020" s="20" t="s">
        <v>81</v>
      </c>
    </row>
    <row r="2021" s="12" customFormat="1" ht="22.8" customHeight="1">
      <c r="A2021" s="12"/>
      <c r="B2021" s="191"/>
      <c r="C2021" s="192"/>
      <c r="D2021" s="193" t="s">
        <v>70</v>
      </c>
      <c r="E2021" s="205" t="s">
        <v>1826</v>
      </c>
      <c r="F2021" s="205" t="s">
        <v>1827</v>
      </c>
      <c r="G2021" s="192"/>
      <c r="H2021" s="192"/>
      <c r="I2021" s="195"/>
      <c r="J2021" s="206">
        <f>BK2021</f>
        <v>0</v>
      </c>
      <c r="K2021" s="192"/>
      <c r="L2021" s="197"/>
      <c r="M2021" s="198"/>
      <c r="N2021" s="199"/>
      <c r="O2021" s="199"/>
      <c r="P2021" s="200">
        <f>SUM(P2022:P2170)</f>
        <v>0</v>
      </c>
      <c r="Q2021" s="199"/>
      <c r="R2021" s="200">
        <f>SUM(R2022:R2170)</f>
        <v>0.22717999999999997</v>
      </c>
      <c r="S2021" s="199"/>
      <c r="T2021" s="201">
        <f>SUM(T2022:T2170)</f>
        <v>0.17390249999999999</v>
      </c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R2021" s="202" t="s">
        <v>81</v>
      </c>
      <c r="AT2021" s="203" t="s">
        <v>70</v>
      </c>
      <c r="AU2021" s="203" t="s">
        <v>79</v>
      </c>
      <c r="AY2021" s="202" t="s">
        <v>171</v>
      </c>
      <c r="BK2021" s="204">
        <f>SUM(BK2022:BK2170)</f>
        <v>0</v>
      </c>
    </row>
    <row r="2022" s="2" customFormat="1" ht="24.15" customHeight="1">
      <c r="A2022" s="41"/>
      <c r="B2022" s="42"/>
      <c r="C2022" s="207" t="s">
        <v>1828</v>
      </c>
      <c r="D2022" s="207" t="s">
        <v>174</v>
      </c>
      <c r="E2022" s="208" t="s">
        <v>1829</v>
      </c>
      <c r="F2022" s="209" t="s">
        <v>1830</v>
      </c>
      <c r="G2022" s="210" t="s">
        <v>395</v>
      </c>
      <c r="H2022" s="211">
        <v>24</v>
      </c>
      <c r="I2022" s="212"/>
      <c r="J2022" s="213">
        <f>ROUND(I2022*H2022,2)</f>
        <v>0</v>
      </c>
      <c r="K2022" s="209" t="s">
        <v>178</v>
      </c>
      <c r="L2022" s="47"/>
      <c r="M2022" s="214" t="s">
        <v>19</v>
      </c>
      <c r="N2022" s="215" t="s">
        <v>42</v>
      </c>
      <c r="O2022" s="87"/>
      <c r="P2022" s="216">
        <f>O2022*H2022</f>
        <v>0</v>
      </c>
      <c r="Q2022" s="216">
        <v>0</v>
      </c>
      <c r="R2022" s="216">
        <f>Q2022*H2022</f>
        <v>0</v>
      </c>
      <c r="S2022" s="216">
        <v>0</v>
      </c>
      <c r="T2022" s="217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18" t="s">
        <v>235</v>
      </c>
      <c r="AT2022" s="218" t="s">
        <v>174</v>
      </c>
      <c r="AU2022" s="218" t="s">
        <v>81</v>
      </c>
      <c r="AY2022" s="20" t="s">
        <v>171</v>
      </c>
      <c r="BE2022" s="219">
        <f>IF(N2022="základní",J2022,0)</f>
        <v>0</v>
      </c>
      <c r="BF2022" s="219">
        <f>IF(N2022="snížená",J2022,0)</f>
        <v>0</v>
      </c>
      <c r="BG2022" s="219">
        <f>IF(N2022="zákl. přenesená",J2022,0)</f>
        <v>0</v>
      </c>
      <c r="BH2022" s="219">
        <f>IF(N2022="sníž. přenesená",J2022,0)</f>
        <v>0</v>
      </c>
      <c r="BI2022" s="219">
        <f>IF(N2022="nulová",J2022,0)</f>
        <v>0</v>
      </c>
      <c r="BJ2022" s="20" t="s">
        <v>79</v>
      </c>
      <c r="BK2022" s="219">
        <f>ROUND(I2022*H2022,2)</f>
        <v>0</v>
      </c>
      <c r="BL2022" s="20" t="s">
        <v>235</v>
      </c>
      <c r="BM2022" s="218" t="s">
        <v>1831</v>
      </c>
    </row>
    <row r="2023" s="2" customFormat="1">
      <c r="A2023" s="41"/>
      <c r="B2023" s="42"/>
      <c r="C2023" s="43"/>
      <c r="D2023" s="220" t="s">
        <v>180</v>
      </c>
      <c r="E2023" s="43"/>
      <c r="F2023" s="221" t="s">
        <v>1832</v>
      </c>
      <c r="G2023" s="43"/>
      <c r="H2023" s="43"/>
      <c r="I2023" s="222"/>
      <c r="J2023" s="43"/>
      <c r="K2023" s="43"/>
      <c r="L2023" s="47"/>
      <c r="M2023" s="223"/>
      <c r="N2023" s="224"/>
      <c r="O2023" s="87"/>
      <c r="P2023" s="87"/>
      <c r="Q2023" s="87"/>
      <c r="R2023" s="87"/>
      <c r="S2023" s="87"/>
      <c r="T2023" s="88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T2023" s="20" t="s">
        <v>180</v>
      </c>
      <c r="AU2023" s="20" t="s">
        <v>81</v>
      </c>
    </row>
    <row r="2024" s="13" customFormat="1">
      <c r="A2024" s="13"/>
      <c r="B2024" s="225"/>
      <c r="C2024" s="226"/>
      <c r="D2024" s="227" t="s">
        <v>182</v>
      </c>
      <c r="E2024" s="228" t="s">
        <v>19</v>
      </c>
      <c r="F2024" s="229" t="s">
        <v>1833</v>
      </c>
      <c r="G2024" s="226"/>
      <c r="H2024" s="230">
        <v>3</v>
      </c>
      <c r="I2024" s="231"/>
      <c r="J2024" s="226"/>
      <c r="K2024" s="226"/>
      <c r="L2024" s="232"/>
      <c r="M2024" s="233"/>
      <c r="N2024" s="234"/>
      <c r="O2024" s="234"/>
      <c r="P2024" s="234"/>
      <c r="Q2024" s="234"/>
      <c r="R2024" s="234"/>
      <c r="S2024" s="234"/>
      <c r="T2024" s="23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6" t="s">
        <v>182</v>
      </c>
      <c r="AU2024" s="236" t="s">
        <v>81</v>
      </c>
      <c r="AV2024" s="13" t="s">
        <v>81</v>
      </c>
      <c r="AW2024" s="13" t="s">
        <v>33</v>
      </c>
      <c r="AX2024" s="13" t="s">
        <v>71</v>
      </c>
      <c r="AY2024" s="236" t="s">
        <v>171</v>
      </c>
    </row>
    <row r="2025" s="13" customFormat="1">
      <c r="A2025" s="13"/>
      <c r="B2025" s="225"/>
      <c r="C2025" s="226"/>
      <c r="D2025" s="227" t="s">
        <v>182</v>
      </c>
      <c r="E2025" s="228" t="s">
        <v>19</v>
      </c>
      <c r="F2025" s="229" t="s">
        <v>1834</v>
      </c>
      <c r="G2025" s="226"/>
      <c r="H2025" s="230">
        <v>6</v>
      </c>
      <c r="I2025" s="231"/>
      <c r="J2025" s="226"/>
      <c r="K2025" s="226"/>
      <c r="L2025" s="232"/>
      <c r="M2025" s="233"/>
      <c r="N2025" s="234"/>
      <c r="O2025" s="234"/>
      <c r="P2025" s="234"/>
      <c r="Q2025" s="234"/>
      <c r="R2025" s="234"/>
      <c r="S2025" s="234"/>
      <c r="T2025" s="23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6" t="s">
        <v>182</v>
      </c>
      <c r="AU2025" s="236" t="s">
        <v>81</v>
      </c>
      <c r="AV2025" s="13" t="s">
        <v>81</v>
      </c>
      <c r="AW2025" s="13" t="s">
        <v>33</v>
      </c>
      <c r="AX2025" s="13" t="s">
        <v>71</v>
      </c>
      <c r="AY2025" s="236" t="s">
        <v>171</v>
      </c>
    </row>
    <row r="2026" s="13" customFormat="1">
      <c r="A2026" s="13"/>
      <c r="B2026" s="225"/>
      <c r="C2026" s="226"/>
      <c r="D2026" s="227" t="s">
        <v>182</v>
      </c>
      <c r="E2026" s="228" t="s">
        <v>19</v>
      </c>
      <c r="F2026" s="229" t="s">
        <v>1835</v>
      </c>
      <c r="G2026" s="226"/>
      <c r="H2026" s="230">
        <v>15</v>
      </c>
      <c r="I2026" s="231"/>
      <c r="J2026" s="226"/>
      <c r="K2026" s="226"/>
      <c r="L2026" s="232"/>
      <c r="M2026" s="233"/>
      <c r="N2026" s="234"/>
      <c r="O2026" s="234"/>
      <c r="P2026" s="234"/>
      <c r="Q2026" s="234"/>
      <c r="R2026" s="234"/>
      <c r="S2026" s="234"/>
      <c r="T2026" s="23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6" t="s">
        <v>182</v>
      </c>
      <c r="AU2026" s="236" t="s">
        <v>81</v>
      </c>
      <c r="AV2026" s="13" t="s">
        <v>81</v>
      </c>
      <c r="AW2026" s="13" t="s">
        <v>33</v>
      </c>
      <c r="AX2026" s="13" t="s">
        <v>71</v>
      </c>
      <c r="AY2026" s="236" t="s">
        <v>171</v>
      </c>
    </row>
    <row r="2027" s="15" customFormat="1">
      <c r="A2027" s="15"/>
      <c r="B2027" s="248"/>
      <c r="C2027" s="249"/>
      <c r="D2027" s="227" t="s">
        <v>182</v>
      </c>
      <c r="E2027" s="250" t="s">
        <v>19</v>
      </c>
      <c r="F2027" s="251" t="s">
        <v>188</v>
      </c>
      <c r="G2027" s="249"/>
      <c r="H2027" s="252">
        <v>24</v>
      </c>
      <c r="I2027" s="253"/>
      <c r="J2027" s="249"/>
      <c r="K2027" s="249"/>
      <c r="L2027" s="254"/>
      <c r="M2027" s="255"/>
      <c r="N2027" s="256"/>
      <c r="O2027" s="256"/>
      <c r="P2027" s="256"/>
      <c r="Q2027" s="256"/>
      <c r="R2027" s="256"/>
      <c r="S2027" s="256"/>
      <c r="T2027" s="257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58" t="s">
        <v>182</v>
      </c>
      <c r="AU2027" s="258" t="s">
        <v>81</v>
      </c>
      <c r="AV2027" s="15" t="s">
        <v>179</v>
      </c>
      <c r="AW2027" s="15" t="s">
        <v>33</v>
      </c>
      <c r="AX2027" s="15" t="s">
        <v>79</v>
      </c>
      <c r="AY2027" s="258" t="s">
        <v>171</v>
      </c>
    </row>
    <row r="2028" s="2" customFormat="1" ht="24.15" customHeight="1">
      <c r="A2028" s="41"/>
      <c r="B2028" s="42"/>
      <c r="C2028" s="269" t="s">
        <v>1118</v>
      </c>
      <c r="D2028" s="269" t="s">
        <v>565</v>
      </c>
      <c r="E2028" s="270" t="s">
        <v>1836</v>
      </c>
      <c r="F2028" s="271" t="s">
        <v>1837</v>
      </c>
      <c r="G2028" s="272" t="s">
        <v>395</v>
      </c>
      <c r="H2028" s="273">
        <v>3</v>
      </c>
      <c r="I2028" s="274"/>
      <c r="J2028" s="275">
        <f>ROUND(I2028*H2028,2)</f>
        <v>0</v>
      </c>
      <c r="K2028" s="271" t="s">
        <v>19</v>
      </c>
      <c r="L2028" s="276"/>
      <c r="M2028" s="277" t="s">
        <v>19</v>
      </c>
      <c r="N2028" s="278" t="s">
        <v>42</v>
      </c>
      <c r="O2028" s="87"/>
      <c r="P2028" s="216">
        <f>O2028*H2028</f>
        <v>0</v>
      </c>
      <c r="Q2028" s="216">
        <v>0</v>
      </c>
      <c r="R2028" s="216">
        <f>Q2028*H2028</f>
        <v>0</v>
      </c>
      <c r="S2028" s="216">
        <v>0</v>
      </c>
      <c r="T2028" s="217">
        <f>S2028*H2028</f>
        <v>0</v>
      </c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R2028" s="218" t="s">
        <v>286</v>
      </c>
      <c r="AT2028" s="218" t="s">
        <v>565</v>
      </c>
      <c r="AU2028" s="218" t="s">
        <v>81</v>
      </c>
      <c r="AY2028" s="20" t="s">
        <v>171</v>
      </c>
      <c r="BE2028" s="219">
        <f>IF(N2028="základní",J2028,0)</f>
        <v>0</v>
      </c>
      <c r="BF2028" s="219">
        <f>IF(N2028="snížená",J2028,0)</f>
        <v>0</v>
      </c>
      <c r="BG2028" s="219">
        <f>IF(N2028="zákl. přenesená",J2028,0)</f>
        <v>0</v>
      </c>
      <c r="BH2028" s="219">
        <f>IF(N2028="sníž. přenesená",J2028,0)</f>
        <v>0</v>
      </c>
      <c r="BI2028" s="219">
        <f>IF(N2028="nulová",J2028,0)</f>
        <v>0</v>
      </c>
      <c r="BJ2028" s="20" t="s">
        <v>79</v>
      </c>
      <c r="BK2028" s="219">
        <f>ROUND(I2028*H2028,2)</f>
        <v>0</v>
      </c>
      <c r="BL2028" s="20" t="s">
        <v>235</v>
      </c>
      <c r="BM2028" s="218" t="s">
        <v>1838</v>
      </c>
    </row>
    <row r="2029" s="2" customFormat="1" ht="21.75" customHeight="1">
      <c r="A2029" s="41"/>
      <c r="B2029" s="42"/>
      <c r="C2029" s="269" t="s">
        <v>1839</v>
      </c>
      <c r="D2029" s="269" t="s">
        <v>565</v>
      </c>
      <c r="E2029" s="270" t="s">
        <v>1840</v>
      </c>
      <c r="F2029" s="271" t="s">
        <v>1841</v>
      </c>
      <c r="G2029" s="272" t="s">
        <v>395</v>
      </c>
      <c r="H2029" s="273">
        <v>1</v>
      </c>
      <c r="I2029" s="274"/>
      <c r="J2029" s="275">
        <f>ROUND(I2029*H2029,2)</f>
        <v>0</v>
      </c>
      <c r="K2029" s="271" t="s">
        <v>19</v>
      </c>
      <c r="L2029" s="276"/>
      <c r="M2029" s="277" t="s">
        <v>19</v>
      </c>
      <c r="N2029" s="278" t="s">
        <v>42</v>
      </c>
      <c r="O2029" s="87"/>
      <c r="P2029" s="216">
        <f>O2029*H2029</f>
        <v>0</v>
      </c>
      <c r="Q2029" s="216">
        <v>0</v>
      </c>
      <c r="R2029" s="216">
        <f>Q2029*H2029</f>
        <v>0</v>
      </c>
      <c r="S2029" s="216">
        <v>0</v>
      </c>
      <c r="T2029" s="217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18" t="s">
        <v>286</v>
      </c>
      <c r="AT2029" s="218" t="s">
        <v>565</v>
      </c>
      <c r="AU2029" s="218" t="s">
        <v>81</v>
      </c>
      <c r="AY2029" s="20" t="s">
        <v>171</v>
      </c>
      <c r="BE2029" s="219">
        <f>IF(N2029="základní",J2029,0)</f>
        <v>0</v>
      </c>
      <c r="BF2029" s="219">
        <f>IF(N2029="snížená",J2029,0)</f>
        <v>0</v>
      </c>
      <c r="BG2029" s="219">
        <f>IF(N2029="zákl. přenesená",J2029,0)</f>
        <v>0</v>
      </c>
      <c r="BH2029" s="219">
        <f>IF(N2029="sníž. přenesená",J2029,0)</f>
        <v>0</v>
      </c>
      <c r="BI2029" s="219">
        <f>IF(N2029="nulová",J2029,0)</f>
        <v>0</v>
      </c>
      <c r="BJ2029" s="20" t="s">
        <v>79</v>
      </c>
      <c r="BK2029" s="219">
        <f>ROUND(I2029*H2029,2)</f>
        <v>0</v>
      </c>
      <c r="BL2029" s="20" t="s">
        <v>235</v>
      </c>
      <c r="BM2029" s="218" t="s">
        <v>1842</v>
      </c>
    </row>
    <row r="2030" s="2" customFormat="1" ht="24.15" customHeight="1">
      <c r="A2030" s="41"/>
      <c r="B2030" s="42"/>
      <c r="C2030" s="269" t="s">
        <v>1128</v>
      </c>
      <c r="D2030" s="269" t="s">
        <v>565</v>
      </c>
      <c r="E2030" s="270" t="s">
        <v>1843</v>
      </c>
      <c r="F2030" s="271" t="s">
        <v>1844</v>
      </c>
      <c r="G2030" s="272" t="s">
        <v>395</v>
      </c>
      <c r="H2030" s="273">
        <v>5</v>
      </c>
      <c r="I2030" s="274"/>
      <c r="J2030" s="275">
        <f>ROUND(I2030*H2030,2)</f>
        <v>0</v>
      </c>
      <c r="K2030" s="271" t="s">
        <v>19</v>
      </c>
      <c r="L2030" s="276"/>
      <c r="M2030" s="277" t="s">
        <v>19</v>
      </c>
      <c r="N2030" s="278" t="s">
        <v>42</v>
      </c>
      <c r="O2030" s="87"/>
      <c r="P2030" s="216">
        <f>O2030*H2030</f>
        <v>0</v>
      </c>
      <c r="Q2030" s="216">
        <v>0</v>
      </c>
      <c r="R2030" s="216">
        <f>Q2030*H2030</f>
        <v>0</v>
      </c>
      <c r="S2030" s="216">
        <v>0</v>
      </c>
      <c r="T2030" s="217">
        <f>S2030*H2030</f>
        <v>0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18" t="s">
        <v>286</v>
      </c>
      <c r="AT2030" s="218" t="s">
        <v>565</v>
      </c>
      <c r="AU2030" s="218" t="s">
        <v>81</v>
      </c>
      <c r="AY2030" s="20" t="s">
        <v>171</v>
      </c>
      <c r="BE2030" s="219">
        <f>IF(N2030="základní",J2030,0)</f>
        <v>0</v>
      </c>
      <c r="BF2030" s="219">
        <f>IF(N2030="snížená",J2030,0)</f>
        <v>0</v>
      </c>
      <c r="BG2030" s="219">
        <f>IF(N2030="zákl. přenesená",J2030,0)</f>
        <v>0</v>
      </c>
      <c r="BH2030" s="219">
        <f>IF(N2030="sníž. přenesená",J2030,0)</f>
        <v>0</v>
      </c>
      <c r="BI2030" s="219">
        <f>IF(N2030="nulová",J2030,0)</f>
        <v>0</v>
      </c>
      <c r="BJ2030" s="20" t="s">
        <v>79</v>
      </c>
      <c r="BK2030" s="219">
        <f>ROUND(I2030*H2030,2)</f>
        <v>0</v>
      </c>
      <c r="BL2030" s="20" t="s">
        <v>235</v>
      </c>
      <c r="BM2030" s="218" t="s">
        <v>1845</v>
      </c>
    </row>
    <row r="2031" s="2" customFormat="1" ht="21.75" customHeight="1">
      <c r="A2031" s="41"/>
      <c r="B2031" s="42"/>
      <c r="C2031" s="269" t="s">
        <v>1846</v>
      </c>
      <c r="D2031" s="269" t="s">
        <v>565</v>
      </c>
      <c r="E2031" s="270" t="s">
        <v>1847</v>
      </c>
      <c r="F2031" s="271" t="s">
        <v>1848</v>
      </c>
      <c r="G2031" s="272" t="s">
        <v>395</v>
      </c>
      <c r="H2031" s="273">
        <v>14</v>
      </c>
      <c r="I2031" s="274"/>
      <c r="J2031" s="275">
        <f>ROUND(I2031*H2031,2)</f>
        <v>0</v>
      </c>
      <c r="K2031" s="271" t="s">
        <v>19</v>
      </c>
      <c r="L2031" s="276"/>
      <c r="M2031" s="277" t="s">
        <v>19</v>
      </c>
      <c r="N2031" s="278" t="s">
        <v>42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</v>
      </c>
      <c r="T2031" s="217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286</v>
      </c>
      <c r="AT2031" s="218" t="s">
        <v>565</v>
      </c>
      <c r="AU2031" s="218" t="s">
        <v>81</v>
      </c>
      <c r="AY2031" s="20" t="s">
        <v>171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79</v>
      </c>
      <c r="BK2031" s="219">
        <f>ROUND(I2031*H2031,2)</f>
        <v>0</v>
      </c>
      <c r="BL2031" s="20" t="s">
        <v>235</v>
      </c>
      <c r="BM2031" s="218" t="s">
        <v>1849</v>
      </c>
    </row>
    <row r="2032" s="2" customFormat="1" ht="24.15" customHeight="1">
      <c r="A2032" s="41"/>
      <c r="B2032" s="42"/>
      <c r="C2032" s="269" t="s">
        <v>1148</v>
      </c>
      <c r="D2032" s="269" t="s">
        <v>565</v>
      </c>
      <c r="E2032" s="270" t="s">
        <v>1850</v>
      </c>
      <c r="F2032" s="271" t="s">
        <v>1851</v>
      </c>
      <c r="G2032" s="272" t="s">
        <v>395</v>
      </c>
      <c r="H2032" s="273">
        <v>1</v>
      </c>
      <c r="I2032" s="274"/>
      <c r="J2032" s="275">
        <f>ROUND(I2032*H2032,2)</f>
        <v>0</v>
      </c>
      <c r="K2032" s="271" t="s">
        <v>19</v>
      </c>
      <c r="L2032" s="276"/>
      <c r="M2032" s="277" t="s">
        <v>19</v>
      </c>
      <c r="N2032" s="278" t="s">
        <v>42</v>
      </c>
      <c r="O2032" s="87"/>
      <c r="P2032" s="216">
        <f>O2032*H2032</f>
        <v>0</v>
      </c>
      <c r="Q2032" s="216">
        <v>0</v>
      </c>
      <c r="R2032" s="216">
        <f>Q2032*H2032</f>
        <v>0</v>
      </c>
      <c r="S2032" s="216">
        <v>0</v>
      </c>
      <c r="T2032" s="217">
        <f>S2032*H2032</f>
        <v>0</v>
      </c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R2032" s="218" t="s">
        <v>286</v>
      </c>
      <c r="AT2032" s="218" t="s">
        <v>565</v>
      </c>
      <c r="AU2032" s="218" t="s">
        <v>81</v>
      </c>
      <c r="AY2032" s="20" t="s">
        <v>171</v>
      </c>
      <c r="BE2032" s="219">
        <f>IF(N2032="základní",J2032,0)</f>
        <v>0</v>
      </c>
      <c r="BF2032" s="219">
        <f>IF(N2032="snížená",J2032,0)</f>
        <v>0</v>
      </c>
      <c r="BG2032" s="219">
        <f>IF(N2032="zákl. přenesená",J2032,0)</f>
        <v>0</v>
      </c>
      <c r="BH2032" s="219">
        <f>IF(N2032="sníž. přenesená",J2032,0)</f>
        <v>0</v>
      </c>
      <c r="BI2032" s="219">
        <f>IF(N2032="nulová",J2032,0)</f>
        <v>0</v>
      </c>
      <c r="BJ2032" s="20" t="s">
        <v>79</v>
      </c>
      <c r="BK2032" s="219">
        <f>ROUND(I2032*H2032,2)</f>
        <v>0</v>
      </c>
      <c r="BL2032" s="20" t="s">
        <v>235</v>
      </c>
      <c r="BM2032" s="218" t="s">
        <v>1852</v>
      </c>
    </row>
    <row r="2033" s="2" customFormat="1" ht="24.15" customHeight="1">
      <c r="A2033" s="41"/>
      <c r="B2033" s="42"/>
      <c r="C2033" s="207" t="s">
        <v>1853</v>
      </c>
      <c r="D2033" s="207" t="s">
        <v>174</v>
      </c>
      <c r="E2033" s="208" t="s">
        <v>1854</v>
      </c>
      <c r="F2033" s="209" t="s">
        <v>1855</v>
      </c>
      <c r="G2033" s="210" t="s">
        <v>395</v>
      </c>
      <c r="H2033" s="211">
        <v>8</v>
      </c>
      <c r="I2033" s="212"/>
      <c r="J2033" s="213">
        <f>ROUND(I2033*H2033,2)</f>
        <v>0</v>
      </c>
      <c r="K2033" s="209" t="s">
        <v>178</v>
      </c>
      <c r="L2033" s="47"/>
      <c r="M2033" s="214" t="s">
        <v>19</v>
      </c>
      <c r="N2033" s="215" t="s">
        <v>42</v>
      </c>
      <c r="O2033" s="87"/>
      <c r="P2033" s="216">
        <f>O2033*H2033</f>
        <v>0</v>
      </c>
      <c r="Q2033" s="216">
        <v>0</v>
      </c>
      <c r="R2033" s="216">
        <f>Q2033*H2033</f>
        <v>0</v>
      </c>
      <c r="S2033" s="216">
        <v>0</v>
      </c>
      <c r="T2033" s="217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18" t="s">
        <v>235</v>
      </c>
      <c r="AT2033" s="218" t="s">
        <v>174</v>
      </c>
      <c r="AU2033" s="218" t="s">
        <v>81</v>
      </c>
      <c r="AY2033" s="20" t="s">
        <v>171</v>
      </c>
      <c r="BE2033" s="219">
        <f>IF(N2033="základní",J2033,0)</f>
        <v>0</v>
      </c>
      <c r="BF2033" s="219">
        <f>IF(N2033="snížená",J2033,0)</f>
        <v>0</v>
      </c>
      <c r="BG2033" s="219">
        <f>IF(N2033="zákl. přenesená",J2033,0)</f>
        <v>0</v>
      </c>
      <c r="BH2033" s="219">
        <f>IF(N2033="sníž. přenesená",J2033,0)</f>
        <v>0</v>
      </c>
      <c r="BI2033" s="219">
        <f>IF(N2033="nulová",J2033,0)</f>
        <v>0</v>
      </c>
      <c r="BJ2033" s="20" t="s">
        <v>79</v>
      </c>
      <c r="BK2033" s="219">
        <f>ROUND(I2033*H2033,2)</f>
        <v>0</v>
      </c>
      <c r="BL2033" s="20" t="s">
        <v>235</v>
      </c>
      <c r="BM2033" s="218" t="s">
        <v>1856</v>
      </c>
    </row>
    <row r="2034" s="2" customFormat="1">
      <c r="A2034" s="41"/>
      <c r="B2034" s="42"/>
      <c r="C2034" s="43"/>
      <c r="D2034" s="220" t="s">
        <v>180</v>
      </c>
      <c r="E2034" s="43"/>
      <c r="F2034" s="221" t="s">
        <v>1857</v>
      </c>
      <c r="G2034" s="43"/>
      <c r="H2034" s="43"/>
      <c r="I2034" s="222"/>
      <c r="J2034" s="43"/>
      <c r="K2034" s="43"/>
      <c r="L2034" s="47"/>
      <c r="M2034" s="223"/>
      <c r="N2034" s="224"/>
      <c r="O2034" s="87"/>
      <c r="P2034" s="87"/>
      <c r="Q2034" s="87"/>
      <c r="R2034" s="87"/>
      <c r="S2034" s="87"/>
      <c r="T2034" s="88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T2034" s="20" t="s">
        <v>180</v>
      </c>
      <c r="AU2034" s="20" t="s">
        <v>81</v>
      </c>
    </row>
    <row r="2035" s="13" customFormat="1">
      <c r="A2035" s="13"/>
      <c r="B2035" s="225"/>
      <c r="C2035" s="226"/>
      <c r="D2035" s="227" t="s">
        <v>182</v>
      </c>
      <c r="E2035" s="228" t="s">
        <v>19</v>
      </c>
      <c r="F2035" s="229" t="s">
        <v>605</v>
      </c>
      <c r="G2035" s="226"/>
      <c r="H2035" s="230">
        <v>5</v>
      </c>
      <c r="I2035" s="231"/>
      <c r="J2035" s="226"/>
      <c r="K2035" s="226"/>
      <c r="L2035" s="232"/>
      <c r="M2035" s="233"/>
      <c r="N2035" s="234"/>
      <c r="O2035" s="234"/>
      <c r="P2035" s="234"/>
      <c r="Q2035" s="234"/>
      <c r="R2035" s="234"/>
      <c r="S2035" s="234"/>
      <c r="T2035" s="23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6" t="s">
        <v>182</v>
      </c>
      <c r="AU2035" s="236" t="s">
        <v>81</v>
      </c>
      <c r="AV2035" s="13" t="s">
        <v>81</v>
      </c>
      <c r="AW2035" s="13" t="s">
        <v>33</v>
      </c>
      <c r="AX2035" s="13" t="s">
        <v>71</v>
      </c>
      <c r="AY2035" s="236" t="s">
        <v>171</v>
      </c>
    </row>
    <row r="2036" s="13" customFormat="1">
      <c r="A2036" s="13"/>
      <c r="B2036" s="225"/>
      <c r="C2036" s="226"/>
      <c r="D2036" s="227" t="s">
        <v>182</v>
      </c>
      <c r="E2036" s="228" t="s">
        <v>19</v>
      </c>
      <c r="F2036" s="229" t="s">
        <v>606</v>
      </c>
      <c r="G2036" s="226"/>
      <c r="H2036" s="230">
        <v>2</v>
      </c>
      <c r="I2036" s="231"/>
      <c r="J2036" s="226"/>
      <c r="K2036" s="226"/>
      <c r="L2036" s="232"/>
      <c r="M2036" s="233"/>
      <c r="N2036" s="234"/>
      <c r="O2036" s="234"/>
      <c r="P2036" s="234"/>
      <c r="Q2036" s="234"/>
      <c r="R2036" s="234"/>
      <c r="S2036" s="234"/>
      <c r="T2036" s="23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6" t="s">
        <v>182</v>
      </c>
      <c r="AU2036" s="236" t="s">
        <v>81</v>
      </c>
      <c r="AV2036" s="13" t="s">
        <v>81</v>
      </c>
      <c r="AW2036" s="13" t="s">
        <v>33</v>
      </c>
      <c r="AX2036" s="13" t="s">
        <v>71</v>
      </c>
      <c r="AY2036" s="236" t="s">
        <v>171</v>
      </c>
    </row>
    <row r="2037" s="13" customFormat="1">
      <c r="A2037" s="13"/>
      <c r="B2037" s="225"/>
      <c r="C2037" s="226"/>
      <c r="D2037" s="227" t="s">
        <v>182</v>
      </c>
      <c r="E2037" s="228" t="s">
        <v>19</v>
      </c>
      <c r="F2037" s="229" t="s">
        <v>607</v>
      </c>
      <c r="G2037" s="226"/>
      <c r="H2037" s="230">
        <v>1</v>
      </c>
      <c r="I2037" s="231"/>
      <c r="J2037" s="226"/>
      <c r="K2037" s="226"/>
      <c r="L2037" s="232"/>
      <c r="M2037" s="233"/>
      <c r="N2037" s="234"/>
      <c r="O2037" s="234"/>
      <c r="P2037" s="234"/>
      <c r="Q2037" s="234"/>
      <c r="R2037" s="234"/>
      <c r="S2037" s="234"/>
      <c r="T2037" s="23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6" t="s">
        <v>182</v>
      </c>
      <c r="AU2037" s="236" t="s">
        <v>81</v>
      </c>
      <c r="AV2037" s="13" t="s">
        <v>81</v>
      </c>
      <c r="AW2037" s="13" t="s">
        <v>33</v>
      </c>
      <c r="AX2037" s="13" t="s">
        <v>71</v>
      </c>
      <c r="AY2037" s="236" t="s">
        <v>171</v>
      </c>
    </row>
    <row r="2038" s="15" customFormat="1">
      <c r="A2038" s="15"/>
      <c r="B2038" s="248"/>
      <c r="C2038" s="249"/>
      <c r="D2038" s="227" t="s">
        <v>182</v>
      </c>
      <c r="E2038" s="250" t="s">
        <v>19</v>
      </c>
      <c r="F2038" s="251" t="s">
        <v>188</v>
      </c>
      <c r="G2038" s="249"/>
      <c r="H2038" s="252">
        <v>8</v>
      </c>
      <c r="I2038" s="253"/>
      <c r="J2038" s="249"/>
      <c r="K2038" s="249"/>
      <c r="L2038" s="254"/>
      <c r="M2038" s="255"/>
      <c r="N2038" s="256"/>
      <c r="O2038" s="256"/>
      <c r="P2038" s="256"/>
      <c r="Q2038" s="256"/>
      <c r="R2038" s="256"/>
      <c r="S2038" s="256"/>
      <c r="T2038" s="257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58" t="s">
        <v>182</v>
      </c>
      <c r="AU2038" s="258" t="s">
        <v>81</v>
      </c>
      <c r="AV2038" s="15" t="s">
        <v>179</v>
      </c>
      <c r="AW2038" s="15" t="s">
        <v>33</v>
      </c>
      <c r="AX2038" s="15" t="s">
        <v>79</v>
      </c>
      <c r="AY2038" s="258" t="s">
        <v>171</v>
      </c>
    </row>
    <row r="2039" s="2" customFormat="1" ht="24.15" customHeight="1">
      <c r="A2039" s="41"/>
      <c r="B2039" s="42"/>
      <c r="C2039" s="269" t="s">
        <v>1155</v>
      </c>
      <c r="D2039" s="269" t="s">
        <v>565</v>
      </c>
      <c r="E2039" s="270" t="s">
        <v>1858</v>
      </c>
      <c r="F2039" s="271" t="s">
        <v>1859</v>
      </c>
      <c r="G2039" s="272" t="s">
        <v>395</v>
      </c>
      <c r="H2039" s="273">
        <v>2</v>
      </c>
      <c r="I2039" s="274"/>
      <c r="J2039" s="275">
        <f>ROUND(I2039*H2039,2)</f>
        <v>0</v>
      </c>
      <c r="K2039" s="271" t="s">
        <v>19</v>
      </c>
      <c r="L2039" s="276"/>
      <c r="M2039" s="277" t="s">
        <v>19</v>
      </c>
      <c r="N2039" s="278" t="s">
        <v>42</v>
      </c>
      <c r="O2039" s="87"/>
      <c r="P2039" s="216">
        <f>O2039*H2039</f>
        <v>0</v>
      </c>
      <c r="Q2039" s="216">
        <v>0</v>
      </c>
      <c r="R2039" s="216">
        <f>Q2039*H2039</f>
        <v>0</v>
      </c>
      <c r="S2039" s="216">
        <v>0</v>
      </c>
      <c r="T2039" s="217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18" t="s">
        <v>286</v>
      </c>
      <c r="AT2039" s="218" t="s">
        <v>565</v>
      </c>
      <c r="AU2039" s="218" t="s">
        <v>81</v>
      </c>
      <c r="AY2039" s="20" t="s">
        <v>171</v>
      </c>
      <c r="BE2039" s="219">
        <f>IF(N2039="základní",J2039,0)</f>
        <v>0</v>
      </c>
      <c r="BF2039" s="219">
        <f>IF(N2039="snížená",J2039,0)</f>
        <v>0</v>
      </c>
      <c r="BG2039" s="219">
        <f>IF(N2039="zákl. přenesená",J2039,0)</f>
        <v>0</v>
      </c>
      <c r="BH2039" s="219">
        <f>IF(N2039="sníž. přenesená",J2039,0)</f>
        <v>0</v>
      </c>
      <c r="BI2039" s="219">
        <f>IF(N2039="nulová",J2039,0)</f>
        <v>0</v>
      </c>
      <c r="BJ2039" s="20" t="s">
        <v>79</v>
      </c>
      <c r="BK2039" s="219">
        <f>ROUND(I2039*H2039,2)</f>
        <v>0</v>
      </c>
      <c r="BL2039" s="20" t="s">
        <v>235</v>
      </c>
      <c r="BM2039" s="218" t="s">
        <v>1860</v>
      </c>
    </row>
    <row r="2040" s="13" customFormat="1">
      <c r="A2040" s="13"/>
      <c r="B2040" s="225"/>
      <c r="C2040" s="226"/>
      <c r="D2040" s="227" t="s">
        <v>182</v>
      </c>
      <c r="E2040" s="228" t="s">
        <v>19</v>
      </c>
      <c r="F2040" s="229" t="s">
        <v>606</v>
      </c>
      <c r="G2040" s="226"/>
      <c r="H2040" s="230">
        <v>2</v>
      </c>
      <c r="I2040" s="231"/>
      <c r="J2040" s="226"/>
      <c r="K2040" s="226"/>
      <c r="L2040" s="232"/>
      <c r="M2040" s="233"/>
      <c r="N2040" s="234"/>
      <c r="O2040" s="234"/>
      <c r="P2040" s="234"/>
      <c r="Q2040" s="234"/>
      <c r="R2040" s="234"/>
      <c r="S2040" s="234"/>
      <c r="T2040" s="235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6" t="s">
        <v>182</v>
      </c>
      <c r="AU2040" s="236" t="s">
        <v>81</v>
      </c>
      <c r="AV2040" s="13" t="s">
        <v>81</v>
      </c>
      <c r="AW2040" s="13" t="s">
        <v>33</v>
      </c>
      <c r="AX2040" s="13" t="s">
        <v>71</v>
      </c>
      <c r="AY2040" s="236" t="s">
        <v>171</v>
      </c>
    </row>
    <row r="2041" s="15" customFormat="1">
      <c r="A2041" s="15"/>
      <c r="B2041" s="248"/>
      <c r="C2041" s="249"/>
      <c r="D2041" s="227" t="s">
        <v>182</v>
      </c>
      <c r="E2041" s="250" t="s">
        <v>19</v>
      </c>
      <c r="F2041" s="251" t="s">
        <v>188</v>
      </c>
      <c r="G2041" s="249"/>
      <c r="H2041" s="252">
        <v>2</v>
      </c>
      <c r="I2041" s="253"/>
      <c r="J2041" s="249"/>
      <c r="K2041" s="249"/>
      <c r="L2041" s="254"/>
      <c r="M2041" s="255"/>
      <c r="N2041" s="256"/>
      <c r="O2041" s="256"/>
      <c r="P2041" s="256"/>
      <c r="Q2041" s="256"/>
      <c r="R2041" s="256"/>
      <c r="S2041" s="256"/>
      <c r="T2041" s="257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58" t="s">
        <v>182</v>
      </c>
      <c r="AU2041" s="258" t="s">
        <v>81</v>
      </c>
      <c r="AV2041" s="15" t="s">
        <v>179</v>
      </c>
      <c r="AW2041" s="15" t="s">
        <v>33</v>
      </c>
      <c r="AX2041" s="15" t="s">
        <v>79</v>
      </c>
      <c r="AY2041" s="258" t="s">
        <v>171</v>
      </c>
    </row>
    <row r="2042" s="2" customFormat="1" ht="24.15" customHeight="1">
      <c r="A2042" s="41"/>
      <c r="B2042" s="42"/>
      <c r="C2042" s="269" t="s">
        <v>1861</v>
      </c>
      <c r="D2042" s="269" t="s">
        <v>565</v>
      </c>
      <c r="E2042" s="270" t="s">
        <v>1862</v>
      </c>
      <c r="F2042" s="271" t="s">
        <v>1863</v>
      </c>
      <c r="G2042" s="272" t="s">
        <v>395</v>
      </c>
      <c r="H2042" s="273">
        <v>1</v>
      </c>
      <c r="I2042" s="274"/>
      <c r="J2042" s="275">
        <f>ROUND(I2042*H2042,2)</f>
        <v>0</v>
      </c>
      <c r="K2042" s="271" t="s">
        <v>19</v>
      </c>
      <c r="L2042" s="276"/>
      <c r="M2042" s="277" t="s">
        <v>19</v>
      </c>
      <c r="N2042" s="278" t="s">
        <v>42</v>
      </c>
      <c r="O2042" s="87"/>
      <c r="P2042" s="216">
        <f>O2042*H2042</f>
        <v>0</v>
      </c>
      <c r="Q2042" s="216">
        <v>0</v>
      </c>
      <c r="R2042" s="216">
        <f>Q2042*H2042</f>
        <v>0</v>
      </c>
      <c r="S2042" s="216">
        <v>0</v>
      </c>
      <c r="T2042" s="217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18" t="s">
        <v>286</v>
      </c>
      <c r="AT2042" s="218" t="s">
        <v>565</v>
      </c>
      <c r="AU2042" s="218" t="s">
        <v>81</v>
      </c>
      <c r="AY2042" s="20" t="s">
        <v>171</v>
      </c>
      <c r="BE2042" s="219">
        <f>IF(N2042="základní",J2042,0)</f>
        <v>0</v>
      </c>
      <c r="BF2042" s="219">
        <f>IF(N2042="snížená",J2042,0)</f>
        <v>0</v>
      </c>
      <c r="BG2042" s="219">
        <f>IF(N2042="zákl. přenesená",J2042,0)</f>
        <v>0</v>
      </c>
      <c r="BH2042" s="219">
        <f>IF(N2042="sníž. přenesená",J2042,0)</f>
        <v>0</v>
      </c>
      <c r="BI2042" s="219">
        <f>IF(N2042="nulová",J2042,0)</f>
        <v>0</v>
      </c>
      <c r="BJ2042" s="20" t="s">
        <v>79</v>
      </c>
      <c r="BK2042" s="219">
        <f>ROUND(I2042*H2042,2)</f>
        <v>0</v>
      </c>
      <c r="BL2042" s="20" t="s">
        <v>235</v>
      </c>
      <c r="BM2042" s="218" t="s">
        <v>1864</v>
      </c>
    </row>
    <row r="2043" s="13" customFormat="1">
      <c r="A2043" s="13"/>
      <c r="B2043" s="225"/>
      <c r="C2043" s="226"/>
      <c r="D2043" s="227" t="s">
        <v>182</v>
      </c>
      <c r="E2043" s="228" t="s">
        <v>19</v>
      </c>
      <c r="F2043" s="229" t="s">
        <v>607</v>
      </c>
      <c r="G2043" s="226"/>
      <c r="H2043" s="230">
        <v>1</v>
      </c>
      <c r="I2043" s="231"/>
      <c r="J2043" s="226"/>
      <c r="K2043" s="226"/>
      <c r="L2043" s="232"/>
      <c r="M2043" s="233"/>
      <c r="N2043" s="234"/>
      <c r="O2043" s="234"/>
      <c r="P2043" s="234"/>
      <c r="Q2043" s="234"/>
      <c r="R2043" s="234"/>
      <c r="S2043" s="234"/>
      <c r="T2043" s="235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6" t="s">
        <v>182</v>
      </c>
      <c r="AU2043" s="236" t="s">
        <v>81</v>
      </c>
      <c r="AV2043" s="13" t="s">
        <v>81</v>
      </c>
      <c r="AW2043" s="13" t="s">
        <v>33</v>
      </c>
      <c r="AX2043" s="13" t="s">
        <v>71</v>
      </c>
      <c r="AY2043" s="236" t="s">
        <v>171</v>
      </c>
    </row>
    <row r="2044" s="15" customFormat="1">
      <c r="A2044" s="15"/>
      <c r="B2044" s="248"/>
      <c r="C2044" s="249"/>
      <c r="D2044" s="227" t="s">
        <v>182</v>
      </c>
      <c r="E2044" s="250" t="s">
        <v>19</v>
      </c>
      <c r="F2044" s="251" t="s">
        <v>188</v>
      </c>
      <c r="G2044" s="249"/>
      <c r="H2044" s="252">
        <v>1</v>
      </c>
      <c r="I2044" s="253"/>
      <c r="J2044" s="249"/>
      <c r="K2044" s="249"/>
      <c r="L2044" s="254"/>
      <c r="M2044" s="255"/>
      <c r="N2044" s="256"/>
      <c r="O2044" s="256"/>
      <c r="P2044" s="256"/>
      <c r="Q2044" s="256"/>
      <c r="R2044" s="256"/>
      <c r="S2044" s="256"/>
      <c r="T2044" s="257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58" t="s">
        <v>182</v>
      </c>
      <c r="AU2044" s="258" t="s">
        <v>81</v>
      </c>
      <c r="AV2044" s="15" t="s">
        <v>179</v>
      </c>
      <c r="AW2044" s="15" t="s">
        <v>33</v>
      </c>
      <c r="AX2044" s="15" t="s">
        <v>79</v>
      </c>
      <c r="AY2044" s="258" t="s">
        <v>171</v>
      </c>
    </row>
    <row r="2045" s="2" customFormat="1" ht="24.15" customHeight="1">
      <c r="A2045" s="41"/>
      <c r="B2045" s="42"/>
      <c r="C2045" s="269" t="s">
        <v>1162</v>
      </c>
      <c r="D2045" s="269" t="s">
        <v>565</v>
      </c>
      <c r="E2045" s="270" t="s">
        <v>1865</v>
      </c>
      <c r="F2045" s="271" t="s">
        <v>1866</v>
      </c>
      <c r="G2045" s="272" t="s">
        <v>395</v>
      </c>
      <c r="H2045" s="273">
        <v>5</v>
      </c>
      <c r="I2045" s="274"/>
      <c r="J2045" s="275">
        <f>ROUND(I2045*H2045,2)</f>
        <v>0</v>
      </c>
      <c r="K2045" s="271" t="s">
        <v>19</v>
      </c>
      <c r="L2045" s="276"/>
      <c r="M2045" s="277" t="s">
        <v>19</v>
      </c>
      <c r="N2045" s="278" t="s">
        <v>42</v>
      </c>
      <c r="O2045" s="87"/>
      <c r="P2045" s="216">
        <f>O2045*H2045</f>
        <v>0</v>
      </c>
      <c r="Q2045" s="216">
        <v>0</v>
      </c>
      <c r="R2045" s="216">
        <f>Q2045*H2045</f>
        <v>0</v>
      </c>
      <c r="S2045" s="216">
        <v>0</v>
      </c>
      <c r="T2045" s="217">
        <f>S2045*H2045</f>
        <v>0</v>
      </c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R2045" s="218" t="s">
        <v>286</v>
      </c>
      <c r="AT2045" s="218" t="s">
        <v>565</v>
      </c>
      <c r="AU2045" s="218" t="s">
        <v>81</v>
      </c>
      <c r="AY2045" s="20" t="s">
        <v>171</v>
      </c>
      <c r="BE2045" s="219">
        <f>IF(N2045="základní",J2045,0)</f>
        <v>0</v>
      </c>
      <c r="BF2045" s="219">
        <f>IF(N2045="snížená",J2045,0)</f>
        <v>0</v>
      </c>
      <c r="BG2045" s="219">
        <f>IF(N2045="zákl. přenesená",J2045,0)</f>
        <v>0</v>
      </c>
      <c r="BH2045" s="219">
        <f>IF(N2045="sníž. přenesená",J2045,0)</f>
        <v>0</v>
      </c>
      <c r="BI2045" s="219">
        <f>IF(N2045="nulová",J2045,0)</f>
        <v>0</v>
      </c>
      <c r="BJ2045" s="20" t="s">
        <v>79</v>
      </c>
      <c r="BK2045" s="219">
        <f>ROUND(I2045*H2045,2)</f>
        <v>0</v>
      </c>
      <c r="BL2045" s="20" t="s">
        <v>235</v>
      </c>
      <c r="BM2045" s="218" t="s">
        <v>1867</v>
      </c>
    </row>
    <row r="2046" s="13" customFormat="1">
      <c r="A2046" s="13"/>
      <c r="B2046" s="225"/>
      <c r="C2046" s="226"/>
      <c r="D2046" s="227" t="s">
        <v>182</v>
      </c>
      <c r="E2046" s="228" t="s">
        <v>19</v>
      </c>
      <c r="F2046" s="229" t="s">
        <v>605</v>
      </c>
      <c r="G2046" s="226"/>
      <c r="H2046" s="230">
        <v>5</v>
      </c>
      <c r="I2046" s="231"/>
      <c r="J2046" s="226"/>
      <c r="K2046" s="226"/>
      <c r="L2046" s="232"/>
      <c r="M2046" s="233"/>
      <c r="N2046" s="234"/>
      <c r="O2046" s="234"/>
      <c r="P2046" s="234"/>
      <c r="Q2046" s="234"/>
      <c r="R2046" s="234"/>
      <c r="S2046" s="234"/>
      <c r="T2046" s="235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6" t="s">
        <v>182</v>
      </c>
      <c r="AU2046" s="236" t="s">
        <v>81</v>
      </c>
      <c r="AV2046" s="13" t="s">
        <v>81</v>
      </c>
      <c r="AW2046" s="13" t="s">
        <v>33</v>
      </c>
      <c r="AX2046" s="13" t="s">
        <v>71</v>
      </c>
      <c r="AY2046" s="236" t="s">
        <v>171</v>
      </c>
    </row>
    <row r="2047" s="15" customFormat="1">
      <c r="A2047" s="15"/>
      <c r="B2047" s="248"/>
      <c r="C2047" s="249"/>
      <c r="D2047" s="227" t="s">
        <v>182</v>
      </c>
      <c r="E2047" s="250" t="s">
        <v>19</v>
      </c>
      <c r="F2047" s="251" t="s">
        <v>188</v>
      </c>
      <c r="G2047" s="249"/>
      <c r="H2047" s="252">
        <v>5</v>
      </c>
      <c r="I2047" s="253"/>
      <c r="J2047" s="249"/>
      <c r="K2047" s="249"/>
      <c r="L2047" s="254"/>
      <c r="M2047" s="255"/>
      <c r="N2047" s="256"/>
      <c r="O2047" s="256"/>
      <c r="P2047" s="256"/>
      <c r="Q2047" s="256"/>
      <c r="R2047" s="256"/>
      <c r="S2047" s="256"/>
      <c r="T2047" s="257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58" t="s">
        <v>182</v>
      </c>
      <c r="AU2047" s="258" t="s">
        <v>81</v>
      </c>
      <c r="AV2047" s="15" t="s">
        <v>179</v>
      </c>
      <c r="AW2047" s="15" t="s">
        <v>33</v>
      </c>
      <c r="AX2047" s="15" t="s">
        <v>79</v>
      </c>
      <c r="AY2047" s="258" t="s">
        <v>171</v>
      </c>
    </row>
    <row r="2048" s="2" customFormat="1" ht="16.5" customHeight="1">
      <c r="A2048" s="41"/>
      <c r="B2048" s="42"/>
      <c r="C2048" s="207" t="s">
        <v>1868</v>
      </c>
      <c r="D2048" s="207" t="s">
        <v>174</v>
      </c>
      <c r="E2048" s="208" t="s">
        <v>1869</v>
      </c>
      <c r="F2048" s="209" t="s">
        <v>1870</v>
      </c>
      <c r="G2048" s="210" t="s">
        <v>395</v>
      </c>
      <c r="H2048" s="211">
        <v>3</v>
      </c>
      <c r="I2048" s="212"/>
      <c r="J2048" s="213">
        <f>ROUND(I2048*H2048,2)</f>
        <v>0</v>
      </c>
      <c r="K2048" s="209" t="s">
        <v>178</v>
      </c>
      <c r="L2048" s="47"/>
      <c r="M2048" s="214" t="s">
        <v>19</v>
      </c>
      <c r="N2048" s="215" t="s">
        <v>42</v>
      </c>
      <c r="O2048" s="87"/>
      <c r="P2048" s="216">
        <f>O2048*H2048</f>
        <v>0</v>
      </c>
      <c r="Q2048" s="216">
        <v>0</v>
      </c>
      <c r="R2048" s="216">
        <f>Q2048*H2048</f>
        <v>0</v>
      </c>
      <c r="S2048" s="216">
        <v>0</v>
      </c>
      <c r="T2048" s="217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18" t="s">
        <v>235</v>
      </c>
      <c r="AT2048" s="218" t="s">
        <v>174</v>
      </c>
      <c r="AU2048" s="218" t="s">
        <v>81</v>
      </c>
      <c r="AY2048" s="20" t="s">
        <v>171</v>
      </c>
      <c r="BE2048" s="219">
        <f>IF(N2048="základní",J2048,0)</f>
        <v>0</v>
      </c>
      <c r="BF2048" s="219">
        <f>IF(N2048="snížená",J2048,0)</f>
        <v>0</v>
      </c>
      <c r="BG2048" s="219">
        <f>IF(N2048="zákl. přenesená",J2048,0)</f>
        <v>0</v>
      </c>
      <c r="BH2048" s="219">
        <f>IF(N2048="sníž. přenesená",J2048,0)</f>
        <v>0</v>
      </c>
      <c r="BI2048" s="219">
        <f>IF(N2048="nulová",J2048,0)</f>
        <v>0</v>
      </c>
      <c r="BJ2048" s="20" t="s">
        <v>79</v>
      </c>
      <c r="BK2048" s="219">
        <f>ROUND(I2048*H2048,2)</f>
        <v>0</v>
      </c>
      <c r="BL2048" s="20" t="s">
        <v>235</v>
      </c>
      <c r="BM2048" s="218" t="s">
        <v>1871</v>
      </c>
    </row>
    <row r="2049" s="2" customFormat="1">
      <c r="A2049" s="41"/>
      <c r="B2049" s="42"/>
      <c r="C2049" s="43"/>
      <c r="D2049" s="220" t="s">
        <v>180</v>
      </c>
      <c r="E2049" s="43"/>
      <c r="F2049" s="221" t="s">
        <v>1872</v>
      </c>
      <c r="G2049" s="43"/>
      <c r="H2049" s="43"/>
      <c r="I2049" s="222"/>
      <c r="J2049" s="43"/>
      <c r="K2049" s="43"/>
      <c r="L2049" s="47"/>
      <c r="M2049" s="223"/>
      <c r="N2049" s="224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180</v>
      </c>
      <c r="AU2049" s="20" t="s">
        <v>81</v>
      </c>
    </row>
    <row r="2050" s="13" customFormat="1">
      <c r="A2050" s="13"/>
      <c r="B2050" s="225"/>
      <c r="C2050" s="226"/>
      <c r="D2050" s="227" t="s">
        <v>182</v>
      </c>
      <c r="E2050" s="228" t="s">
        <v>19</v>
      </c>
      <c r="F2050" s="229" t="s">
        <v>606</v>
      </c>
      <c r="G2050" s="226"/>
      <c r="H2050" s="230">
        <v>2</v>
      </c>
      <c r="I2050" s="231"/>
      <c r="J2050" s="226"/>
      <c r="K2050" s="226"/>
      <c r="L2050" s="232"/>
      <c r="M2050" s="233"/>
      <c r="N2050" s="234"/>
      <c r="O2050" s="234"/>
      <c r="P2050" s="234"/>
      <c r="Q2050" s="234"/>
      <c r="R2050" s="234"/>
      <c r="S2050" s="234"/>
      <c r="T2050" s="235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6" t="s">
        <v>182</v>
      </c>
      <c r="AU2050" s="236" t="s">
        <v>81</v>
      </c>
      <c r="AV2050" s="13" t="s">
        <v>81</v>
      </c>
      <c r="AW2050" s="13" t="s">
        <v>33</v>
      </c>
      <c r="AX2050" s="13" t="s">
        <v>71</v>
      </c>
      <c r="AY2050" s="236" t="s">
        <v>171</v>
      </c>
    </row>
    <row r="2051" s="13" customFormat="1">
      <c r="A2051" s="13"/>
      <c r="B2051" s="225"/>
      <c r="C2051" s="226"/>
      <c r="D2051" s="227" t="s">
        <v>182</v>
      </c>
      <c r="E2051" s="228" t="s">
        <v>19</v>
      </c>
      <c r="F2051" s="229" t="s">
        <v>607</v>
      </c>
      <c r="G2051" s="226"/>
      <c r="H2051" s="230">
        <v>1</v>
      </c>
      <c r="I2051" s="231"/>
      <c r="J2051" s="226"/>
      <c r="K2051" s="226"/>
      <c r="L2051" s="232"/>
      <c r="M2051" s="233"/>
      <c r="N2051" s="234"/>
      <c r="O2051" s="234"/>
      <c r="P2051" s="234"/>
      <c r="Q2051" s="234"/>
      <c r="R2051" s="234"/>
      <c r="S2051" s="234"/>
      <c r="T2051" s="23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6" t="s">
        <v>182</v>
      </c>
      <c r="AU2051" s="236" t="s">
        <v>81</v>
      </c>
      <c r="AV2051" s="13" t="s">
        <v>81</v>
      </c>
      <c r="AW2051" s="13" t="s">
        <v>33</v>
      </c>
      <c r="AX2051" s="13" t="s">
        <v>71</v>
      </c>
      <c r="AY2051" s="236" t="s">
        <v>171</v>
      </c>
    </row>
    <row r="2052" s="15" customFormat="1">
      <c r="A2052" s="15"/>
      <c r="B2052" s="248"/>
      <c r="C2052" s="249"/>
      <c r="D2052" s="227" t="s">
        <v>182</v>
      </c>
      <c r="E2052" s="250" t="s">
        <v>19</v>
      </c>
      <c r="F2052" s="251" t="s">
        <v>188</v>
      </c>
      <c r="G2052" s="249"/>
      <c r="H2052" s="252">
        <v>3</v>
      </c>
      <c r="I2052" s="253"/>
      <c r="J2052" s="249"/>
      <c r="K2052" s="249"/>
      <c r="L2052" s="254"/>
      <c r="M2052" s="255"/>
      <c r="N2052" s="256"/>
      <c r="O2052" s="256"/>
      <c r="P2052" s="256"/>
      <c r="Q2052" s="256"/>
      <c r="R2052" s="256"/>
      <c r="S2052" s="256"/>
      <c r="T2052" s="257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58" t="s">
        <v>182</v>
      </c>
      <c r="AU2052" s="258" t="s">
        <v>81</v>
      </c>
      <c r="AV2052" s="15" t="s">
        <v>179</v>
      </c>
      <c r="AW2052" s="15" t="s">
        <v>33</v>
      </c>
      <c r="AX2052" s="15" t="s">
        <v>79</v>
      </c>
      <c r="AY2052" s="258" t="s">
        <v>171</v>
      </c>
    </row>
    <row r="2053" s="2" customFormat="1" ht="16.5" customHeight="1">
      <c r="A2053" s="41"/>
      <c r="B2053" s="42"/>
      <c r="C2053" s="269" t="s">
        <v>1168</v>
      </c>
      <c r="D2053" s="269" t="s">
        <v>565</v>
      </c>
      <c r="E2053" s="270" t="s">
        <v>1873</v>
      </c>
      <c r="F2053" s="271" t="s">
        <v>1874</v>
      </c>
      <c r="G2053" s="272" t="s">
        <v>395</v>
      </c>
      <c r="H2053" s="273">
        <v>3</v>
      </c>
      <c r="I2053" s="274"/>
      <c r="J2053" s="275">
        <f>ROUND(I2053*H2053,2)</f>
        <v>0</v>
      </c>
      <c r="K2053" s="271" t="s">
        <v>19</v>
      </c>
      <c r="L2053" s="276"/>
      <c r="M2053" s="277" t="s">
        <v>19</v>
      </c>
      <c r="N2053" s="278" t="s">
        <v>42</v>
      </c>
      <c r="O2053" s="87"/>
      <c r="P2053" s="216">
        <f>O2053*H2053</f>
        <v>0</v>
      </c>
      <c r="Q2053" s="216">
        <v>0</v>
      </c>
      <c r="R2053" s="216">
        <f>Q2053*H2053</f>
        <v>0</v>
      </c>
      <c r="S2053" s="216">
        <v>0</v>
      </c>
      <c r="T2053" s="217">
        <f>S2053*H2053</f>
        <v>0</v>
      </c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R2053" s="218" t="s">
        <v>286</v>
      </c>
      <c r="AT2053" s="218" t="s">
        <v>565</v>
      </c>
      <c r="AU2053" s="218" t="s">
        <v>81</v>
      </c>
      <c r="AY2053" s="20" t="s">
        <v>171</v>
      </c>
      <c r="BE2053" s="219">
        <f>IF(N2053="základní",J2053,0)</f>
        <v>0</v>
      </c>
      <c r="BF2053" s="219">
        <f>IF(N2053="snížená",J2053,0)</f>
        <v>0</v>
      </c>
      <c r="BG2053" s="219">
        <f>IF(N2053="zákl. přenesená",J2053,0)</f>
        <v>0</v>
      </c>
      <c r="BH2053" s="219">
        <f>IF(N2053="sníž. přenesená",J2053,0)</f>
        <v>0</v>
      </c>
      <c r="BI2053" s="219">
        <f>IF(N2053="nulová",J2053,0)</f>
        <v>0</v>
      </c>
      <c r="BJ2053" s="20" t="s">
        <v>79</v>
      </c>
      <c r="BK2053" s="219">
        <f>ROUND(I2053*H2053,2)</f>
        <v>0</v>
      </c>
      <c r="BL2053" s="20" t="s">
        <v>235</v>
      </c>
      <c r="BM2053" s="218" t="s">
        <v>1875</v>
      </c>
    </row>
    <row r="2054" s="2" customFormat="1" ht="16.5" customHeight="1">
      <c r="A2054" s="41"/>
      <c r="B2054" s="42"/>
      <c r="C2054" s="207" t="s">
        <v>1876</v>
      </c>
      <c r="D2054" s="207" t="s">
        <v>174</v>
      </c>
      <c r="E2054" s="208" t="s">
        <v>1877</v>
      </c>
      <c r="F2054" s="209" t="s">
        <v>1878</v>
      </c>
      <c r="G2054" s="210" t="s">
        <v>395</v>
      </c>
      <c r="H2054" s="211">
        <v>24</v>
      </c>
      <c r="I2054" s="212"/>
      <c r="J2054" s="213">
        <f>ROUND(I2054*H2054,2)</f>
        <v>0</v>
      </c>
      <c r="K2054" s="209" t="s">
        <v>178</v>
      </c>
      <c r="L2054" s="47"/>
      <c r="M2054" s="214" t="s">
        <v>19</v>
      </c>
      <c r="N2054" s="215" t="s">
        <v>42</v>
      </c>
      <c r="O2054" s="87"/>
      <c r="P2054" s="216">
        <f>O2054*H2054</f>
        <v>0</v>
      </c>
      <c r="Q2054" s="216">
        <v>0</v>
      </c>
      <c r="R2054" s="216">
        <f>Q2054*H2054</f>
        <v>0</v>
      </c>
      <c r="S2054" s="216">
        <v>0</v>
      </c>
      <c r="T2054" s="217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18" t="s">
        <v>235</v>
      </c>
      <c r="AT2054" s="218" t="s">
        <v>174</v>
      </c>
      <c r="AU2054" s="218" t="s">
        <v>81</v>
      </c>
      <c r="AY2054" s="20" t="s">
        <v>171</v>
      </c>
      <c r="BE2054" s="219">
        <f>IF(N2054="základní",J2054,0)</f>
        <v>0</v>
      </c>
      <c r="BF2054" s="219">
        <f>IF(N2054="snížená",J2054,0)</f>
        <v>0</v>
      </c>
      <c r="BG2054" s="219">
        <f>IF(N2054="zákl. přenesená",J2054,0)</f>
        <v>0</v>
      </c>
      <c r="BH2054" s="219">
        <f>IF(N2054="sníž. přenesená",J2054,0)</f>
        <v>0</v>
      </c>
      <c r="BI2054" s="219">
        <f>IF(N2054="nulová",J2054,0)</f>
        <v>0</v>
      </c>
      <c r="BJ2054" s="20" t="s">
        <v>79</v>
      </c>
      <c r="BK2054" s="219">
        <f>ROUND(I2054*H2054,2)</f>
        <v>0</v>
      </c>
      <c r="BL2054" s="20" t="s">
        <v>235</v>
      </c>
      <c r="BM2054" s="218" t="s">
        <v>1879</v>
      </c>
    </row>
    <row r="2055" s="2" customFormat="1">
      <c r="A2055" s="41"/>
      <c r="B2055" s="42"/>
      <c r="C2055" s="43"/>
      <c r="D2055" s="220" t="s">
        <v>180</v>
      </c>
      <c r="E2055" s="43"/>
      <c r="F2055" s="221" t="s">
        <v>1880</v>
      </c>
      <c r="G2055" s="43"/>
      <c r="H2055" s="43"/>
      <c r="I2055" s="222"/>
      <c r="J2055" s="43"/>
      <c r="K2055" s="43"/>
      <c r="L2055" s="47"/>
      <c r="M2055" s="223"/>
      <c r="N2055" s="224"/>
      <c r="O2055" s="87"/>
      <c r="P2055" s="87"/>
      <c r="Q2055" s="87"/>
      <c r="R2055" s="87"/>
      <c r="S2055" s="87"/>
      <c r="T2055" s="88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T2055" s="20" t="s">
        <v>180</v>
      </c>
      <c r="AU2055" s="20" t="s">
        <v>81</v>
      </c>
    </row>
    <row r="2056" s="13" customFormat="1">
      <c r="A2056" s="13"/>
      <c r="B2056" s="225"/>
      <c r="C2056" s="226"/>
      <c r="D2056" s="227" t="s">
        <v>182</v>
      </c>
      <c r="E2056" s="228" t="s">
        <v>19</v>
      </c>
      <c r="F2056" s="229" t="s">
        <v>1833</v>
      </c>
      <c r="G2056" s="226"/>
      <c r="H2056" s="230">
        <v>3</v>
      </c>
      <c r="I2056" s="231"/>
      <c r="J2056" s="226"/>
      <c r="K2056" s="226"/>
      <c r="L2056" s="232"/>
      <c r="M2056" s="233"/>
      <c r="N2056" s="234"/>
      <c r="O2056" s="234"/>
      <c r="P2056" s="234"/>
      <c r="Q2056" s="234"/>
      <c r="R2056" s="234"/>
      <c r="S2056" s="234"/>
      <c r="T2056" s="235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6" t="s">
        <v>182</v>
      </c>
      <c r="AU2056" s="236" t="s">
        <v>81</v>
      </c>
      <c r="AV2056" s="13" t="s">
        <v>81</v>
      </c>
      <c r="AW2056" s="13" t="s">
        <v>33</v>
      </c>
      <c r="AX2056" s="13" t="s">
        <v>71</v>
      </c>
      <c r="AY2056" s="236" t="s">
        <v>171</v>
      </c>
    </row>
    <row r="2057" s="13" customFormat="1">
      <c r="A2057" s="13"/>
      <c r="B2057" s="225"/>
      <c r="C2057" s="226"/>
      <c r="D2057" s="227" t="s">
        <v>182</v>
      </c>
      <c r="E2057" s="228" t="s">
        <v>19</v>
      </c>
      <c r="F2057" s="229" t="s">
        <v>1834</v>
      </c>
      <c r="G2057" s="226"/>
      <c r="H2057" s="230">
        <v>6</v>
      </c>
      <c r="I2057" s="231"/>
      <c r="J2057" s="226"/>
      <c r="K2057" s="226"/>
      <c r="L2057" s="232"/>
      <c r="M2057" s="233"/>
      <c r="N2057" s="234"/>
      <c r="O2057" s="234"/>
      <c r="P2057" s="234"/>
      <c r="Q2057" s="234"/>
      <c r="R2057" s="234"/>
      <c r="S2057" s="234"/>
      <c r="T2057" s="23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6" t="s">
        <v>182</v>
      </c>
      <c r="AU2057" s="236" t="s">
        <v>81</v>
      </c>
      <c r="AV2057" s="13" t="s">
        <v>81</v>
      </c>
      <c r="AW2057" s="13" t="s">
        <v>33</v>
      </c>
      <c r="AX2057" s="13" t="s">
        <v>71</v>
      </c>
      <c r="AY2057" s="236" t="s">
        <v>171</v>
      </c>
    </row>
    <row r="2058" s="13" customFormat="1">
      <c r="A2058" s="13"/>
      <c r="B2058" s="225"/>
      <c r="C2058" s="226"/>
      <c r="D2058" s="227" t="s">
        <v>182</v>
      </c>
      <c r="E2058" s="228" t="s">
        <v>19</v>
      </c>
      <c r="F2058" s="229" t="s">
        <v>1835</v>
      </c>
      <c r="G2058" s="226"/>
      <c r="H2058" s="230">
        <v>15</v>
      </c>
      <c r="I2058" s="231"/>
      <c r="J2058" s="226"/>
      <c r="K2058" s="226"/>
      <c r="L2058" s="232"/>
      <c r="M2058" s="233"/>
      <c r="N2058" s="234"/>
      <c r="O2058" s="234"/>
      <c r="P2058" s="234"/>
      <c r="Q2058" s="234"/>
      <c r="R2058" s="234"/>
      <c r="S2058" s="234"/>
      <c r="T2058" s="23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6" t="s">
        <v>182</v>
      </c>
      <c r="AU2058" s="236" t="s">
        <v>81</v>
      </c>
      <c r="AV2058" s="13" t="s">
        <v>81</v>
      </c>
      <c r="AW2058" s="13" t="s">
        <v>33</v>
      </c>
      <c r="AX2058" s="13" t="s">
        <v>71</v>
      </c>
      <c r="AY2058" s="236" t="s">
        <v>171</v>
      </c>
    </row>
    <row r="2059" s="15" customFormat="1">
      <c r="A2059" s="15"/>
      <c r="B2059" s="248"/>
      <c r="C2059" s="249"/>
      <c r="D2059" s="227" t="s">
        <v>182</v>
      </c>
      <c r="E2059" s="250" t="s">
        <v>19</v>
      </c>
      <c r="F2059" s="251" t="s">
        <v>188</v>
      </c>
      <c r="G2059" s="249"/>
      <c r="H2059" s="252">
        <v>24</v>
      </c>
      <c r="I2059" s="253"/>
      <c r="J2059" s="249"/>
      <c r="K2059" s="249"/>
      <c r="L2059" s="254"/>
      <c r="M2059" s="255"/>
      <c r="N2059" s="256"/>
      <c r="O2059" s="256"/>
      <c r="P2059" s="256"/>
      <c r="Q2059" s="256"/>
      <c r="R2059" s="256"/>
      <c r="S2059" s="256"/>
      <c r="T2059" s="257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58" t="s">
        <v>182</v>
      </c>
      <c r="AU2059" s="258" t="s">
        <v>81</v>
      </c>
      <c r="AV2059" s="15" t="s">
        <v>179</v>
      </c>
      <c r="AW2059" s="15" t="s">
        <v>33</v>
      </c>
      <c r="AX2059" s="15" t="s">
        <v>79</v>
      </c>
      <c r="AY2059" s="258" t="s">
        <v>171</v>
      </c>
    </row>
    <row r="2060" s="2" customFormat="1" ht="16.5" customHeight="1">
      <c r="A2060" s="41"/>
      <c r="B2060" s="42"/>
      <c r="C2060" s="269" t="s">
        <v>1175</v>
      </c>
      <c r="D2060" s="269" t="s">
        <v>565</v>
      </c>
      <c r="E2060" s="270" t="s">
        <v>1881</v>
      </c>
      <c r="F2060" s="271" t="s">
        <v>1882</v>
      </c>
      <c r="G2060" s="272" t="s">
        <v>395</v>
      </c>
      <c r="H2060" s="273">
        <v>24</v>
      </c>
      <c r="I2060" s="274"/>
      <c r="J2060" s="275">
        <f>ROUND(I2060*H2060,2)</f>
        <v>0</v>
      </c>
      <c r="K2060" s="271" t="s">
        <v>178</v>
      </c>
      <c r="L2060" s="276"/>
      <c r="M2060" s="277" t="s">
        <v>19</v>
      </c>
      <c r="N2060" s="278" t="s">
        <v>42</v>
      </c>
      <c r="O2060" s="87"/>
      <c r="P2060" s="216">
        <f>O2060*H2060</f>
        <v>0</v>
      </c>
      <c r="Q2060" s="216">
        <v>0.00014999999999999999</v>
      </c>
      <c r="R2060" s="216">
        <f>Q2060*H2060</f>
        <v>0.0035999999999999999</v>
      </c>
      <c r="S2060" s="216">
        <v>0</v>
      </c>
      <c r="T2060" s="217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18" t="s">
        <v>286</v>
      </c>
      <c r="AT2060" s="218" t="s">
        <v>565</v>
      </c>
      <c r="AU2060" s="218" t="s">
        <v>81</v>
      </c>
      <c r="AY2060" s="20" t="s">
        <v>171</v>
      </c>
      <c r="BE2060" s="219">
        <f>IF(N2060="základní",J2060,0)</f>
        <v>0</v>
      </c>
      <c r="BF2060" s="219">
        <f>IF(N2060="snížená",J2060,0)</f>
        <v>0</v>
      </c>
      <c r="BG2060" s="219">
        <f>IF(N2060="zákl. přenesená",J2060,0)</f>
        <v>0</v>
      </c>
      <c r="BH2060" s="219">
        <f>IF(N2060="sníž. přenesená",J2060,0)</f>
        <v>0</v>
      </c>
      <c r="BI2060" s="219">
        <f>IF(N2060="nulová",J2060,0)</f>
        <v>0</v>
      </c>
      <c r="BJ2060" s="20" t="s">
        <v>79</v>
      </c>
      <c r="BK2060" s="219">
        <f>ROUND(I2060*H2060,2)</f>
        <v>0</v>
      </c>
      <c r="BL2060" s="20" t="s">
        <v>235</v>
      </c>
      <c r="BM2060" s="218" t="s">
        <v>1883</v>
      </c>
    </row>
    <row r="2061" s="2" customFormat="1" ht="16.5" customHeight="1">
      <c r="A2061" s="41"/>
      <c r="B2061" s="42"/>
      <c r="C2061" s="269" t="s">
        <v>1884</v>
      </c>
      <c r="D2061" s="269" t="s">
        <v>565</v>
      </c>
      <c r="E2061" s="270" t="s">
        <v>1885</v>
      </c>
      <c r="F2061" s="271" t="s">
        <v>1886</v>
      </c>
      <c r="G2061" s="272" t="s">
        <v>395</v>
      </c>
      <c r="H2061" s="273">
        <v>24</v>
      </c>
      <c r="I2061" s="274"/>
      <c r="J2061" s="275">
        <f>ROUND(I2061*H2061,2)</f>
        <v>0</v>
      </c>
      <c r="K2061" s="271" t="s">
        <v>178</v>
      </c>
      <c r="L2061" s="276"/>
      <c r="M2061" s="277" t="s">
        <v>19</v>
      </c>
      <c r="N2061" s="278" t="s">
        <v>42</v>
      </c>
      <c r="O2061" s="87"/>
      <c r="P2061" s="216">
        <f>O2061*H2061</f>
        <v>0</v>
      </c>
      <c r="Q2061" s="216">
        <v>0.00014999999999999999</v>
      </c>
      <c r="R2061" s="216">
        <f>Q2061*H2061</f>
        <v>0.0035999999999999999</v>
      </c>
      <c r="S2061" s="216">
        <v>0</v>
      </c>
      <c r="T2061" s="217">
        <f>S2061*H2061</f>
        <v>0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18" t="s">
        <v>286</v>
      </c>
      <c r="AT2061" s="218" t="s">
        <v>565</v>
      </c>
      <c r="AU2061" s="218" t="s">
        <v>81</v>
      </c>
      <c r="AY2061" s="20" t="s">
        <v>171</v>
      </c>
      <c r="BE2061" s="219">
        <f>IF(N2061="základní",J2061,0)</f>
        <v>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20" t="s">
        <v>79</v>
      </c>
      <c r="BK2061" s="219">
        <f>ROUND(I2061*H2061,2)</f>
        <v>0</v>
      </c>
      <c r="BL2061" s="20" t="s">
        <v>235</v>
      </c>
      <c r="BM2061" s="218" t="s">
        <v>1887</v>
      </c>
    </row>
    <row r="2062" s="2" customFormat="1" ht="16.5" customHeight="1">
      <c r="A2062" s="41"/>
      <c r="B2062" s="42"/>
      <c r="C2062" s="207" t="s">
        <v>1183</v>
      </c>
      <c r="D2062" s="207" t="s">
        <v>174</v>
      </c>
      <c r="E2062" s="208" t="s">
        <v>1888</v>
      </c>
      <c r="F2062" s="209" t="s">
        <v>1889</v>
      </c>
      <c r="G2062" s="210" t="s">
        <v>395</v>
      </c>
      <c r="H2062" s="211">
        <v>24</v>
      </c>
      <c r="I2062" s="212"/>
      <c r="J2062" s="213">
        <f>ROUND(I2062*H2062,2)</f>
        <v>0</v>
      </c>
      <c r="K2062" s="209" t="s">
        <v>178</v>
      </c>
      <c r="L2062" s="47"/>
      <c r="M2062" s="214" t="s">
        <v>19</v>
      </c>
      <c r="N2062" s="215" t="s">
        <v>42</v>
      </c>
      <c r="O2062" s="87"/>
      <c r="P2062" s="216">
        <f>O2062*H2062</f>
        <v>0</v>
      </c>
      <c r="Q2062" s="216">
        <v>0</v>
      </c>
      <c r="R2062" s="216">
        <f>Q2062*H2062</f>
        <v>0</v>
      </c>
      <c r="S2062" s="216">
        <v>0</v>
      </c>
      <c r="T2062" s="217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18" t="s">
        <v>235</v>
      </c>
      <c r="AT2062" s="218" t="s">
        <v>174</v>
      </c>
      <c r="AU2062" s="218" t="s">
        <v>81</v>
      </c>
      <c r="AY2062" s="20" t="s">
        <v>171</v>
      </c>
      <c r="BE2062" s="219">
        <f>IF(N2062="základní",J2062,0)</f>
        <v>0</v>
      </c>
      <c r="BF2062" s="219">
        <f>IF(N2062="snížená",J2062,0)</f>
        <v>0</v>
      </c>
      <c r="BG2062" s="219">
        <f>IF(N2062="zákl. přenesená",J2062,0)</f>
        <v>0</v>
      </c>
      <c r="BH2062" s="219">
        <f>IF(N2062="sníž. přenesená",J2062,0)</f>
        <v>0</v>
      </c>
      <c r="BI2062" s="219">
        <f>IF(N2062="nulová",J2062,0)</f>
        <v>0</v>
      </c>
      <c r="BJ2062" s="20" t="s">
        <v>79</v>
      </c>
      <c r="BK2062" s="219">
        <f>ROUND(I2062*H2062,2)</f>
        <v>0</v>
      </c>
      <c r="BL2062" s="20" t="s">
        <v>235</v>
      </c>
      <c r="BM2062" s="218" t="s">
        <v>1890</v>
      </c>
    </row>
    <row r="2063" s="2" customFormat="1">
      <c r="A2063" s="41"/>
      <c r="B2063" s="42"/>
      <c r="C2063" s="43"/>
      <c r="D2063" s="220" t="s">
        <v>180</v>
      </c>
      <c r="E2063" s="43"/>
      <c r="F2063" s="221" t="s">
        <v>1891</v>
      </c>
      <c r="G2063" s="43"/>
      <c r="H2063" s="43"/>
      <c r="I2063" s="222"/>
      <c r="J2063" s="43"/>
      <c r="K2063" s="43"/>
      <c r="L2063" s="47"/>
      <c r="M2063" s="223"/>
      <c r="N2063" s="224"/>
      <c r="O2063" s="87"/>
      <c r="P2063" s="87"/>
      <c r="Q2063" s="87"/>
      <c r="R2063" s="87"/>
      <c r="S2063" s="87"/>
      <c r="T2063" s="88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20" t="s">
        <v>180</v>
      </c>
      <c r="AU2063" s="20" t="s">
        <v>81</v>
      </c>
    </row>
    <row r="2064" s="13" customFormat="1">
      <c r="A2064" s="13"/>
      <c r="B2064" s="225"/>
      <c r="C2064" s="226"/>
      <c r="D2064" s="227" t="s">
        <v>182</v>
      </c>
      <c r="E2064" s="228" t="s">
        <v>19</v>
      </c>
      <c r="F2064" s="229" t="s">
        <v>1833</v>
      </c>
      <c r="G2064" s="226"/>
      <c r="H2064" s="230">
        <v>3</v>
      </c>
      <c r="I2064" s="231"/>
      <c r="J2064" s="226"/>
      <c r="K2064" s="226"/>
      <c r="L2064" s="232"/>
      <c r="M2064" s="233"/>
      <c r="N2064" s="234"/>
      <c r="O2064" s="234"/>
      <c r="P2064" s="234"/>
      <c r="Q2064" s="234"/>
      <c r="R2064" s="234"/>
      <c r="S2064" s="234"/>
      <c r="T2064" s="235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6" t="s">
        <v>182</v>
      </c>
      <c r="AU2064" s="236" t="s">
        <v>81</v>
      </c>
      <c r="AV2064" s="13" t="s">
        <v>81</v>
      </c>
      <c r="AW2064" s="13" t="s">
        <v>33</v>
      </c>
      <c r="AX2064" s="13" t="s">
        <v>71</v>
      </c>
      <c r="AY2064" s="236" t="s">
        <v>171</v>
      </c>
    </row>
    <row r="2065" s="13" customFormat="1">
      <c r="A2065" s="13"/>
      <c r="B2065" s="225"/>
      <c r="C2065" s="226"/>
      <c r="D2065" s="227" t="s">
        <v>182</v>
      </c>
      <c r="E2065" s="228" t="s">
        <v>19</v>
      </c>
      <c r="F2065" s="229" t="s">
        <v>1834</v>
      </c>
      <c r="G2065" s="226"/>
      <c r="H2065" s="230">
        <v>6</v>
      </c>
      <c r="I2065" s="231"/>
      <c r="J2065" s="226"/>
      <c r="K2065" s="226"/>
      <c r="L2065" s="232"/>
      <c r="M2065" s="233"/>
      <c r="N2065" s="234"/>
      <c r="O2065" s="234"/>
      <c r="P2065" s="234"/>
      <c r="Q2065" s="234"/>
      <c r="R2065" s="234"/>
      <c r="S2065" s="234"/>
      <c r="T2065" s="23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6" t="s">
        <v>182</v>
      </c>
      <c r="AU2065" s="236" t="s">
        <v>81</v>
      </c>
      <c r="AV2065" s="13" t="s">
        <v>81</v>
      </c>
      <c r="AW2065" s="13" t="s">
        <v>33</v>
      </c>
      <c r="AX2065" s="13" t="s">
        <v>71</v>
      </c>
      <c r="AY2065" s="236" t="s">
        <v>171</v>
      </c>
    </row>
    <row r="2066" s="13" customFormat="1">
      <c r="A2066" s="13"/>
      <c r="B2066" s="225"/>
      <c r="C2066" s="226"/>
      <c r="D2066" s="227" t="s">
        <v>182</v>
      </c>
      <c r="E2066" s="228" t="s">
        <v>19</v>
      </c>
      <c r="F2066" s="229" t="s">
        <v>1835</v>
      </c>
      <c r="G2066" s="226"/>
      <c r="H2066" s="230">
        <v>15</v>
      </c>
      <c r="I2066" s="231"/>
      <c r="J2066" s="226"/>
      <c r="K2066" s="226"/>
      <c r="L2066" s="232"/>
      <c r="M2066" s="233"/>
      <c r="N2066" s="234"/>
      <c r="O2066" s="234"/>
      <c r="P2066" s="234"/>
      <c r="Q2066" s="234"/>
      <c r="R2066" s="234"/>
      <c r="S2066" s="234"/>
      <c r="T2066" s="235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6" t="s">
        <v>182</v>
      </c>
      <c r="AU2066" s="236" t="s">
        <v>81</v>
      </c>
      <c r="AV2066" s="13" t="s">
        <v>81</v>
      </c>
      <c r="AW2066" s="13" t="s">
        <v>33</v>
      </c>
      <c r="AX2066" s="13" t="s">
        <v>71</v>
      </c>
      <c r="AY2066" s="236" t="s">
        <v>171</v>
      </c>
    </row>
    <row r="2067" s="15" customFormat="1">
      <c r="A2067" s="15"/>
      <c r="B2067" s="248"/>
      <c r="C2067" s="249"/>
      <c r="D2067" s="227" t="s">
        <v>182</v>
      </c>
      <c r="E2067" s="250" t="s">
        <v>19</v>
      </c>
      <c r="F2067" s="251" t="s">
        <v>188</v>
      </c>
      <c r="G2067" s="249"/>
      <c r="H2067" s="252">
        <v>24</v>
      </c>
      <c r="I2067" s="253"/>
      <c r="J2067" s="249"/>
      <c r="K2067" s="249"/>
      <c r="L2067" s="254"/>
      <c r="M2067" s="255"/>
      <c r="N2067" s="256"/>
      <c r="O2067" s="256"/>
      <c r="P2067" s="256"/>
      <c r="Q2067" s="256"/>
      <c r="R2067" s="256"/>
      <c r="S2067" s="256"/>
      <c r="T2067" s="257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58" t="s">
        <v>182</v>
      </c>
      <c r="AU2067" s="258" t="s">
        <v>81</v>
      </c>
      <c r="AV2067" s="15" t="s">
        <v>179</v>
      </c>
      <c r="AW2067" s="15" t="s">
        <v>33</v>
      </c>
      <c r="AX2067" s="15" t="s">
        <v>79</v>
      </c>
      <c r="AY2067" s="258" t="s">
        <v>171</v>
      </c>
    </row>
    <row r="2068" s="2" customFormat="1" ht="16.5" customHeight="1">
      <c r="A2068" s="41"/>
      <c r="B2068" s="42"/>
      <c r="C2068" s="269" t="s">
        <v>1892</v>
      </c>
      <c r="D2068" s="269" t="s">
        <v>565</v>
      </c>
      <c r="E2068" s="270" t="s">
        <v>1893</v>
      </c>
      <c r="F2068" s="271" t="s">
        <v>1894</v>
      </c>
      <c r="G2068" s="272" t="s">
        <v>395</v>
      </c>
      <c r="H2068" s="273">
        <v>24</v>
      </c>
      <c r="I2068" s="274"/>
      <c r="J2068" s="275">
        <f>ROUND(I2068*H2068,2)</f>
        <v>0</v>
      </c>
      <c r="K2068" s="271" t="s">
        <v>178</v>
      </c>
      <c r="L2068" s="276"/>
      <c r="M2068" s="277" t="s">
        <v>19</v>
      </c>
      <c r="N2068" s="278" t="s">
        <v>42</v>
      </c>
      <c r="O2068" s="87"/>
      <c r="P2068" s="216">
        <f>O2068*H2068</f>
        <v>0</v>
      </c>
      <c r="Q2068" s="216">
        <v>0.0022000000000000001</v>
      </c>
      <c r="R2068" s="216">
        <f>Q2068*H2068</f>
        <v>0.0528</v>
      </c>
      <c r="S2068" s="216">
        <v>0</v>
      </c>
      <c r="T2068" s="217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18" t="s">
        <v>286</v>
      </c>
      <c r="AT2068" s="218" t="s">
        <v>565</v>
      </c>
      <c r="AU2068" s="218" t="s">
        <v>81</v>
      </c>
      <c r="AY2068" s="20" t="s">
        <v>171</v>
      </c>
      <c r="BE2068" s="219">
        <f>IF(N2068="základní",J2068,0)</f>
        <v>0</v>
      </c>
      <c r="BF2068" s="219">
        <f>IF(N2068="snížená",J2068,0)</f>
        <v>0</v>
      </c>
      <c r="BG2068" s="219">
        <f>IF(N2068="zákl. přenesená",J2068,0)</f>
        <v>0</v>
      </c>
      <c r="BH2068" s="219">
        <f>IF(N2068="sníž. přenesená",J2068,0)</f>
        <v>0</v>
      </c>
      <c r="BI2068" s="219">
        <f>IF(N2068="nulová",J2068,0)</f>
        <v>0</v>
      </c>
      <c r="BJ2068" s="20" t="s">
        <v>79</v>
      </c>
      <c r="BK2068" s="219">
        <f>ROUND(I2068*H2068,2)</f>
        <v>0</v>
      </c>
      <c r="BL2068" s="20" t="s">
        <v>235</v>
      </c>
      <c r="BM2068" s="218" t="s">
        <v>1895</v>
      </c>
    </row>
    <row r="2069" s="2" customFormat="1" ht="16.5" customHeight="1">
      <c r="A2069" s="41"/>
      <c r="B2069" s="42"/>
      <c r="C2069" s="207" t="s">
        <v>1187</v>
      </c>
      <c r="D2069" s="207" t="s">
        <v>174</v>
      </c>
      <c r="E2069" s="208" t="s">
        <v>1896</v>
      </c>
      <c r="F2069" s="209" t="s">
        <v>1897</v>
      </c>
      <c r="G2069" s="210" t="s">
        <v>395</v>
      </c>
      <c r="H2069" s="211">
        <v>8</v>
      </c>
      <c r="I2069" s="212"/>
      <c r="J2069" s="213">
        <f>ROUND(I2069*H2069,2)</f>
        <v>0</v>
      </c>
      <c r="K2069" s="209" t="s">
        <v>178</v>
      </c>
      <c r="L2069" s="47"/>
      <c r="M2069" s="214" t="s">
        <v>19</v>
      </c>
      <c r="N2069" s="215" t="s">
        <v>42</v>
      </c>
      <c r="O2069" s="87"/>
      <c r="P2069" s="216">
        <f>O2069*H2069</f>
        <v>0</v>
      </c>
      <c r="Q2069" s="216">
        <v>0</v>
      </c>
      <c r="R2069" s="216">
        <f>Q2069*H2069</f>
        <v>0</v>
      </c>
      <c r="S2069" s="216">
        <v>0</v>
      </c>
      <c r="T2069" s="217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18" t="s">
        <v>235</v>
      </c>
      <c r="AT2069" s="218" t="s">
        <v>174</v>
      </c>
      <c r="AU2069" s="218" t="s">
        <v>81</v>
      </c>
      <c r="AY2069" s="20" t="s">
        <v>171</v>
      </c>
      <c r="BE2069" s="219">
        <f>IF(N2069="základní",J2069,0)</f>
        <v>0</v>
      </c>
      <c r="BF2069" s="219">
        <f>IF(N2069="snížená",J2069,0)</f>
        <v>0</v>
      </c>
      <c r="BG2069" s="219">
        <f>IF(N2069="zákl. přenesená",J2069,0)</f>
        <v>0</v>
      </c>
      <c r="BH2069" s="219">
        <f>IF(N2069="sníž. přenesená",J2069,0)</f>
        <v>0</v>
      </c>
      <c r="BI2069" s="219">
        <f>IF(N2069="nulová",J2069,0)</f>
        <v>0</v>
      </c>
      <c r="BJ2069" s="20" t="s">
        <v>79</v>
      </c>
      <c r="BK2069" s="219">
        <f>ROUND(I2069*H2069,2)</f>
        <v>0</v>
      </c>
      <c r="BL2069" s="20" t="s">
        <v>235</v>
      </c>
      <c r="BM2069" s="218" t="s">
        <v>1898</v>
      </c>
    </row>
    <row r="2070" s="2" customFormat="1">
      <c r="A2070" s="41"/>
      <c r="B2070" s="42"/>
      <c r="C2070" s="43"/>
      <c r="D2070" s="220" t="s">
        <v>180</v>
      </c>
      <c r="E2070" s="43"/>
      <c r="F2070" s="221" t="s">
        <v>1899</v>
      </c>
      <c r="G2070" s="43"/>
      <c r="H2070" s="43"/>
      <c r="I2070" s="222"/>
      <c r="J2070" s="43"/>
      <c r="K2070" s="43"/>
      <c r="L2070" s="47"/>
      <c r="M2070" s="223"/>
      <c r="N2070" s="224"/>
      <c r="O2070" s="87"/>
      <c r="P2070" s="87"/>
      <c r="Q2070" s="87"/>
      <c r="R2070" s="87"/>
      <c r="S2070" s="87"/>
      <c r="T2070" s="88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T2070" s="20" t="s">
        <v>180</v>
      </c>
      <c r="AU2070" s="20" t="s">
        <v>81</v>
      </c>
    </row>
    <row r="2071" s="13" customFormat="1">
      <c r="A2071" s="13"/>
      <c r="B2071" s="225"/>
      <c r="C2071" s="226"/>
      <c r="D2071" s="227" t="s">
        <v>182</v>
      </c>
      <c r="E2071" s="228" t="s">
        <v>19</v>
      </c>
      <c r="F2071" s="229" t="s">
        <v>605</v>
      </c>
      <c r="G2071" s="226"/>
      <c r="H2071" s="230">
        <v>5</v>
      </c>
      <c r="I2071" s="231"/>
      <c r="J2071" s="226"/>
      <c r="K2071" s="226"/>
      <c r="L2071" s="232"/>
      <c r="M2071" s="233"/>
      <c r="N2071" s="234"/>
      <c r="O2071" s="234"/>
      <c r="P2071" s="234"/>
      <c r="Q2071" s="234"/>
      <c r="R2071" s="234"/>
      <c r="S2071" s="234"/>
      <c r="T2071" s="235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6" t="s">
        <v>182</v>
      </c>
      <c r="AU2071" s="236" t="s">
        <v>81</v>
      </c>
      <c r="AV2071" s="13" t="s">
        <v>81</v>
      </c>
      <c r="AW2071" s="13" t="s">
        <v>33</v>
      </c>
      <c r="AX2071" s="13" t="s">
        <v>71</v>
      </c>
      <c r="AY2071" s="236" t="s">
        <v>171</v>
      </c>
    </row>
    <row r="2072" s="13" customFormat="1">
      <c r="A2072" s="13"/>
      <c r="B2072" s="225"/>
      <c r="C2072" s="226"/>
      <c r="D2072" s="227" t="s">
        <v>182</v>
      </c>
      <c r="E2072" s="228" t="s">
        <v>19</v>
      </c>
      <c r="F2072" s="229" t="s">
        <v>606</v>
      </c>
      <c r="G2072" s="226"/>
      <c r="H2072" s="230">
        <v>2</v>
      </c>
      <c r="I2072" s="231"/>
      <c r="J2072" s="226"/>
      <c r="K2072" s="226"/>
      <c r="L2072" s="232"/>
      <c r="M2072" s="233"/>
      <c r="N2072" s="234"/>
      <c r="O2072" s="234"/>
      <c r="P2072" s="234"/>
      <c r="Q2072" s="234"/>
      <c r="R2072" s="234"/>
      <c r="S2072" s="234"/>
      <c r="T2072" s="235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6" t="s">
        <v>182</v>
      </c>
      <c r="AU2072" s="236" t="s">
        <v>81</v>
      </c>
      <c r="AV2072" s="13" t="s">
        <v>81</v>
      </c>
      <c r="AW2072" s="13" t="s">
        <v>33</v>
      </c>
      <c r="AX2072" s="13" t="s">
        <v>71</v>
      </c>
      <c r="AY2072" s="236" t="s">
        <v>171</v>
      </c>
    </row>
    <row r="2073" s="13" customFormat="1">
      <c r="A2073" s="13"/>
      <c r="B2073" s="225"/>
      <c r="C2073" s="226"/>
      <c r="D2073" s="227" t="s">
        <v>182</v>
      </c>
      <c r="E2073" s="228" t="s">
        <v>19</v>
      </c>
      <c r="F2073" s="229" t="s">
        <v>607</v>
      </c>
      <c r="G2073" s="226"/>
      <c r="H2073" s="230">
        <v>1</v>
      </c>
      <c r="I2073" s="231"/>
      <c r="J2073" s="226"/>
      <c r="K2073" s="226"/>
      <c r="L2073" s="232"/>
      <c r="M2073" s="233"/>
      <c r="N2073" s="234"/>
      <c r="O2073" s="234"/>
      <c r="P2073" s="234"/>
      <c r="Q2073" s="234"/>
      <c r="R2073" s="234"/>
      <c r="S2073" s="234"/>
      <c r="T2073" s="23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6" t="s">
        <v>182</v>
      </c>
      <c r="AU2073" s="236" t="s">
        <v>81</v>
      </c>
      <c r="AV2073" s="13" t="s">
        <v>81</v>
      </c>
      <c r="AW2073" s="13" t="s">
        <v>33</v>
      </c>
      <c r="AX2073" s="13" t="s">
        <v>71</v>
      </c>
      <c r="AY2073" s="236" t="s">
        <v>171</v>
      </c>
    </row>
    <row r="2074" s="15" customFormat="1">
      <c r="A2074" s="15"/>
      <c r="B2074" s="248"/>
      <c r="C2074" s="249"/>
      <c r="D2074" s="227" t="s">
        <v>182</v>
      </c>
      <c r="E2074" s="250" t="s">
        <v>19</v>
      </c>
      <c r="F2074" s="251" t="s">
        <v>1900</v>
      </c>
      <c r="G2074" s="249"/>
      <c r="H2074" s="252">
        <v>8</v>
      </c>
      <c r="I2074" s="253"/>
      <c r="J2074" s="249"/>
      <c r="K2074" s="249"/>
      <c r="L2074" s="254"/>
      <c r="M2074" s="255"/>
      <c r="N2074" s="256"/>
      <c r="O2074" s="256"/>
      <c r="P2074" s="256"/>
      <c r="Q2074" s="256"/>
      <c r="R2074" s="256"/>
      <c r="S2074" s="256"/>
      <c r="T2074" s="257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58" t="s">
        <v>182</v>
      </c>
      <c r="AU2074" s="258" t="s">
        <v>81</v>
      </c>
      <c r="AV2074" s="15" t="s">
        <v>179</v>
      </c>
      <c r="AW2074" s="15" t="s">
        <v>33</v>
      </c>
      <c r="AX2074" s="15" t="s">
        <v>79</v>
      </c>
      <c r="AY2074" s="258" t="s">
        <v>171</v>
      </c>
    </row>
    <row r="2075" s="2" customFormat="1" ht="16.5" customHeight="1">
      <c r="A2075" s="41"/>
      <c r="B2075" s="42"/>
      <c r="C2075" s="269" t="s">
        <v>1901</v>
      </c>
      <c r="D2075" s="269" t="s">
        <v>565</v>
      </c>
      <c r="E2075" s="270" t="s">
        <v>1902</v>
      </c>
      <c r="F2075" s="271" t="s">
        <v>1903</v>
      </c>
      <c r="G2075" s="272" t="s">
        <v>395</v>
      </c>
      <c r="H2075" s="273">
        <v>8</v>
      </c>
      <c r="I2075" s="274"/>
      <c r="J2075" s="275">
        <f>ROUND(I2075*H2075,2)</f>
        <v>0</v>
      </c>
      <c r="K2075" s="271" t="s">
        <v>178</v>
      </c>
      <c r="L2075" s="276"/>
      <c r="M2075" s="277" t="s">
        <v>19</v>
      </c>
      <c r="N2075" s="278" t="s">
        <v>42</v>
      </c>
      <c r="O2075" s="87"/>
      <c r="P2075" s="216">
        <f>O2075*H2075</f>
        <v>0</v>
      </c>
      <c r="Q2075" s="216">
        <v>0.00014999999999999999</v>
      </c>
      <c r="R2075" s="216">
        <f>Q2075*H2075</f>
        <v>0.0011999999999999999</v>
      </c>
      <c r="S2075" s="216">
        <v>0</v>
      </c>
      <c r="T2075" s="217">
        <f>S2075*H2075</f>
        <v>0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18" t="s">
        <v>286</v>
      </c>
      <c r="AT2075" s="218" t="s">
        <v>565</v>
      </c>
      <c r="AU2075" s="218" t="s">
        <v>81</v>
      </c>
      <c r="AY2075" s="20" t="s">
        <v>171</v>
      </c>
      <c r="BE2075" s="219">
        <f>IF(N2075="základní",J2075,0)</f>
        <v>0</v>
      </c>
      <c r="BF2075" s="219">
        <f>IF(N2075="snížená",J2075,0)</f>
        <v>0</v>
      </c>
      <c r="BG2075" s="219">
        <f>IF(N2075="zákl. přenesená",J2075,0)</f>
        <v>0</v>
      </c>
      <c r="BH2075" s="219">
        <f>IF(N2075="sníž. přenesená",J2075,0)</f>
        <v>0</v>
      </c>
      <c r="BI2075" s="219">
        <f>IF(N2075="nulová",J2075,0)</f>
        <v>0</v>
      </c>
      <c r="BJ2075" s="20" t="s">
        <v>79</v>
      </c>
      <c r="BK2075" s="219">
        <f>ROUND(I2075*H2075,2)</f>
        <v>0</v>
      </c>
      <c r="BL2075" s="20" t="s">
        <v>235</v>
      </c>
      <c r="BM2075" s="218" t="s">
        <v>1904</v>
      </c>
    </row>
    <row r="2076" s="2" customFormat="1" ht="16.5" customHeight="1">
      <c r="A2076" s="41"/>
      <c r="B2076" s="42"/>
      <c r="C2076" s="269" t="s">
        <v>1195</v>
      </c>
      <c r="D2076" s="269" t="s">
        <v>565</v>
      </c>
      <c r="E2076" s="270" t="s">
        <v>1885</v>
      </c>
      <c r="F2076" s="271" t="s">
        <v>1886</v>
      </c>
      <c r="G2076" s="272" t="s">
        <v>395</v>
      </c>
      <c r="H2076" s="273">
        <v>8</v>
      </c>
      <c r="I2076" s="274"/>
      <c r="J2076" s="275">
        <f>ROUND(I2076*H2076,2)</f>
        <v>0</v>
      </c>
      <c r="K2076" s="271" t="s">
        <v>178</v>
      </c>
      <c r="L2076" s="276"/>
      <c r="M2076" s="277" t="s">
        <v>19</v>
      </c>
      <c r="N2076" s="278" t="s">
        <v>42</v>
      </c>
      <c r="O2076" s="87"/>
      <c r="P2076" s="216">
        <f>O2076*H2076</f>
        <v>0</v>
      </c>
      <c r="Q2076" s="216">
        <v>0.00014999999999999999</v>
      </c>
      <c r="R2076" s="216">
        <f>Q2076*H2076</f>
        <v>0.0011999999999999999</v>
      </c>
      <c r="S2076" s="216">
        <v>0</v>
      </c>
      <c r="T2076" s="217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18" t="s">
        <v>286</v>
      </c>
      <c r="AT2076" s="218" t="s">
        <v>565</v>
      </c>
      <c r="AU2076" s="218" t="s">
        <v>81</v>
      </c>
      <c r="AY2076" s="20" t="s">
        <v>171</v>
      </c>
      <c r="BE2076" s="219">
        <f>IF(N2076="základní",J2076,0)</f>
        <v>0</v>
      </c>
      <c r="BF2076" s="219">
        <f>IF(N2076="snížená",J2076,0)</f>
        <v>0</v>
      </c>
      <c r="BG2076" s="219">
        <f>IF(N2076="zákl. přenesená",J2076,0)</f>
        <v>0</v>
      </c>
      <c r="BH2076" s="219">
        <f>IF(N2076="sníž. přenesená",J2076,0)</f>
        <v>0</v>
      </c>
      <c r="BI2076" s="219">
        <f>IF(N2076="nulová",J2076,0)</f>
        <v>0</v>
      </c>
      <c r="BJ2076" s="20" t="s">
        <v>79</v>
      </c>
      <c r="BK2076" s="219">
        <f>ROUND(I2076*H2076,2)</f>
        <v>0</v>
      </c>
      <c r="BL2076" s="20" t="s">
        <v>235</v>
      </c>
      <c r="BM2076" s="218" t="s">
        <v>1905</v>
      </c>
    </row>
    <row r="2077" s="2" customFormat="1" ht="16.5" customHeight="1">
      <c r="A2077" s="41"/>
      <c r="B2077" s="42"/>
      <c r="C2077" s="207" t="s">
        <v>1906</v>
      </c>
      <c r="D2077" s="207" t="s">
        <v>174</v>
      </c>
      <c r="E2077" s="208" t="s">
        <v>1907</v>
      </c>
      <c r="F2077" s="209" t="s">
        <v>1908</v>
      </c>
      <c r="G2077" s="210" t="s">
        <v>395</v>
      </c>
      <c r="H2077" s="211">
        <v>8</v>
      </c>
      <c r="I2077" s="212"/>
      <c r="J2077" s="213">
        <f>ROUND(I2077*H2077,2)</f>
        <v>0</v>
      </c>
      <c r="K2077" s="209" t="s">
        <v>178</v>
      </c>
      <c r="L2077" s="47"/>
      <c r="M2077" s="214" t="s">
        <v>19</v>
      </c>
      <c r="N2077" s="215" t="s">
        <v>42</v>
      </c>
      <c r="O2077" s="87"/>
      <c r="P2077" s="216">
        <f>O2077*H2077</f>
        <v>0</v>
      </c>
      <c r="Q2077" s="216">
        <v>0</v>
      </c>
      <c r="R2077" s="216">
        <f>Q2077*H2077</f>
        <v>0</v>
      </c>
      <c r="S2077" s="216">
        <v>0</v>
      </c>
      <c r="T2077" s="217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18" t="s">
        <v>235</v>
      </c>
      <c r="AT2077" s="218" t="s">
        <v>174</v>
      </c>
      <c r="AU2077" s="218" t="s">
        <v>81</v>
      </c>
      <c r="AY2077" s="20" t="s">
        <v>171</v>
      </c>
      <c r="BE2077" s="219">
        <f>IF(N2077="základní",J2077,0)</f>
        <v>0</v>
      </c>
      <c r="BF2077" s="219">
        <f>IF(N2077="snížená",J2077,0)</f>
        <v>0</v>
      </c>
      <c r="BG2077" s="219">
        <f>IF(N2077="zákl. přenesená",J2077,0)</f>
        <v>0</v>
      </c>
      <c r="BH2077" s="219">
        <f>IF(N2077="sníž. přenesená",J2077,0)</f>
        <v>0</v>
      </c>
      <c r="BI2077" s="219">
        <f>IF(N2077="nulová",J2077,0)</f>
        <v>0</v>
      </c>
      <c r="BJ2077" s="20" t="s">
        <v>79</v>
      </c>
      <c r="BK2077" s="219">
        <f>ROUND(I2077*H2077,2)</f>
        <v>0</v>
      </c>
      <c r="BL2077" s="20" t="s">
        <v>235</v>
      </c>
      <c r="BM2077" s="218" t="s">
        <v>1909</v>
      </c>
    </row>
    <row r="2078" s="2" customFormat="1">
      <c r="A2078" s="41"/>
      <c r="B2078" s="42"/>
      <c r="C2078" s="43"/>
      <c r="D2078" s="220" t="s">
        <v>180</v>
      </c>
      <c r="E2078" s="43"/>
      <c r="F2078" s="221" t="s">
        <v>1910</v>
      </c>
      <c r="G2078" s="43"/>
      <c r="H2078" s="43"/>
      <c r="I2078" s="222"/>
      <c r="J2078" s="43"/>
      <c r="K2078" s="43"/>
      <c r="L2078" s="47"/>
      <c r="M2078" s="223"/>
      <c r="N2078" s="224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180</v>
      </c>
      <c r="AU2078" s="20" t="s">
        <v>81</v>
      </c>
    </row>
    <row r="2079" s="13" customFormat="1">
      <c r="A2079" s="13"/>
      <c r="B2079" s="225"/>
      <c r="C2079" s="226"/>
      <c r="D2079" s="227" t="s">
        <v>182</v>
      </c>
      <c r="E2079" s="228" t="s">
        <v>19</v>
      </c>
      <c r="F2079" s="229" t="s">
        <v>605</v>
      </c>
      <c r="G2079" s="226"/>
      <c r="H2079" s="230">
        <v>5</v>
      </c>
      <c r="I2079" s="231"/>
      <c r="J2079" s="226"/>
      <c r="K2079" s="226"/>
      <c r="L2079" s="232"/>
      <c r="M2079" s="233"/>
      <c r="N2079" s="234"/>
      <c r="O2079" s="234"/>
      <c r="P2079" s="234"/>
      <c r="Q2079" s="234"/>
      <c r="R2079" s="234"/>
      <c r="S2079" s="234"/>
      <c r="T2079" s="23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6" t="s">
        <v>182</v>
      </c>
      <c r="AU2079" s="236" t="s">
        <v>81</v>
      </c>
      <c r="AV2079" s="13" t="s">
        <v>81</v>
      </c>
      <c r="AW2079" s="13" t="s">
        <v>33</v>
      </c>
      <c r="AX2079" s="13" t="s">
        <v>71</v>
      </c>
      <c r="AY2079" s="236" t="s">
        <v>171</v>
      </c>
    </row>
    <row r="2080" s="13" customFormat="1">
      <c r="A2080" s="13"/>
      <c r="B2080" s="225"/>
      <c r="C2080" s="226"/>
      <c r="D2080" s="227" t="s">
        <v>182</v>
      </c>
      <c r="E2080" s="228" t="s">
        <v>19</v>
      </c>
      <c r="F2080" s="229" t="s">
        <v>606</v>
      </c>
      <c r="G2080" s="226"/>
      <c r="H2080" s="230">
        <v>2</v>
      </c>
      <c r="I2080" s="231"/>
      <c r="J2080" s="226"/>
      <c r="K2080" s="226"/>
      <c r="L2080" s="232"/>
      <c r="M2080" s="233"/>
      <c r="N2080" s="234"/>
      <c r="O2080" s="234"/>
      <c r="P2080" s="234"/>
      <c r="Q2080" s="234"/>
      <c r="R2080" s="234"/>
      <c r="S2080" s="234"/>
      <c r="T2080" s="23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6" t="s">
        <v>182</v>
      </c>
      <c r="AU2080" s="236" t="s">
        <v>81</v>
      </c>
      <c r="AV2080" s="13" t="s">
        <v>81</v>
      </c>
      <c r="AW2080" s="13" t="s">
        <v>33</v>
      </c>
      <c r="AX2080" s="13" t="s">
        <v>71</v>
      </c>
      <c r="AY2080" s="236" t="s">
        <v>171</v>
      </c>
    </row>
    <row r="2081" s="13" customFormat="1">
      <c r="A2081" s="13"/>
      <c r="B2081" s="225"/>
      <c r="C2081" s="226"/>
      <c r="D2081" s="227" t="s">
        <v>182</v>
      </c>
      <c r="E2081" s="228" t="s">
        <v>19</v>
      </c>
      <c r="F2081" s="229" t="s">
        <v>607</v>
      </c>
      <c r="G2081" s="226"/>
      <c r="H2081" s="230">
        <v>1</v>
      </c>
      <c r="I2081" s="231"/>
      <c r="J2081" s="226"/>
      <c r="K2081" s="226"/>
      <c r="L2081" s="232"/>
      <c r="M2081" s="233"/>
      <c r="N2081" s="234"/>
      <c r="O2081" s="234"/>
      <c r="P2081" s="234"/>
      <c r="Q2081" s="234"/>
      <c r="R2081" s="234"/>
      <c r="S2081" s="234"/>
      <c r="T2081" s="23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6" t="s">
        <v>182</v>
      </c>
      <c r="AU2081" s="236" t="s">
        <v>81</v>
      </c>
      <c r="AV2081" s="13" t="s">
        <v>81</v>
      </c>
      <c r="AW2081" s="13" t="s">
        <v>33</v>
      </c>
      <c r="AX2081" s="13" t="s">
        <v>71</v>
      </c>
      <c r="AY2081" s="236" t="s">
        <v>171</v>
      </c>
    </row>
    <row r="2082" s="15" customFormat="1">
      <c r="A2082" s="15"/>
      <c r="B2082" s="248"/>
      <c r="C2082" s="249"/>
      <c r="D2082" s="227" t="s">
        <v>182</v>
      </c>
      <c r="E2082" s="250" t="s">
        <v>19</v>
      </c>
      <c r="F2082" s="251" t="s">
        <v>1900</v>
      </c>
      <c r="G2082" s="249"/>
      <c r="H2082" s="252">
        <v>8</v>
      </c>
      <c r="I2082" s="253"/>
      <c r="J2082" s="249"/>
      <c r="K2082" s="249"/>
      <c r="L2082" s="254"/>
      <c r="M2082" s="255"/>
      <c r="N2082" s="256"/>
      <c r="O2082" s="256"/>
      <c r="P2082" s="256"/>
      <c r="Q2082" s="256"/>
      <c r="R2082" s="256"/>
      <c r="S2082" s="256"/>
      <c r="T2082" s="257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58" t="s">
        <v>182</v>
      </c>
      <c r="AU2082" s="258" t="s">
        <v>81</v>
      </c>
      <c r="AV2082" s="15" t="s">
        <v>179</v>
      </c>
      <c r="AW2082" s="15" t="s">
        <v>33</v>
      </c>
      <c r="AX2082" s="15" t="s">
        <v>79</v>
      </c>
      <c r="AY2082" s="258" t="s">
        <v>171</v>
      </c>
    </row>
    <row r="2083" s="2" customFormat="1" ht="16.5" customHeight="1">
      <c r="A2083" s="41"/>
      <c r="B2083" s="42"/>
      <c r="C2083" s="269" t="s">
        <v>1199</v>
      </c>
      <c r="D2083" s="269" t="s">
        <v>565</v>
      </c>
      <c r="E2083" s="270" t="s">
        <v>1911</v>
      </c>
      <c r="F2083" s="271" t="s">
        <v>1912</v>
      </c>
      <c r="G2083" s="272" t="s">
        <v>395</v>
      </c>
      <c r="H2083" s="273">
        <v>6</v>
      </c>
      <c r="I2083" s="274"/>
      <c r="J2083" s="275">
        <f>ROUND(I2083*H2083,2)</f>
        <v>0</v>
      </c>
      <c r="K2083" s="271" t="s">
        <v>178</v>
      </c>
      <c r="L2083" s="276"/>
      <c r="M2083" s="277" t="s">
        <v>19</v>
      </c>
      <c r="N2083" s="278" t="s">
        <v>42</v>
      </c>
      <c r="O2083" s="87"/>
      <c r="P2083" s="216">
        <f>O2083*H2083</f>
        <v>0</v>
      </c>
      <c r="Q2083" s="216">
        <v>0.0022000000000000001</v>
      </c>
      <c r="R2083" s="216">
        <f>Q2083*H2083</f>
        <v>0.0132</v>
      </c>
      <c r="S2083" s="216">
        <v>0</v>
      </c>
      <c r="T2083" s="217">
        <f>S2083*H2083</f>
        <v>0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18" t="s">
        <v>286</v>
      </c>
      <c r="AT2083" s="218" t="s">
        <v>565</v>
      </c>
      <c r="AU2083" s="218" t="s">
        <v>81</v>
      </c>
      <c r="AY2083" s="20" t="s">
        <v>171</v>
      </c>
      <c r="BE2083" s="219">
        <f>IF(N2083="základní",J2083,0)</f>
        <v>0</v>
      </c>
      <c r="BF2083" s="219">
        <f>IF(N2083="snížená",J2083,0)</f>
        <v>0</v>
      </c>
      <c r="BG2083" s="219">
        <f>IF(N2083="zákl. přenesená",J2083,0)</f>
        <v>0</v>
      </c>
      <c r="BH2083" s="219">
        <f>IF(N2083="sníž. přenesená",J2083,0)</f>
        <v>0</v>
      </c>
      <c r="BI2083" s="219">
        <f>IF(N2083="nulová",J2083,0)</f>
        <v>0</v>
      </c>
      <c r="BJ2083" s="20" t="s">
        <v>79</v>
      </c>
      <c r="BK2083" s="219">
        <f>ROUND(I2083*H2083,2)</f>
        <v>0</v>
      </c>
      <c r="BL2083" s="20" t="s">
        <v>235</v>
      </c>
      <c r="BM2083" s="218" t="s">
        <v>1913</v>
      </c>
    </row>
    <row r="2084" s="13" customFormat="1">
      <c r="A2084" s="13"/>
      <c r="B2084" s="225"/>
      <c r="C2084" s="226"/>
      <c r="D2084" s="227" t="s">
        <v>182</v>
      </c>
      <c r="E2084" s="228" t="s">
        <v>19</v>
      </c>
      <c r="F2084" s="229" t="s">
        <v>612</v>
      </c>
      <c r="G2084" s="226"/>
      <c r="H2084" s="230">
        <v>3</v>
      </c>
      <c r="I2084" s="231"/>
      <c r="J2084" s="226"/>
      <c r="K2084" s="226"/>
      <c r="L2084" s="232"/>
      <c r="M2084" s="233"/>
      <c r="N2084" s="234"/>
      <c r="O2084" s="234"/>
      <c r="P2084" s="234"/>
      <c r="Q2084" s="234"/>
      <c r="R2084" s="234"/>
      <c r="S2084" s="234"/>
      <c r="T2084" s="235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6" t="s">
        <v>182</v>
      </c>
      <c r="AU2084" s="236" t="s">
        <v>81</v>
      </c>
      <c r="AV2084" s="13" t="s">
        <v>81</v>
      </c>
      <c r="AW2084" s="13" t="s">
        <v>33</v>
      </c>
      <c r="AX2084" s="13" t="s">
        <v>71</v>
      </c>
      <c r="AY2084" s="236" t="s">
        <v>171</v>
      </c>
    </row>
    <row r="2085" s="13" customFormat="1">
      <c r="A2085" s="13"/>
      <c r="B2085" s="225"/>
      <c r="C2085" s="226"/>
      <c r="D2085" s="227" t="s">
        <v>182</v>
      </c>
      <c r="E2085" s="228" t="s">
        <v>19</v>
      </c>
      <c r="F2085" s="229" t="s">
        <v>606</v>
      </c>
      <c r="G2085" s="226"/>
      <c r="H2085" s="230">
        <v>2</v>
      </c>
      <c r="I2085" s="231"/>
      <c r="J2085" s="226"/>
      <c r="K2085" s="226"/>
      <c r="L2085" s="232"/>
      <c r="M2085" s="233"/>
      <c r="N2085" s="234"/>
      <c r="O2085" s="234"/>
      <c r="P2085" s="234"/>
      <c r="Q2085" s="234"/>
      <c r="R2085" s="234"/>
      <c r="S2085" s="234"/>
      <c r="T2085" s="235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6" t="s">
        <v>182</v>
      </c>
      <c r="AU2085" s="236" t="s">
        <v>81</v>
      </c>
      <c r="AV2085" s="13" t="s">
        <v>81</v>
      </c>
      <c r="AW2085" s="13" t="s">
        <v>33</v>
      </c>
      <c r="AX2085" s="13" t="s">
        <v>71</v>
      </c>
      <c r="AY2085" s="236" t="s">
        <v>171</v>
      </c>
    </row>
    <row r="2086" s="13" customFormat="1">
      <c r="A2086" s="13"/>
      <c r="B2086" s="225"/>
      <c r="C2086" s="226"/>
      <c r="D2086" s="227" t="s">
        <v>182</v>
      </c>
      <c r="E2086" s="228" t="s">
        <v>19</v>
      </c>
      <c r="F2086" s="229" t="s">
        <v>607</v>
      </c>
      <c r="G2086" s="226"/>
      <c r="H2086" s="230">
        <v>1</v>
      </c>
      <c r="I2086" s="231"/>
      <c r="J2086" s="226"/>
      <c r="K2086" s="226"/>
      <c r="L2086" s="232"/>
      <c r="M2086" s="233"/>
      <c r="N2086" s="234"/>
      <c r="O2086" s="234"/>
      <c r="P2086" s="234"/>
      <c r="Q2086" s="234"/>
      <c r="R2086" s="234"/>
      <c r="S2086" s="234"/>
      <c r="T2086" s="23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6" t="s">
        <v>182</v>
      </c>
      <c r="AU2086" s="236" t="s">
        <v>81</v>
      </c>
      <c r="AV2086" s="13" t="s">
        <v>81</v>
      </c>
      <c r="AW2086" s="13" t="s">
        <v>33</v>
      </c>
      <c r="AX2086" s="13" t="s">
        <v>71</v>
      </c>
      <c r="AY2086" s="236" t="s">
        <v>171</v>
      </c>
    </row>
    <row r="2087" s="15" customFormat="1">
      <c r="A2087" s="15"/>
      <c r="B2087" s="248"/>
      <c r="C2087" s="249"/>
      <c r="D2087" s="227" t="s">
        <v>182</v>
      </c>
      <c r="E2087" s="250" t="s">
        <v>19</v>
      </c>
      <c r="F2087" s="251" t="s">
        <v>1900</v>
      </c>
      <c r="G2087" s="249"/>
      <c r="H2087" s="252">
        <v>6</v>
      </c>
      <c r="I2087" s="253"/>
      <c r="J2087" s="249"/>
      <c r="K2087" s="249"/>
      <c r="L2087" s="254"/>
      <c r="M2087" s="255"/>
      <c r="N2087" s="256"/>
      <c r="O2087" s="256"/>
      <c r="P2087" s="256"/>
      <c r="Q2087" s="256"/>
      <c r="R2087" s="256"/>
      <c r="S2087" s="256"/>
      <c r="T2087" s="257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58" t="s">
        <v>182</v>
      </c>
      <c r="AU2087" s="258" t="s">
        <v>81</v>
      </c>
      <c r="AV2087" s="15" t="s">
        <v>179</v>
      </c>
      <c r="AW2087" s="15" t="s">
        <v>33</v>
      </c>
      <c r="AX2087" s="15" t="s">
        <v>79</v>
      </c>
      <c r="AY2087" s="258" t="s">
        <v>171</v>
      </c>
    </row>
    <row r="2088" s="2" customFormat="1" ht="16.5" customHeight="1">
      <c r="A2088" s="41"/>
      <c r="B2088" s="42"/>
      <c r="C2088" s="269" t="s">
        <v>1914</v>
      </c>
      <c r="D2088" s="269" t="s">
        <v>565</v>
      </c>
      <c r="E2088" s="270" t="s">
        <v>1915</v>
      </c>
      <c r="F2088" s="271" t="s">
        <v>1916</v>
      </c>
      <c r="G2088" s="272" t="s">
        <v>395</v>
      </c>
      <c r="H2088" s="273">
        <v>2</v>
      </c>
      <c r="I2088" s="274"/>
      <c r="J2088" s="275">
        <f>ROUND(I2088*H2088,2)</f>
        <v>0</v>
      </c>
      <c r="K2088" s="271" t="s">
        <v>178</v>
      </c>
      <c r="L2088" s="276"/>
      <c r="M2088" s="277" t="s">
        <v>19</v>
      </c>
      <c r="N2088" s="278" t="s">
        <v>42</v>
      </c>
      <c r="O2088" s="87"/>
      <c r="P2088" s="216">
        <f>O2088*H2088</f>
        <v>0</v>
      </c>
      <c r="Q2088" s="216">
        <v>0.0022000000000000001</v>
      </c>
      <c r="R2088" s="216">
        <f>Q2088*H2088</f>
        <v>0.0044000000000000003</v>
      </c>
      <c r="S2088" s="216">
        <v>0</v>
      </c>
      <c r="T2088" s="217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18" t="s">
        <v>286</v>
      </c>
      <c r="AT2088" s="218" t="s">
        <v>565</v>
      </c>
      <c r="AU2088" s="218" t="s">
        <v>81</v>
      </c>
      <c r="AY2088" s="20" t="s">
        <v>171</v>
      </c>
      <c r="BE2088" s="219">
        <f>IF(N2088="základní",J2088,0)</f>
        <v>0</v>
      </c>
      <c r="BF2088" s="219">
        <f>IF(N2088="snížená",J2088,0)</f>
        <v>0</v>
      </c>
      <c r="BG2088" s="219">
        <f>IF(N2088="zákl. přenesená",J2088,0)</f>
        <v>0</v>
      </c>
      <c r="BH2088" s="219">
        <f>IF(N2088="sníž. přenesená",J2088,0)</f>
        <v>0</v>
      </c>
      <c r="BI2088" s="219">
        <f>IF(N2088="nulová",J2088,0)</f>
        <v>0</v>
      </c>
      <c r="BJ2088" s="20" t="s">
        <v>79</v>
      </c>
      <c r="BK2088" s="219">
        <f>ROUND(I2088*H2088,2)</f>
        <v>0</v>
      </c>
      <c r="BL2088" s="20" t="s">
        <v>235</v>
      </c>
      <c r="BM2088" s="218" t="s">
        <v>1917</v>
      </c>
    </row>
    <row r="2089" s="13" customFormat="1">
      <c r="A2089" s="13"/>
      <c r="B2089" s="225"/>
      <c r="C2089" s="226"/>
      <c r="D2089" s="227" t="s">
        <v>182</v>
      </c>
      <c r="E2089" s="228" t="s">
        <v>19</v>
      </c>
      <c r="F2089" s="229" t="s">
        <v>1918</v>
      </c>
      <c r="G2089" s="226"/>
      <c r="H2089" s="230">
        <v>2</v>
      </c>
      <c r="I2089" s="231"/>
      <c r="J2089" s="226"/>
      <c r="K2089" s="226"/>
      <c r="L2089" s="232"/>
      <c r="M2089" s="233"/>
      <c r="N2089" s="234"/>
      <c r="O2089" s="234"/>
      <c r="P2089" s="234"/>
      <c r="Q2089" s="234"/>
      <c r="R2089" s="234"/>
      <c r="S2089" s="234"/>
      <c r="T2089" s="235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6" t="s">
        <v>182</v>
      </c>
      <c r="AU2089" s="236" t="s">
        <v>81</v>
      </c>
      <c r="AV2089" s="13" t="s">
        <v>81</v>
      </c>
      <c r="AW2089" s="13" t="s">
        <v>33</v>
      </c>
      <c r="AX2089" s="13" t="s">
        <v>71</v>
      </c>
      <c r="AY2089" s="236" t="s">
        <v>171</v>
      </c>
    </row>
    <row r="2090" s="15" customFormat="1">
      <c r="A2090" s="15"/>
      <c r="B2090" s="248"/>
      <c r="C2090" s="249"/>
      <c r="D2090" s="227" t="s">
        <v>182</v>
      </c>
      <c r="E2090" s="250" t="s">
        <v>19</v>
      </c>
      <c r="F2090" s="251" t="s">
        <v>1900</v>
      </c>
      <c r="G2090" s="249"/>
      <c r="H2090" s="252">
        <v>2</v>
      </c>
      <c r="I2090" s="253"/>
      <c r="J2090" s="249"/>
      <c r="K2090" s="249"/>
      <c r="L2090" s="254"/>
      <c r="M2090" s="255"/>
      <c r="N2090" s="256"/>
      <c r="O2090" s="256"/>
      <c r="P2090" s="256"/>
      <c r="Q2090" s="256"/>
      <c r="R2090" s="256"/>
      <c r="S2090" s="256"/>
      <c r="T2090" s="257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58" t="s">
        <v>182</v>
      </c>
      <c r="AU2090" s="258" t="s">
        <v>81</v>
      </c>
      <c r="AV2090" s="15" t="s">
        <v>179</v>
      </c>
      <c r="AW2090" s="15" t="s">
        <v>33</v>
      </c>
      <c r="AX2090" s="15" t="s">
        <v>79</v>
      </c>
      <c r="AY2090" s="258" t="s">
        <v>171</v>
      </c>
    </row>
    <row r="2091" s="2" customFormat="1" ht="16.5" customHeight="1">
      <c r="A2091" s="41"/>
      <c r="B2091" s="42"/>
      <c r="C2091" s="207" t="s">
        <v>1204</v>
      </c>
      <c r="D2091" s="207" t="s">
        <v>174</v>
      </c>
      <c r="E2091" s="208" t="s">
        <v>1919</v>
      </c>
      <c r="F2091" s="209" t="s">
        <v>1920</v>
      </c>
      <c r="G2091" s="210" t="s">
        <v>395</v>
      </c>
      <c r="H2091" s="211">
        <v>2</v>
      </c>
      <c r="I2091" s="212"/>
      <c r="J2091" s="213">
        <f>ROUND(I2091*H2091,2)</f>
        <v>0</v>
      </c>
      <c r="K2091" s="209" t="s">
        <v>178</v>
      </c>
      <c r="L2091" s="47"/>
      <c r="M2091" s="214" t="s">
        <v>19</v>
      </c>
      <c r="N2091" s="215" t="s">
        <v>42</v>
      </c>
      <c r="O2091" s="87"/>
      <c r="P2091" s="216">
        <f>O2091*H2091</f>
        <v>0</v>
      </c>
      <c r="Q2091" s="216">
        <v>0</v>
      </c>
      <c r="R2091" s="216">
        <f>Q2091*H2091</f>
        <v>0</v>
      </c>
      <c r="S2091" s="216">
        <v>0</v>
      </c>
      <c r="T2091" s="217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18" t="s">
        <v>235</v>
      </c>
      <c r="AT2091" s="218" t="s">
        <v>174</v>
      </c>
      <c r="AU2091" s="218" t="s">
        <v>81</v>
      </c>
      <c r="AY2091" s="20" t="s">
        <v>171</v>
      </c>
      <c r="BE2091" s="219">
        <f>IF(N2091="základní",J2091,0)</f>
        <v>0</v>
      </c>
      <c r="BF2091" s="219">
        <f>IF(N2091="snížená",J2091,0)</f>
        <v>0</v>
      </c>
      <c r="BG2091" s="219">
        <f>IF(N2091="zákl. přenesená",J2091,0)</f>
        <v>0</v>
      </c>
      <c r="BH2091" s="219">
        <f>IF(N2091="sníž. přenesená",J2091,0)</f>
        <v>0</v>
      </c>
      <c r="BI2091" s="219">
        <f>IF(N2091="nulová",J2091,0)</f>
        <v>0</v>
      </c>
      <c r="BJ2091" s="20" t="s">
        <v>79</v>
      </c>
      <c r="BK2091" s="219">
        <f>ROUND(I2091*H2091,2)</f>
        <v>0</v>
      </c>
      <c r="BL2091" s="20" t="s">
        <v>235</v>
      </c>
      <c r="BM2091" s="218" t="s">
        <v>1921</v>
      </c>
    </row>
    <row r="2092" s="2" customFormat="1">
      <c r="A2092" s="41"/>
      <c r="B2092" s="42"/>
      <c r="C2092" s="43"/>
      <c r="D2092" s="220" t="s">
        <v>180</v>
      </c>
      <c r="E2092" s="43"/>
      <c r="F2092" s="221" t="s">
        <v>1922</v>
      </c>
      <c r="G2092" s="43"/>
      <c r="H2092" s="43"/>
      <c r="I2092" s="222"/>
      <c r="J2092" s="43"/>
      <c r="K2092" s="43"/>
      <c r="L2092" s="47"/>
      <c r="M2092" s="223"/>
      <c r="N2092" s="224"/>
      <c r="O2092" s="87"/>
      <c r="P2092" s="87"/>
      <c r="Q2092" s="87"/>
      <c r="R2092" s="87"/>
      <c r="S2092" s="87"/>
      <c r="T2092" s="88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20" t="s">
        <v>180</v>
      </c>
      <c r="AU2092" s="20" t="s">
        <v>81</v>
      </c>
    </row>
    <row r="2093" s="13" customFormat="1">
      <c r="A2093" s="13"/>
      <c r="B2093" s="225"/>
      <c r="C2093" s="226"/>
      <c r="D2093" s="227" t="s">
        <v>182</v>
      </c>
      <c r="E2093" s="228" t="s">
        <v>19</v>
      </c>
      <c r="F2093" s="229" t="s">
        <v>1918</v>
      </c>
      <c r="G2093" s="226"/>
      <c r="H2093" s="230">
        <v>2</v>
      </c>
      <c r="I2093" s="231"/>
      <c r="J2093" s="226"/>
      <c r="K2093" s="226"/>
      <c r="L2093" s="232"/>
      <c r="M2093" s="233"/>
      <c r="N2093" s="234"/>
      <c r="O2093" s="234"/>
      <c r="P2093" s="234"/>
      <c r="Q2093" s="234"/>
      <c r="R2093" s="234"/>
      <c r="S2093" s="234"/>
      <c r="T2093" s="23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6" t="s">
        <v>182</v>
      </c>
      <c r="AU2093" s="236" t="s">
        <v>81</v>
      </c>
      <c r="AV2093" s="13" t="s">
        <v>81</v>
      </c>
      <c r="AW2093" s="13" t="s">
        <v>33</v>
      </c>
      <c r="AX2093" s="13" t="s">
        <v>71</v>
      </c>
      <c r="AY2093" s="236" t="s">
        <v>171</v>
      </c>
    </row>
    <row r="2094" s="15" customFormat="1">
      <c r="A2094" s="15"/>
      <c r="B2094" s="248"/>
      <c r="C2094" s="249"/>
      <c r="D2094" s="227" t="s">
        <v>182</v>
      </c>
      <c r="E2094" s="250" t="s">
        <v>19</v>
      </c>
      <c r="F2094" s="251" t="s">
        <v>188</v>
      </c>
      <c r="G2094" s="249"/>
      <c r="H2094" s="252">
        <v>2</v>
      </c>
      <c r="I2094" s="253"/>
      <c r="J2094" s="249"/>
      <c r="K2094" s="249"/>
      <c r="L2094" s="254"/>
      <c r="M2094" s="255"/>
      <c r="N2094" s="256"/>
      <c r="O2094" s="256"/>
      <c r="P2094" s="256"/>
      <c r="Q2094" s="256"/>
      <c r="R2094" s="256"/>
      <c r="S2094" s="256"/>
      <c r="T2094" s="257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8" t="s">
        <v>182</v>
      </c>
      <c r="AU2094" s="258" t="s">
        <v>81</v>
      </c>
      <c r="AV2094" s="15" t="s">
        <v>179</v>
      </c>
      <c r="AW2094" s="15" t="s">
        <v>33</v>
      </c>
      <c r="AX2094" s="15" t="s">
        <v>79</v>
      </c>
      <c r="AY2094" s="258" t="s">
        <v>171</v>
      </c>
    </row>
    <row r="2095" s="2" customFormat="1" ht="16.5" customHeight="1">
      <c r="A2095" s="41"/>
      <c r="B2095" s="42"/>
      <c r="C2095" s="269" t="s">
        <v>1923</v>
      </c>
      <c r="D2095" s="269" t="s">
        <v>565</v>
      </c>
      <c r="E2095" s="270" t="s">
        <v>1924</v>
      </c>
      <c r="F2095" s="271" t="s">
        <v>1925</v>
      </c>
      <c r="G2095" s="272" t="s">
        <v>395</v>
      </c>
      <c r="H2095" s="273">
        <v>2</v>
      </c>
      <c r="I2095" s="274"/>
      <c r="J2095" s="275">
        <f>ROUND(I2095*H2095,2)</f>
        <v>0</v>
      </c>
      <c r="K2095" s="271" t="s">
        <v>178</v>
      </c>
      <c r="L2095" s="276"/>
      <c r="M2095" s="277" t="s">
        <v>19</v>
      </c>
      <c r="N2095" s="278" t="s">
        <v>42</v>
      </c>
      <c r="O2095" s="87"/>
      <c r="P2095" s="216">
        <f>O2095*H2095</f>
        <v>0</v>
      </c>
      <c r="Q2095" s="216">
        <v>0.00020000000000000001</v>
      </c>
      <c r="R2095" s="216">
        <f>Q2095*H2095</f>
        <v>0.00040000000000000002</v>
      </c>
      <c r="S2095" s="216">
        <v>0</v>
      </c>
      <c r="T2095" s="217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18" t="s">
        <v>286</v>
      </c>
      <c r="AT2095" s="218" t="s">
        <v>565</v>
      </c>
      <c r="AU2095" s="218" t="s">
        <v>81</v>
      </c>
      <c r="AY2095" s="20" t="s">
        <v>171</v>
      </c>
      <c r="BE2095" s="219">
        <f>IF(N2095="základní",J2095,0)</f>
        <v>0</v>
      </c>
      <c r="BF2095" s="219">
        <f>IF(N2095="snížená",J2095,0)</f>
        <v>0</v>
      </c>
      <c r="BG2095" s="219">
        <f>IF(N2095="zákl. přenesená",J2095,0)</f>
        <v>0</v>
      </c>
      <c r="BH2095" s="219">
        <f>IF(N2095="sníž. přenesená",J2095,0)</f>
        <v>0</v>
      </c>
      <c r="BI2095" s="219">
        <f>IF(N2095="nulová",J2095,0)</f>
        <v>0</v>
      </c>
      <c r="BJ2095" s="20" t="s">
        <v>79</v>
      </c>
      <c r="BK2095" s="219">
        <f>ROUND(I2095*H2095,2)</f>
        <v>0</v>
      </c>
      <c r="BL2095" s="20" t="s">
        <v>235</v>
      </c>
      <c r="BM2095" s="218" t="s">
        <v>1926</v>
      </c>
    </row>
    <row r="2096" s="2" customFormat="1" ht="16.5" customHeight="1">
      <c r="A2096" s="41"/>
      <c r="B2096" s="42"/>
      <c r="C2096" s="207" t="s">
        <v>1209</v>
      </c>
      <c r="D2096" s="207" t="s">
        <v>174</v>
      </c>
      <c r="E2096" s="208" t="s">
        <v>1927</v>
      </c>
      <c r="F2096" s="209" t="s">
        <v>1928</v>
      </c>
      <c r="G2096" s="210" t="s">
        <v>395</v>
      </c>
      <c r="H2096" s="211">
        <v>6</v>
      </c>
      <c r="I2096" s="212"/>
      <c r="J2096" s="213">
        <f>ROUND(I2096*H2096,2)</f>
        <v>0</v>
      </c>
      <c r="K2096" s="209" t="s">
        <v>19</v>
      </c>
      <c r="L2096" s="47"/>
      <c r="M2096" s="214" t="s">
        <v>19</v>
      </c>
      <c r="N2096" s="215" t="s">
        <v>42</v>
      </c>
      <c r="O2096" s="87"/>
      <c r="P2096" s="216">
        <f>O2096*H2096</f>
        <v>0</v>
      </c>
      <c r="Q2096" s="216">
        <v>0</v>
      </c>
      <c r="R2096" s="216">
        <f>Q2096*H2096</f>
        <v>0</v>
      </c>
      <c r="S2096" s="216">
        <v>0</v>
      </c>
      <c r="T2096" s="217">
        <f>S2096*H2096</f>
        <v>0</v>
      </c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R2096" s="218" t="s">
        <v>235</v>
      </c>
      <c r="AT2096" s="218" t="s">
        <v>174</v>
      </c>
      <c r="AU2096" s="218" t="s">
        <v>81</v>
      </c>
      <c r="AY2096" s="20" t="s">
        <v>171</v>
      </c>
      <c r="BE2096" s="219">
        <f>IF(N2096="základní",J2096,0)</f>
        <v>0</v>
      </c>
      <c r="BF2096" s="219">
        <f>IF(N2096="snížená",J2096,0)</f>
        <v>0</v>
      </c>
      <c r="BG2096" s="219">
        <f>IF(N2096="zákl. přenesená",J2096,0)</f>
        <v>0</v>
      </c>
      <c r="BH2096" s="219">
        <f>IF(N2096="sníž. přenesená",J2096,0)</f>
        <v>0</v>
      </c>
      <c r="BI2096" s="219">
        <f>IF(N2096="nulová",J2096,0)</f>
        <v>0</v>
      </c>
      <c r="BJ2096" s="20" t="s">
        <v>79</v>
      </c>
      <c r="BK2096" s="219">
        <f>ROUND(I2096*H2096,2)</f>
        <v>0</v>
      </c>
      <c r="BL2096" s="20" t="s">
        <v>235</v>
      </c>
      <c r="BM2096" s="218" t="s">
        <v>1929</v>
      </c>
    </row>
    <row r="2097" s="2" customFormat="1" ht="16.5" customHeight="1">
      <c r="A2097" s="41"/>
      <c r="B2097" s="42"/>
      <c r="C2097" s="207" t="s">
        <v>1930</v>
      </c>
      <c r="D2097" s="207" t="s">
        <v>174</v>
      </c>
      <c r="E2097" s="208" t="s">
        <v>1931</v>
      </c>
      <c r="F2097" s="209" t="s">
        <v>1932</v>
      </c>
      <c r="G2097" s="210" t="s">
        <v>234</v>
      </c>
      <c r="H2097" s="211">
        <v>8.8499999999999996</v>
      </c>
      <c r="I2097" s="212"/>
      <c r="J2097" s="213">
        <f>ROUND(I2097*H2097,2)</f>
        <v>0</v>
      </c>
      <c r="K2097" s="209" t="s">
        <v>178</v>
      </c>
      <c r="L2097" s="47"/>
      <c r="M2097" s="214" t="s">
        <v>19</v>
      </c>
      <c r="N2097" s="215" t="s">
        <v>42</v>
      </c>
      <c r="O2097" s="87"/>
      <c r="P2097" s="216">
        <f>O2097*H2097</f>
        <v>0</v>
      </c>
      <c r="Q2097" s="216">
        <v>0</v>
      </c>
      <c r="R2097" s="216">
        <f>Q2097*H2097</f>
        <v>0</v>
      </c>
      <c r="S2097" s="216">
        <v>0.019650000000000001</v>
      </c>
      <c r="T2097" s="217">
        <f>S2097*H2097</f>
        <v>0.17390249999999999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18" t="s">
        <v>235</v>
      </c>
      <c r="AT2097" s="218" t="s">
        <v>174</v>
      </c>
      <c r="AU2097" s="218" t="s">
        <v>81</v>
      </c>
      <c r="AY2097" s="20" t="s">
        <v>171</v>
      </c>
      <c r="BE2097" s="219">
        <f>IF(N2097="základní",J2097,0)</f>
        <v>0</v>
      </c>
      <c r="BF2097" s="219">
        <f>IF(N2097="snížená",J2097,0)</f>
        <v>0</v>
      </c>
      <c r="BG2097" s="219">
        <f>IF(N2097="zákl. přenesená",J2097,0)</f>
        <v>0</v>
      </c>
      <c r="BH2097" s="219">
        <f>IF(N2097="sníž. přenesená",J2097,0)</f>
        <v>0</v>
      </c>
      <c r="BI2097" s="219">
        <f>IF(N2097="nulová",J2097,0)</f>
        <v>0</v>
      </c>
      <c r="BJ2097" s="20" t="s">
        <v>79</v>
      </c>
      <c r="BK2097" s="219">
        <f>ROUND(I2097*H2097,2)</f>
        <v>0</v>
      </c>
      <c r="BL2097" s="20" t="s">
        <v>235</v>
      </c>
      <c r="BM2097" s="218" t="s">
        <v>1933</v>
      </c>
    </row>
    <row r="2098" s="2" customFormat="1">
      <c r="A2098" s="41"/>
      <c r="B2098" s="42"/>
      <c r="C2098" s="43"/>
      <c r="D2098" s="220" t="s">
        <v>180</v>
      </c>
      <c r="E2098" s="43"/>
      <c r="F2098" s="221" t="s">
        <v>1934</v>
      </c>
      <c r="G2098" s="43"/>
      <c r="H2098" s="43"/>
      <c r="I2098" s="222"/>
      <c r="J2098" s="43"/>
      <c r="K2098" s="43"/>
      <c r="L2098" s="47"/>
      <c r="M2098" s="223"/>
      <c r="N2098" s="224"/>
      <c r="O2098" s="87"/>
      <c r="P2098" s="87"/>
      <c r="Q2098" s="87"/>
      <c r="R2098" s="87"/>
      <c r="S2098" s="87"/>
      <c r="T2098" s="88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T2098" s="20" t="s">
        <v>180</v>
      </c>
      <c r="AU2098" s="20" t="s">
        <v>81</v>
      </c>
    </row>
    <row r="2099" s="13" customFormat="1">
      <c r="A2099" s="13"/>
      <c r="B2099" s="225"/>
      <c r="C2099" s="226"/>
      <c r="D2099" s="227" t="s">
        <v>182</v>
      </c>
      <c r="E2099" s="228" t="s">
        <v>19</v>
      </c>
      <c r="F2099" s="229" t="s">
        <v>1935</v>
      </c>
      <c r="G2099" s="226"/>
      <c r="H2099" s="230">
        <v>8.8499999999999996</v>
      </c>
      <c r="I2099" s="231"/>
      <c r="J2099" s="226"/>
      <c r="K2099" s="226"/>
      <c r="L2099" s="232"/>
      <c r="M2099" s="233"/>
      <c r="N2099" s="234"/>
      <c r="O2099" s="234"/>
      <c r="P2099" s="234"/>
      <c r="Q2099" s="234"/>
      <c r="R2099" s="234"/>
      <c r="S2099" s="234"/>
      <c r="T2099" s="235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6" t="s">
        <v>182</v>
      </c>
      <c r="AU2099" s="236" t="s">
        <v>81</v>
      </c>
      <c r="AV2099" s="13" t="s">
        <v>81</v>
      </c>
      <c r="AW2099" s="13" t="s">
        <v>33</v>
      </c>
      <c r="AX2099" s="13" t="s">
        <v>71</v>
      </c>
      <c r="AY2099" s="236" t="s">
        <v>171</v>
      </c>
    </row>
    <row r="2100" s="15" customFormat="1">
      <c r="A2100" s="15"/>
      <c r="B2100" s="248"/>
      <c r="C2100" s="249"/>
      <c r="D2100" s="227" t="s">
        <v>182</v>
      </c>
      <c r="E2100" s="250" t="s">
        <v>19</v>
      </c>
      <c r="F2100" s="251" t="s">
        <v>188</v>
      </c>
      <c r="G2100" s="249"/>
      <c r="H2100" s="252">
        <v>8.8499999999999996</v>
      </c>
      <c r="I2100" s="253"/>
      <c r="J2100" s="249"/>
      <c r="K2100" s="249"/>
      <c r="L2100" s="254"/>
      <c r="M2100" s="255"/>
      <c r="N2100" s="256"/>
      <c r="O2100" s="256"/>
      <c r="P2100" s="256"/>
      <c r="Q2100" s="256"/>
      <c r="R2100" s="256"/>
      <c r="S2100" s="256"/>
      <c r="T2100" s="257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8" t="s">
        <v>182</v>
      </c>
      <c r="AU2100" s="258" t="s">
        <v>81</v>
      </c>
      <c r="AV2100" s="15" t="s">
        <v>179</v>
      </c>
      <c r="AW2100" s="15" t="s">
        <v>33</v>
      </c>
      <c r="AX2100" s="15" t="s">
        <v>79</v>
      </c>
      <c r="AY2100" s="258" t="s">
        <v>171</v>
      </c>
    </row>
    <row r="2101" s="2" customFormat="1" ht="16.5" customHeight="1">
      <c r="A2101" s="41"/>
      <c r="B2101" s="42"/>
      <c r="C2101" s="207" t="s">
        <v>1214</v>
      </c>
      <c r="D2101" s="207" t="s">
        <v>174</v>
      </c>
      <c r="E2101" s="208" t="s">
        <v>1936</v>
      </c>
      <c r="F2101" s="209" t="s">
        <v>1937</v>
      </c>
      <c r="G2101" s="210" t="s">
        <v>234</v>
      </c>
      <c r="H2101" s="211">
        <v>14.35</v>
      </c>
      <c r="I2101" s="212"/>
      <c r="J2101" s="213">
        <f>ROUND(I2101*H2101,2)</f>
        <v>0</v>
      </c>
      <c r="K2101" s="209" t="s">
        <v>178</v>
      </c>
      <c r="L2101" s="47"/>
      <c r="M2101" s="214" t="s">
        <v>19</v>
      </c>
      <c r="N2101" s="215" t="s">
        <v>42</v>
      </c>
      <c r="O2101" s="87"/>
      <c r="P2101" s="216">
        <f>O2101*H2101</f>
        <v>0</v>
      </c>
      <c r="Q2101" s="216">
        <v>0</v>
      </c>
      <c r="R2101" s="216">
        <f>Q2101*H2101</f>
        <v>0</v>
      </c>
      <c r="S2101" s="216">
        <v>0</v>
      </c>
      <c r="T2101" s="217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18" t="s">
        <v>235</v>
      </c>
      <c r="AT2101" s="218" t="s">
        <v>174</v>
      </c>
      <c r="AU2101" s="218" t="s">
        <v>81</v>
      </c>
      <c r="AY2101" s="20" t="s">
        <v>171</v>
      </c>
      <c r="BE2101" s="219">
        <f>IF(N2101="základní",J2101,0)</f>
        <v>0</v>
      </c>
      <c r="BF2101" s="219">
        <f>IF(N2101="snížená",J2101,0)</f>
        <v>0</v>
      </c>
      <c r="BG2101" s="219">
        <f>IF(N2101="zákl. přenesená",J2101,0)</f>
        <v>0</v>
      </c>
      <c r="BH2101" s="219">
        <f>IF(N2101="sníž. přenesená",J2101,0)</f>
        <v>0</v>
      </c>
      <c r="BI2101" s="219">
        <f>IF(N2101="nulová",J2101,0)</f>
        <v>0</v>
      </c>
      <c r="BJ2101" s="20" t="s">
        <v>79</v>
      </c>
      <c r="BK2101" s="219">
        <f>ROUND(I2101*H2101,2)</f>
        <v>0</v>
      </c>
      <c r="BL2101" s="20" t="s">
        <v>235</v>
      </c>
      <c r="BM2101" s="218" t="s">
        <v>1938</v>
      </c>
    </row>
    <row r="2102" s="2" customFormat="1">
      <c r="A2102" s="41"/>
      <c r="B2102" s="42"/>
      <c r="C2102" s="43"/>
      <c r="D2102" s="220" t="s">
        <v>180</v>
      </c>
      <c r="E2102" s="43"/>
      <c r="F2102" s="221" t="s">
        <v>1939</v>
      </c>
      <c r="G2102" s="43"/>
      <c r="H2102" s="43"/>
      <c r="I2102" s="222"/>
      <c r="J2102" s="43"/>
      <c r="K2102" s="43"/>
      <c r="L2102" s="47"/>
      <c r="M2102" s="223"/>
      <c r="N2102" s="224"/>
      <c r="O2102" s="87"/>
      <c r="P2102" s="87"/>
      <c r="Q2102" s="87"/>
      <c r="R2102" s="87"/>
      <c r="S2102" s="87"/>
      <c r="T2102" s="88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T2102" s="20" t="s">
        <v>180</v>
      </c>
      <c r="AU2102" s="20" t="s">
        <v>81</v>
      </c>
    </row>
    <row r="2103" s="13" customFormat="1">
      <c r="A2103" s="13"/>
      <c r="B2103" s="225"/>
      <c r="C2103" s="226"/>
      <c r="D2103" s="227" t="s">
        <v>182</v>
      </c>
      <c r="E2103" s="228" t="s">
        <v>19</v>
      </c>
      <c r="F2103" s="229" t="s">
        <v>1940</v>
      </c>
      <c r="G2103" s="226"/>
      <c r="H2103" s="230">
        <v>8.8499999999999996</v>
      </c>
      <c r="I2103" s="231"/>
      <c r="J2103" s="226"/>
      <c r="K2103" s="226"/>
      <c r="L2103" s="232"/>
      <c r="M2103" s="233"/>
      <c r="N2103" s="234"/>
      <c r="O2103" s="234"/>
      <c r="P2103" s="234"/>
      <c r="Q2103" s="234"/>
      <c r="R2103" s="234"/>
      <c r="S2103" s="234"/>
      <c r="T2103" s="23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6" t="s">
        <v>182</v>
      </c>
      <c r="AU2103" s="236" t="s">
        <v>81</v>
      </c>
      <c r="AV2103" s="13" t="s">
        <v>81</v>
      </c>
      <c r="AW2103" s="13" t="s">
        <v>33</v>
      </c>
      <c r="AX2103" s="13" t="s">
        <v>71</v>
      </c>
      <c r="AY2103" s="236" t="s">
        <v>171</v>
      </c>
    </row>
    <row r="2104" s="13" customFormat="1">
      <c r="A2104" s="13"/>
      <c r="B2104" s="225"/>
      <c r="C2104" s="226"/>
      <c r="D2104" s="227" t="s">
        <v>182</v>
      </c>
      <c r="E2104" s="228" t="s">
        <v>19</v>
      </c>
      <c r="F2104" s="229" t="s">
        <v>1941</v>
      </c>
      <c r="G2104" s="226"/>
      <c r="H2104" s="230">
        <v>5.5</v>
      </c>
      <c r="I2104" s="231"/>
      <c r="J2104" s="226"/>
      <c r="K2104" s="226"/>
      <c r="L2104" s="232"/>
      <c r="M2104" s="233"/>
      <c r="N2104" s="234"/>
      <c r="O2104" s="234"/>
      <c r="P2104" s="234"/>
      <c r="Q2104" s="234"/>
      <c r="R2104" s="234"/>
      <c r="S2104" s="234"/>
      <c r="T2104" s="235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6" t="s">
        <v>182</v>
      </c>
      <c r="AU2104" s="236" t="s">
        <v>81</v>
      </c>
      <c r="AV2104" s="13" t="s">
        <v>81</v>
      </c>
      <c r="AW2104" s="13" t="s">
        <v>33</v>
      </c>
      <c r="AX2104" s="13" t="s">
        <v>71</v>
      </c>
      <c r="AY2104" s="236" t="s">
        <v>171</v>
      </c>
    </row>
    <row r="2105" s="15" customFormat="1">
      <c r="A2105" s="15"/>
      <c r="B2105" s="248"/>
      <c r="C2105" s="249"/>
      <c r="D2105" s="227" t="s">
        <v>182</v>
      </c>
      <c r="E2105" s="250" t="s">
        <v>19</v>
      </c>
      <c r="F2105" s="251" t="s">
        <v>188</v>
      </c>
      <c r="G2105" s="249"/>
      <c r="H2105" s="252">
        <v>14.35</v>
      </c>
      <c r="I2105" s="253"/>
      <c r="J2105" s="249"/>
      <c r="K2105" s="249"/>
      <c r="L2105" s="254"/>
      <c r="M2105" s="255"/>
      <c r="N2105" s="256"/>
      <c r="O2105" s="256"/>
      <c r="P2105" s="256"/>
      <c r="Q2105" s="256"/>
      <c r="R2105" s="256"/>
      <c r="S2105" s="256"/>
      <c r="T2105" s="257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58" t="s">
        <v>182</v>
      </c>
      <c r="AU2105" s="258" t="s">
        <v>81</v>
      </c>
      <c r="AV2105" s="15" t="s">
        <v>179</v>
      </c>
      <c r="AW2105" s="15" t="s">
        <v>33</v>
      </c>
      <c r="AX2105" s="15" t="s">
        <v>79</v>
      </c>
      <c r="AY2105" s="258" t="s">
        <v>171</v>
      </c>
    </row>
    <row r="2106" s="2" customFormat="1" ht="16.5" customHeight="1">
      <c r="A2106" s="41"/>
      <c r="B2106" s="42"/>
      <c r="C2106" s="269" t="s">
        <v>1942</v>
      </c>
      <c r="D2106" s="269" t="s">
        <v>565</v>
      </c>
      <c r="E2106" s="270" t="s">
        <v>1943</v>
      </c>
      <c r="F2106" s="271" t="s">
        <v>1944</v>
      </c>
      <c r="G2106" s="272" t="s">
        <v>234</v>
      </c>
      <c r="H2106" s="273">
        <v>5.5</v>
      </c>
      <c r="I2106" s="274"/>
      <c r="J2106" s="275">
        <f>ROUND(I2106*H2106,2)</f>
        <v>0</v>
      </c>
      <c r="K2106" s="271" t="s">
        <v>178</v>
      </c>
      <c r="L2106" s="276"/>
      <c r="M2106" s="277" t="s">
        <v>19</v>
      </c>
      <c r="N2106" s="278" t="s">
        <v>42</v>
      </c>
      <c r="O2106" s="87"/>
      <c r="P2106" s="216">
        <f>O2106*H2106</f>
        <v>0</v>
      </c>
      <c r="Q2106" s="216">
        <v>0</v>
      </c>
      <c r="R2106" s="216">
        <f>Q2106*H2106</f>
        <v>0</v>
      </c>
      <c r="S2106" s="216">
        <v>0</v>
      </c>
      <c r="T2106" s="217">
        <f>S2106*H2106</f>
        <v>0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18" t="s">
        <v>286</v>
      </c>
      <c r="AT2106" s="218" t="s">
        <v>565</v>
      </c>
      <c r="AU2106" s="218" t="s">
        <v>81</v>
      </c>
      <c r="AY2106" s="20" t="s">
        <v>171</v>
      </c>
      <c r="BE2106" s="219">
        <f>IF(N2106="základní",J2106,0)</f>
        <v>0</v>
      </c>
      <c r="BF2106" s="219">
        <f>IF(N2106="snížená",J2106,0)</f>
        <v>0</v>
      </c>
      <c r="BG2106" s="219">
        <f>IF(N2106="zákl. přenesená",J2106,0)</f>
        <v>0</v>
      </c>
      <c r="BH2106" s="219">
        <f>IF(N2106="sníž. přenesená",J2106,0)</f>
        <v>0</v>
      </c>
      <c r="BI2106" s="219">
        <f>IF(N2106="nulová",J2106,0)</f>
        <v>0</v>
      </c>
      <c r="BJ2106" s="20" t="s">
        <v>79</v>
      </c>
      <c r="BK2106" s="219">
        <f>ROUND(I2106*H2106,2)</f>
        <v>0</v>
      </c>
      <c r="BL2106" s="20" t="s">
        <v>235</v>
      </c>
      <c r="BM2106" s="218" t="s">
        <v>1945</v>
      </c>
    </row>
    <row r="2107" s="13" customFormat="1">
      <c r="A2107" s="13"/>
      <c r="B2107" s="225"/>
      <c r="C2107" s="226"/>
      <c r="D2107" s="227" t="s">
        <v>182</v>
      </c>
      <c r="E2107" s="228" t="s">
        <v>19</v>
      </c>
      <c r="F2107" s="229" t="s">
        <v>1946</v>
      </c>
      <c r="G2107" s="226"/>
      <c r="H2107" s="230">
        <v>5.5</v>
      </c>
      <c r="I2107" s="231"/>
      <c r="J2107" s="226"/>
      <c r="K2107" s="226"/>
      <c r="L2107" s="232"/>
      <c r="M2107" s="233"/>
      <c r="N2107" s="234"/>
      <c r="O2107" s="234"/>
      <c r="P2107" s="234"/>
      <c r="Q2107" s="234"/>
      <c r="R2107" s="234"/>
      <c r="S2107" s="234"/>
      <c r="T2107" s="235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6" t="s">
        <v>182</v>
      </c>
      <c r="AU2107" s="236" t="s">
        <v>81</v>
      </c>
      <c r="AV2107" s="13" t="s">
        <v>81</v>
      </c>
      <c r="AW2107" s="13" t="s">
        <v>33</v>
      </c>
      <c r="AX2107" s="13" t="s">
        <v>71</v>
      </c>
      <c r="AY2107" s="236" t="s">
        <v>171</v>
      </c>
    </row>
    <row r="2108" s="15" customFormat="1">
      <c r="A2108" s="15"/>
      <c r="B2108" s="248"/>
      <c r="C2108" s="249"/>
      <c r="D2108" s="227" t="s">
        <v>182</v>
      </c>
      <c r="E2108" s="250" t="s">
        <v>19</v>
      </c>
      <c r="F2108" s="251" t="s">
        <v>188</v>
      </c>
      <c r="G2108" s="249"/>
      <c r="H2108" s="252">
        <v>5.5</v>
      </c>
      <c r="I2108" s="253"/>
      <c r="J2108" s="249"/>
      <c r="K2108" s="249"/>
      <c r="L2108" s="254"/>
      <c r="M2108" s="255"/>
      <c r="N2108" s="256"/>
      <c r="O2108" s="256"/>
      <c r="P2108" s="256"/>
      <c r="Q2108" s="256"/>
      <c r="R2108" s="256"/>
      <c r="S2108" s="256"/>
      <c r="T2108" s="257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58" t="s">
        <v>182</v>
      </c>
      <c r="AU2108" s="258" t="s">
        <v>81</v>
      </c>
      <c r="AV2108" s="15" t="s">
        <v>179</v>
      </c>
      <c r="AW2108" s="15" t="s">
        <v>33</v>
      </c>
      <c r="AX2108" s="15" t="s">
        <v>79</v>
      </c>
      <c r="AY2108" s="258" t="s">
        <v>171</v>
      </c>
    </row>
    <row r="2109" s="2" customFormat="1" ht="16.5" customHeight="1">
      <c r="A2109" s="41"/>
      <c r="B2109" s="42"/>
      <c r="C2109" s="269" t="s">
        <v>1218</v>
      </c>
      <c r="D2109" s="269" t="s">
        <v>565</v>
      </c>
      <c r="E2109" s="270" t="s">
        <v>1947</v>
      </c>
      <c r="F2109" s="271" t="s">
        <v>1948</v>
      </c>
      <c r="G2109" s="272" t="s">
        <v>395</v>
      </c>
      <c r="H2109" s="273">
        <v>2</v>
      </c>
      <c r="I2109" s="274"/>
      <c r="J2109" s="275">
        <f>ROUND(I2109*H2109,2)</f>
        <v>0</v>
      </c>
      <c r="K2109" s="271" t="s">
        <v>178</v>
      </c>
      <c r="L2109" s="276"/>
      <c r="M2109" s="277" t="s">
        <v>19</v>
      </c>
      <c r="N2109" s="278" t="s">
        <v>42</v>
      </c>
      <c r="O2109" s="87"/>
      <c r="P2109" s="216">
        <f>O2109*H2109</f>
        <v>0</v>
      </c>
      <c r="Q2109" s="216">
        <v>0</v>
      </c>
      <c r="R2109" s="216">
        <f>Q2109*H2109</f>
        <v>0</v>
      </c>
      <c r="S2109" s="216">
        <v>0</v>
      </c>
      <c r="T2109" s="217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18" t="s">
        <v>286</v>
      </c>
      <c r="AT2109" s="218" t="s">
        <v>565</v>
      </c>
      <c r="AU2109" s="218" t="s">
        <v>81</v>
      </c>
      <c r="AY2109" s="20" t="s">
        <v>171</v>
      </c>
      <c r="BE2109" s="219">
        <f>IF(N2109="základní",J2109,0)</f>
        <v>0</v>
      </c>
      <c r="BF2109" s="219">
        <f>IF(N2109="snížená",J2109,0)</f>
        <v>0</v>
      </c>
      <c r="BG2109" s="219">
        <f>IF(N2109="zákl. přenesená",J2109,0)</f>
        <v>0</v>
      </c>
      <c r="BH2109" s="219">
        <f>IF(N2109="sníž. přenesená",J2109,0)</f>
        <v>0</v>
      </c>
      <c r="BI2109" s="219">
        <f>IF(N2109="nulová",J2109,0)</f>
        <v>0</v>
      </c>
      <c r="BJ2109" s="20" t="s">
        <v>79</v>
      </c>
      <c r="BK2109" s="219">
        <f>ROUND(I2109*H2109,2)</f>
        <v>0</v>
      </c>
      <c r="BL2109" s="20" t="s">
        <v>235</v>
      </c>
      <c r="BM2109" s="218" t="s">
        <v>1949</v>
      </c>
    </row>
    <row r="2110" s="13" customFormat="1">
      <c r="A2110" s="13"/>
      <c r="B2110" s="225"/>
      <c r="C2110" s="226"/>
      <c r="D2110" s="227" t="s">
        <v>182</v>
      </c>
      <c r="E2110" s="228" t="s">
        <v>19</v>
      </c>
      <c r="F2110" s="229" t="s">
        <v>1950</v>
      </c>
      <c r="G2110" s="226"/>
      <c r="H2110" s="230">
        <v>2</v>
      </c>
      <c r="I2110" s="231"/>
      <c r="J2110" s="226"/>
      <c r="K2110" s="226"/>
      <c r="L2110" s="232"/>
      <c r="M2110" s="233"/>
      <c r="N2110" s="234"/>
      <c r="O2110" s="234"/>
      <c r="P2110" s="234"/>
      <c r="Q2110" s="234"/>
      <c r="R2110" s="234"/>
      <c r="S2110" s="234"/>
      <c r="T2110" s="235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6" t="s">
        <v>182</v>
      </c>
      <c r="AU2110" s="236" t="s">
        <v>81</v>
      </c>
      <c r="AV2110" s="13" t="s">
        <v>81</v>
      </c>
      <c r="AW2110" s="13" t="s">
        <v>33</v>
      </c>
      <c r="AX2110" s="13" t="s">
        <v>71</v>
      </c>
      <c r="AY2110" s="236" t="s">
        <v>171</v>
      </c>
    </row>
    <row r="2111" s="15" customFormat="1">
      <c r="A2111" s="15"/>
      <c r="B2111" s="248"/>
      <c r="C2111" s="249"/>
      <c r="D2111" s="227" t="s">
        <v>182</v>
      </c>
      <c r="E2111" s="250" t="s">
        <v>19</v>
      </c>
      <c r="F2111" s="251" t="s">
        <v>188</v>
      </c>
      <c r="G2111" s="249"/>
      <c r="H2111" s="252">
        <v>2</v>
      </c>
      <c r="I2111" s="253"/>
      <c r="J2111" s="249"/>
      <c r="K2111" s="249"/>
      <c r="L2111" s="254"/>
      <c r="M2111" s="255"/>
      <c r="N2111" s="256"/>
      <c r="O2111" s="256"/>
      <c r="P2111" s="256"/>
      <c r="Q2111" s="256"/>
      <c r="R2111" s="256"/>
      <c r="S2111" s="256"/>
      <c r="T2111" s="257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58" t="s">
        <v>182</v>
      </c>
      <c r="AU2111" s="258" t="s">
        <v>81</v>
      </c>
      <c r="AV2111" s="15" t="s">
        <v>179</v>
      </c>
      <c r="AW2111" s="15" t="s">
        <v>33</v>
      </c>
      <c r="AX2111" s="15" t="s">
        <v>79</v>
      </c>
      <c r="AY2111" s="258" t="s">
        <v>171</v>
      </c>
    </row>
    <row r="2112" s="2" customFormat="1" ht="16.5" customHeight="1">
      <c r="A2112" s="41"/>
      <c r="B2112" s="42"/>
      <c r="C2112" s="207" t="s">
        <v>1951</v>
      </c>
      <c r="D2112" s="207" t="s">
        <v>174</v>
      </c>
      <c r="E2112" s="208" t="s">
        <v>1952</v>
      </c>
      <c r="F2112" s="209" t="s">
        <v>1953</v>
      </c>
      <c r="G2112" s="210" t="s">
        <v>395</v>
      </c>
      <c r="H2112" s="211">
        <v>2</v>
      </c>
      <c r="I2112" s="212"/>
      <c r="J2112" s="213">
        <f>ROUND(I2112*H2112,2)</f>
        <v>0</v>
      </c>
      <c r="K2112" s="209" t="s">
        <v>19</v>
      </c>
      <c r="L2112" s="47"/>
      <c r="M2112" s="214" t="s">
        <v>19</v>
      </c>
      <c r="N2112" s="215" t="s">
        <v>42</v>
      </c>
      <c r="O2112" s="87"/>
      <c r="P2112" s="216">
        <f>O2112*H2112</f>
        <v>0</v>
      </c>
      <c r="Q2112" s="216">
        <v>0</v>
      </c>
      <c r="R2112" s="216">
        <f>Q2112*H2112</f>
        <v>0</v>
      </c>
      <c r="S2112" s="216">
        <v>0</v>
      </c>
      <c r="T2112" s="217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18" t="s">
        <v>235</v>
      </c>
      <c r="AT2112" s="218" t="s">
        <v>174</v>
      </c>
      <c r="AU2112" s="218" t="s">
        <v>81</v>
      </c>
      <c r="AY2112" s="20" t="s">
        <v>171</v>
      </c>
      <c r="BE2112" s="219">
        <f>IF(N2112="základní",J2112,0)</f>
        <v>0</v>
      </c>
      <c r="BF2112" s="219">
        <f>IF(N2112="snížená",J2112,0)</f>
        <v>0</v>
      </c>
      <c r="BG2112" s="219">
        <f>IF(N2112="zákl. přenesená",J2112,0)</f>
        <v>0</v>
      </c>
      <c r="BH2112" s="219">
        <f>IF(N2112="sníž. přenesená",J2112,0)</f>
        <v>0</v>
      </c>
      <c r="BI2112" s="219">
        <f>IF(N2112="nulová",J2112,0)</f>
        <v>0</v>
      </c>
      <c r="BJ2112" s="20" t="s">
        <v>79</v>
      </c>
      <c r="BK2112" s="219">
        <f>ROUND(I2112*H2112,2)</f>
        <v>0</v>
      </c>
      <c r="BL2112" s="20" t="s">
        <v>235</v>
      </c>
      <c r="BM2112" s="218" t="s">
        <v>1954</v>
      </c>
    </row>
    <row r="2113" s="13" customFormat="1">
      <c r="A2113" s="13"/>
      <c r="B2113" s="225"/>
      <c r="C2113" s="226"/>
      <c r="D2113" s="227" t="s">
        <v>182</v>
      </c>
      <c r="E2113" s="228" t="s">
        <v>19</v>
      </c>
      <c r="F2113" s="229" t="s">
        <v>1031</v>
      </c>
      <c r="G2113" s="226"/>
      <c r="H2113" s="230">
        <v>2</v>
      </c>
      <c r="I2113" s="231"/>
      <c r="J2113" s="226"/>
      <c r="K2113" s="226"/>
      <c r="L2113" s="232"/>
      <c r="M2113" s="233"/>
      <c r="N2113" s="234"/>
      <c r="O2113" s="234"/>
      <c r="P2113" s="234"/>
      <c r="Q2113" s="234"/>
      <c r="R2113" s="234"/>
      <c r="S2113" s="234"/>
      <c r="T2113" s="23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6" t="s">
        <v>182</v>
      </c>
      <c r="AU2113" s="236" t="s">
        <v>81</v>
      </c>
      <c r="AV2113" s="13" t="s">
        <v>81</v>
      </c>
      <c r="AW2113" s="13" t="s">
        <v>33</v>
      </c>
      <c r="AX2113" s="13" t="s">
        <v>71</v>
      </c>
      <c r="AY2113" s="236" t="s">
        <v>171</v>
      </c>
    </row>
    <row r="2114" s="15" customFormat="1">
      <c r="A2114" s="15"/>
      <c r="B2114" s="248"/>
      <c r="C2114" s="249"/>
      <c r="D2114" s="227" t="s">
        <v>182</v>
      </c>
      <c r="E2114" s="250" t="s">
        <v>19</v>
      </c>
      <c r="F2114" s="251" t="s">
        <v>188</v>
      </c>
      <c r="G2114" s="249"/>
      <c r="H2114" s="252">
        <v>2</v>
      </c>
      <c r="I2114" s="253"/>
      <c r="J2114" s="249"/>
      <c r="K2114" s="249"/>
      <c r="L2114" s="254"/>
      <c r="M2114" s="255"/>
      <c r="N2114" s="256"/>
      <c r="O2114" s="256"/>
      <c r="P2114" s="256"/>
      <c r="Q2114" s="256"/>
      <c r="R2114" s="256"/>
      <c r="S2114" s="256"/>
      <c r="T2114" s="257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8" t="s">
        <v>182</v>
      </c>
      <c r="AU2114" s="258" t="s">
        <v>81</v>
      </c>
      <c r="AV2114" s="15" t="s">
        <v>179</v>
      </c>
      <c r="AW2114" s="15" t="s">
        <v>33</v>
      </c>
      <c r="AX2114" s="15" t="s">
        <v>79</v>
      </c>
      <c r="AY2114" s="258" t="s">
        <v>171</v>
      </c>
    </row>
    <row r="2115" s="2" customFormat="1" ht="16.5" customHeight="1">
      <c r="A2115" s="41"/>
      <c r="B2115" s="42"/>
      <c r="C2115" s="269" t="s">
        <v>1223</v>
      </c>
      <c r="D2115" s="269" t="s">
        <v>565</v>
      </c>
      <c r="E2115" s="270" t="s">
        <v>1955</v>
      </c>
      <c r="F2115" s="271" t="s">
        <v>1956</v>
      </c>
      <c r="G2115" s="272" t="s">
        <v>395</v>
      </c>
      <c r="H2115" s="273">
        <v>2</v>
      </c>
      <c r="I2115" s="274"/>
      <c r="J2115" s="275">
        <f>ROUND(I2115*H2115,2)</f>
        <v>0</v>
      </c>
      <c r="K2115" s="271" t="s">
        <v>19</v>
      </c>
      <c r="L2115" s="276"/>
      <c r="M2115" s="277" t="s">
        <v>19</v>
      </c>
      <c r="N2115" s="278" t="s">
        <v>42</v>
      </c>
      <c r="O2115" s="87"/>
      <c r="P2115" s="216">
        <f>O2115*H2115</f>
        <v>0</v>
      </c>
      <c r="Q2115" s="216">
        <v>0</v>
      </c>
      <c r="R2115" s="216">
        <f>Q2115*H2115</f>
        <v>0</v>
      </c>
      <c r="S2115" s="216">
        <v>0</v>
      </c>
      <c r="T2115" s="217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18" t="s">
        <v>286</v>
      </c>
      <c r="AT2115" s="218" t="s">
        <v>565</v>
      </c>
      <c r="AU2115" s="218" t="s">
        <v>81</v>
      </c>
      <c r="AY2115" s="20" t="s">
        <v>171</v>
      </c>
      <c r="BE2115" s="219">
        <f>IF(N2115="základní",J2115,0)</f>
        <v>0</v>
      </c>
      <c r="BF2115" s="219">
        <f>IF(N2115="snížená",J2115,0)</f>
        <v>0</v>
      </c>
      <c r="BG2115" s="219">
        <f>IF(N2115="zákl. přenesená",J2115,0)</f>
        <v>0</v>
      </c>
      <c r="BH2115" s="219">
        <f>IF(N2115="sníž. přenesená",J2115,0)</f>
        <v>0</v>
      </c>
      <c r="BI2115" s="219">
        <f>IF(N2115="nulová",J2115,0)</f>
        <v>0</v>
      </c>
      <c r="BJ2115" s="20" t="s">
        <v>79</v>
      </c>
      <c r="BK2115" s="219">
        <f>ROUND(I2115*H2115,2)</f>
        <v>0</v>
      </c>
      <c r="BL2115" s="20" t="s">
        <v>235</v>
      </c>
      <c r="BM2115" s="218" t="s">
        <v>1957</v>
      </c>
    </row>
    <row r="2116" s="13" customFormat="1">
      <c r="A2116" s="13"/>
      <c r="B2116" s="225"/>
      <c r="C2116" s="226"/>
      <c r="D2116" s="227" t="s">
        <v>182</v>
      </c>
      <c r="E2116" s="228" t="s">
        <v>19</v>
      </c>
      <c r="F2116" s="229" t="s">
        <v>1031</v>
      </c>
      <c r="G2116" s="226"/>
      <c r="H2116" s="230">
        <v>2</v>
      </c>
      <c r="I2116" s="231"/>
      <c r="J2116" s="226"/>
      <c r="K2116" s="226"/>
      <c r="L2116" s="232"/>
      <c r="M2116" s="233"/>
      <c r="N2116" s="234"/>
      <c r="O2116" s="234"/>
      <c r="P2116" s="234"/>
      <c r="Q2116" s="234"/>
      <c r="R2116" s="234"/>
      <c r="S2116" s="234"/>
      <c r="T2116" s="235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6" t="s">
        <v>182</v>
      </c>
      <c r="AU2116" s="236" t="s">
        <v>81</v>
      </c>
      <c r="AV2116" s="13" t="s">
        <v>81</v>
      </c>
      <c r="AW2116" s="13" t="s">
        <v>33</v>
      </c>
      <c r="AX2116" s="13" t="s">
        <v>71</v>
      </c>
      <c r="AY2116" s="236" t="s">
        <v>171</v>
      </c>
    </row>
    <row r="2117" s="15" customFormat="1">
      <c r="A2117" s="15"/>
      <c r="B2117" s="248"/>
      <c r="C2117" s="249"/>
      <c r="D2117" s="227" t="s">
        <v>182</v>
      </c>
      <c r="E2117" s="250" t="s">
        <v>19</v>
      </c>
      <c r="F2117" s="251" t="s">
        <v>188</v>
      </c>
      <c r="G2117" s="249"/>
      <c r="H2117" s="252">
        <v>2</v>
      </c>
      <c r="I2117" s="253"/>
      <c r="J2117" s="249"/>
      <c r="K2117" s="249"/>
      <c r="L2117" s="254"/>
      <c r="M2117" s="255"/>
      <c r="N2117" s="256"/>
      <c r="O2117" s="256"/>
      <c r="P2117" s="256"/>
      <c r="Q2117" s="256"/>
      <c r="R2117" s="256"/>
      <c r="S2117" s="256"/>
      <c r="T2117" s="257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58" t="s">
        <v>182</v>
      </c>
      <c r="AU2117" s="258" t="s">
        <v>81</v>
      </c>
      <c r="AV2117" s="15" t="s">
        <v>179</v>
      </c>
      <c r="AW2117" s="15" t="s">
        <v>33</v>
      </c>
      <c r="AX2117" s="15" t="s">
        <v>79</v>
      </c>
      <c r="AY2117" s="258" t="s">
        <v>171</v>
      </c>
    </row>
    <row r="2118" s="2" customFormat="1" ht="16.5" customHeight="1">
      <c r="A2118" s="41"/>
      <c r="B2118" s="42"/>
      <c r="C2118" s="207" t="s">
        <v>1958</v>
      </c>
      <c r="D2118" s="207" t="s">
        <v>174</v>
      </c>
      <c r="E2118" s="208" t="s">
        <v>1959</v>
      </c>
      <c r="F2118" s="209" t="s">
        <v>1960</v>
      </c>
      <c r="G2118" s="210" t="s">
        <v>395</v>
      </c>
      <c r="H2118" s="211">
        <v>1</v>
      </c>
      <c r="I2118" s="212"/>
      <c r="J2118" s="213">
        <f>ROUND(I2118*H2118,2)</f>
        <v>0</v>
      </c>
      <c r="K2118" s="209" t="s">
        <v>19</v>
      </c>
      <c r="L2118" s="47"/>
      <c r="M2118" s="214" t="s">
        <v>19</v>
      </c>
      <c r="N2118" s="215" t="s">
        <v>42</v>
      </c>
      <c r="O2118" s="87"/>
      <c r="P2118" s="216">
        <f>O2118*H2118</f>
        <v>0</v>
      </c>
      <c r="Q2118" s="216">
        <v>0</v>
      </c>
      <c r="R2118" s="216">
        <f>Q2118*H2118</f>
        <v>0</v>
      </c>
      <c r="S2118" s="216">
        <v>0</v>
      </c>
      <c r="T2118" s="217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18" t="s">
        <v>235</v>
      </c>
      <c r="AT2118" s="218" t="s">
        <v>174</v>
      </c>
      <c r="AU2118" s="218" t="s">
        <v>81</v>
      </c>
      <c r="AY2118" s="20" t="s">
        <v>171</v>
      </c>
      <c r="BE2118" s="219">
        <f>IF(N2118="základní",J2118,0)</f>
        <v>0</v>
      </c>
      <c r="BF2118" s="219">
        <f>IF(N2118="snížená",J2118,0)</f>
        <v>0</v>
      </c>
      <c r="BG2118" s="219">
        <f>IF(N2118="zákl. přenesená",J2118,0)</f>
        <v>0</v>
      </c>
      <c r="BH2118" s="219">
        <f>IF(N2118="sníž. přenesená",J2118,0)</f>
        <v>0</v>
      </c>
      <c r="BI2118" s="219">
        <f>IF(N2118="nulová",J2118,0)</f>
        <v>0</v>
      </c>
      <c r="BJ2118" s="20" t="s">
        <v>79</v>
      </c>
      <c r="BK2118" s="219">
        <f>ROUND(I2118*H2118,2)</f>
        <v>0</v>
      </c>
      <c r="BL2118" s="20" t="s">
        <v>235</v>
      </c>
      <c r="BM2118" s="218" t="s">
        <v>1961</v>
      </c>
    </row>
    <row r="2119" s="13" customFormat="1">
      <c r="A2119" s="13"/>
      <c r="B2119" s="225"/>
      <c r="C2119" s="226"/>
      <c r="D2119" s="227" t="s">
        <v>182</v>
      </c>
      <c r="E2119" s="228" t="s">
        <v>19</v>
      </c>
      <c r="F2119" s="229" t="s">
        <v>1009</v>
      </c>
      <c r="G2119" s="226"/>
      <c r="H2119" s="230">
        <v>1</v>
      </c>
      <c r="I2119" s="231"/>
      <c r="J2119" s="226"/>
      <c r="K2119" s="226"/>
      <c r="L2119" s="232"/>
      <c r="M2119" s="233"/>
      <c r="N2119" s="234"/>
      <c r="O2119" s="234"/>
      <c r="P2119" s="234"/>
      <c r="Q2119" s="234"/>
      <c r="R2119" s="234"/>
      <c r="S2119" s="234"/>
      <c r="T2119" s="235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6" t="s">
        <v>182</v>
      </c>
      <c r="AU2119" s="236" t="s">
        <v>81</v>
      </c>
      <c r="AV2119" s="13" t="s">
        <v>81</v>
      </c>
      <c r="AW2119" s="13" t="s">
        <v>33</v>
      </c>
      <c r="AX2119" s="13" t="s">
        <v>71</v>
      </c>
      <c r="AY2119" s="236" t="s">
        <v>171</v>
      </c>
    </row>
    <row r="2120" s="15" customFormat="1">
      <c r="A2120" s="15"/>
      <c r="B2120" s="248"/>
      <c r="C2120" s="249"/>
      <c r="D2120" s="227" t="s">
        <v>182</v>
      </c>
      <c r="E2120" s="250" t="s">
        <v>19</v>
      </c>
      <c r="F2120" s="251" t="s">
        <v>188</v>
      </c>
      <c r="G2120" s="249"/>
      <c r="H2120" s="252">
        <v>1</v>
      </c>
      <c r="I2120" s="253"/>
      <c r="J2120" s="249"/>
      <c r="K2120" s="249"/>
      <c r="L2120" s="254"/>
      <c r="M2120" s="255"/>
      <c r="N2120" s="256"/>
      <c r="O2120" s="256"/>
      <c r="P2120" s="256"/>
      <c r="Q2120" s="256"/>
      <c r="R2120" s="256"/>
      <c r="S2120" s="256"/>
      <c r="T2120" s="257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8" t="s">
        <v>182</v>
      </c>
      <c r="AU2120" s="258" t="s">
        <v>81</v>
      </c>
      <c r="AV2120" s="15" t="s">
        <v>179</v>
      </c>
      <c r="AW2120" s="15" t="s">
        <v>33</v>
      </c>
      <c r="AX2120" s="15" t="s">
        <v>79</v>
      </c>
      <c r="AY2120" s="258" t="s">
        <v>171</v>
      </c>
    </row>
    <row r="2121" s="2" customFormat="1" ht="16.5" customHeight="1">
      <c r="A2121" s="41"/>
      <c r="B2121" s="42"/>
      <c r="C2121" s="269" t="s">
        <v>1227</v>
      </c>
      <c r="D2121" s="269" t="s">
        <v>565</v>
      </c>
      <c r="E2121" s="270" t="s">
        <v>1962</v>
      </c>
      <c r="F2121" s="271" t="s">
        <v>1963</v>
      </c>
      <c r="G2121" s="272" t="s">
        <v>395</v>
      </c>
      <c r="H2121" s="273">
        <v>1</v>
      </c>
      <c r="I2121" s="274"/>
      <c r="J2121" s="275">
        <f>ROUND(I2121*H2121,2)</f>
        <v>0</v>
      </c>
      <c r="K2121" s="271" t="s">
        <v>19</v>
      </c>
      <c r="L2121" s="276"/>
      <c r="M2121" s="277" t="s">
        <v>19</v>
      </c>
      <c r="N2121" s="278" t="s">
        <v>42</v>
      </c>
      <c r="O2121" s="87"/>
      <c r="P2121" s="216">
        <f>O2121*H2121</f>
        <v>0</v>
      </c>
      <c r="Q2121" s="216">
        <v>0</v>
      </c>
      <c r="R2121" s="216">
        <f>Q2121*H2121</f>
        <v>0</v>
      </c>
      <c r="S2121" s="216">
        <v>0</v>
      </c>
      <c r="T2121" s="217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286</v>
      </c>
      <c r="AT2121" s="218" t="s">
        <v>565</v>
      </c>
      <c r="AU2121" s="218" t="s">
        <v>81</v>
      </c>
      <c r="AY2121" s="20" t="s">
        <v>171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79</v>
      </c>
      <c r="BK2121" s="219">
        <f>ROUND(I2121*H2121,2)</f>
        <v>0</v>
      </c>
      <c r="BL2121" s="20" t="s">
        <v>235</v>
      </c>
      <c r="BM2121" s="218" t="s">
        <v>1964</v>
      </c>
    </row>
    <row r="2122" s="13" customFormat="1">
      <c r="A2122" s="13"/>
      <c r="B2122" s="225"/>
      <c r="C2122" s="226"/>
      <c r="D2122" s="227" t="s">
        <v>182</v>
      </c>
      <c r="E2122" s="228" t="s">
        <v>19</v>
      </c>
      <c r="F2122" s="229" t="s">
        <v>1009</v>
      </c>
      <c r="G2122" s="226"/>
      <c r="H2122" s="230">
        <v>1</v>
      </c>
      <c r="I2122" s="231"/>
      <c r="J2122" s="226"/>
      <c r="K2122" s="226"/>
      <c r="L2122" s="232"/>
      <c r="M2122" s="233"/>
      <c r="N2122" s="234"/>
      <c r="O2122" s="234"/>
      <c r="P2122" s="234"/>
      <c r="Q2122" s="234"/>
      <c r="R2122" s="234"/>
      <c r="S2122" s="234"/>
      <c r="T2122" s="235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6" t="s">
        <v>182</v>
      </c>
      <c r="AU2122" s="236" t="s">
        <v>81</v>
      </c>
      <c r="AV2122" s="13" t="s">
        <v>81</v>
      </c>
      <c r="AW2122" s="13" t="s">
        <v>33</v>
      </c>
      <c r="AX2122" s="13" t="s">
        <v>71</v>
      </c>
      <c r="AY2122" s="236" t="s">
        <v>171</v>
      </c>
    </row>
    <row r="2123" s="15" customFormat="1">
      <c r="A2123" s="15"/>
      <c r="B2123" s="248"/>
      <c r="C2123" s="249"/>
      <c r="D2123" s="227" t="s">
        <v>182</v>
      </c>
      <c r="E2123" s="250" t="s">
        <v>19</v>
      </c>
      <c r="F2123" s="251" t="s">
        <v>188</v>
      </c>
      <c r="G2123" s="249"/>
      <c r="H2123" s="252">
        <v>1</v>
      </c>
      <c r="I2123" s="253"/>
      <c r="J2123" s="249"/>
      <c r="K2123" s="249"/>
      <c r="L2123" s="254"/>
      <c r="M2123" s="255"/>
      <c r="N2123" s="256"/>
      <c r="O2123" s="256"/>
      <c r="P2123" s="256"/>
      <c r="Q2123" s="256"/>
      <c r="R2123" s="256"/>
      <c r="S2123" s="256"/>
      <c r="T2123" s="257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58" t="s">
        <v>182</v>
      </c>
      <c r="AU2123" s="258" t="s">
        <v>81</v>
      </c>
      <c r="AV2123" s="15" t="s">
        <v>179</v>
      </c>
      <c r="AW2123" s="15" t="s">
        <v>33</v>
      </c>
      <c r="AX2123" s="15" t="s">
        <v>79</v>
      </c>
      <c r="AY2123" s="258" t="s">
        <v>171</v>
      </c>
    </row>
    <row r="2124" s="2" customFormat="1" ht="16.5" customHeight="1">
      <c r="A2124" s="41"/>
      <c r="B2124" s="42"/>
      <c r="C2124" s="207" t="s">
        <v>1965</v>
      </c>
      <c r="D2124" s="207" t="s">
        <v>174</v>
      </c>
      <c r="E2124" s="208" t="s">
        <v>1966</v>
      </c>
      <c r="F2124" s="209" t="s">
        <v>1967</v>
      </c>
      <c r="G2124" s="210" t="s">
        <v>395</v>
      </c>
      <c r="H2124" s="211">
        <v>4</v>
      </c>
      <c r="I2124" s="212"/>
      <c r="J2124" s="213">
        <f>ROUND(I2124*H2124,2)</f>
        <v>0</v>
      </c>
      <c r="K2124" s="209" t="s">
        <v>178</v>
      </c>
      <c r="L2124" s="47"/>
      <c r="M2124" s="214" t="s">
        <v>19</v>
      </c>
      <c r="N2124" s="215" t="s">
        <v>42</v>
      </c>
      <c r="O2124" s="87"/>
      <c r="P2124" s="216">
        <f>O2124*H2124</f>
        <v>0</v>
      </c>
      <c r="Q2124" s="216">
        <v>0</v>
      </c>
      <c r="R2124" s="216">
        <f>Q2124*H2124</f>
        <v>0</v>
      </c>
      <c r="S2124" s="216">
        <v>0</v>
      </c>
      <c r="T2124" s="217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18" t="s">
        <v>235</v>
      </c>
      <c r="AT2124" s="218" t="s">
        <v>174</v>
      </c>
      <c r="AU2124" s="218" t="s">
        <v>81</v>
      </c>
      <c r="AY2124" s="20" t="s">
        <v>171</v>
      </c>
      <c r="BE2124" s="219">
        <f>IF(N2124="základní",J2124,0)</f>
        <v>0</v>
      </c>
      <c r="BF2124" s="219">
        <f>IF(N2124="snížená",J2124,0)</f>
        <v>0</v>
      </c>
      <c r="BG2124" s="219">
        <f>IF(N2124="zákl. přenesená",J2124,0)</f>
        <v>0</v>
      </c>
      <c r="BH2124" s="219">
        <f>IF(N2124="sníž. přenesená",J2124,0)</f>
        <v>0</v>
      </c>
      <c r="BI2124" s="219">
        <f>IF(N2124="nulová",J2124,0)</f>
        <v>0</v>
      </c>
      <c r="BJ2124" s="20" t="s">
        <v>79</v>
      </c>
      <c r="BK2124" s="219">
        <f>ROUND(I2124*H2124,2)</f>
        <v>0</v>
      </c>
      <c r="BL2124" s="20" t="s">
        <v>235</v>
      </c>
      <c r="BM2124" s="218" t="s">
        <v>1968</v>
      </c>
    </row>
    <row r="2125" s="2" customFormat="1">
      <c r="A2125" s="41"/>
      <c r="B2125" s="42"/>
      <c r="C2125" s="43"/>
      <c r="D2125" s="220" t="s">
        <v>180</v>
      </c>
      <c r="E2125" s="43"/>
      <c r="F2125" s="221" t="s">
        <v>1969</v>
      </c>
      <c r="G2125" s="43"/>
      <c r="H2125" s="43"/>
      <c r="I2125" s="222"/>
      <c r="J2125" s="43"/>
      <c r="K2125" s="43"/>
      <c r="L2125" s="47"/>
      <c r="M2125" s="223"/>
      <c r="N2125" s="224"/>
      <c r="O2125" s="87"/>
      <c r="P2125" s="87"/>
      <c r="Q2125" s="87"/>
      <c r="R2125" s="87"/>
      <c r="S2125" s="87"/>
      <c r="T2125" s="88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T2125" s="20" t="s">
        <v>180</v>
      </c>
      <c r="AU2125" s="20" t="s">
        <v>81</v>
      </c>
    </row>
    <row r="2126" s="13" customFormat="1">
      <c r="A2126" s="13"/>
      <c r="B2126" s="225"/>
      <c r="C2126" s="226"/>
      <c r="D2126" s="227" t="s">
        <v>182</v>
      </c>
      <c r="E2126" s="228" t="s">
        <v>19</v>
      </c>
      <c r="F2126" s="229" t="s">
        <v>1031</v>
      </c>
      <c r="G2126" s="226"/>
      <c r="H2126" s="230">
        <v>2</v>
      </c>
      <c r="I2126" s="231"/>
      <c r="J2126" s="226"/>
      <c r="K2126" s="226"/>
      <c r="L2126" s="232"/>
      <c r="M2126" s="233"/>
      <c r="N2126" s="234"/>
      <c r="O2126" s="234"/>
      <c r="P2126" s="234"/>
      <c r="Q2126" s="234"/>
      <c r="R2126" s="234"/>
      <c r="S2126" s="234"/>
      <c r="T2126" s="235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6" t="s">
        <v>182</v>
      </c>
      <c r="AU2126" s="236" t="s">
        <v>81</v>
      </c>
      <c r="AV2126" s="13" t="s">
        <v>81</v>
      </c>
      <c r="AW2126" s="13" t="s">
        <v>33</v>
      </c>
      <c r="AX2126" s="13" t="s">
        <v>71</v>
      </c>
      <c r="AY2126" s="236" t="s">
        <v>171</v>
      </c>
    </row>
    <row r="2127" s="13" customFormat="1">
      <c r="A2127" s="13"/>
      <c r="B2127" s="225"/>
      <c r="C2127" s="226"/>
      <c r="D2127" s="227" t="s">
        <v>182</v>
      </c>
      <c r="E2127" s="228" t="s">
        <v>19</v>
      </c>
      <c r="F2127" s="229" t="s">
        <v>1661</v>
      </c>
      <c r="G2127" s="226"/>
      <c r="H2127" s="230">
        <v>2</v>
      </c>
      <c r="I2127" s="231"/>
      <c r="J2127" s="226"/>
      <c r="K2127" s="226"/>
      <c r="L2127" s="232"/>
      <c r="M2127" s="233"/>
      <c r="N2127" s="234"/>
      <c r="O2127" s="234"/>
      <c r="P2127" s="234"/>
      <c r="Q2127" s="234"/>
      <c r="R2127" s="234"/>
      <c r="S2127" s="234"/>
      <c r="T2127" s="235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6" t="s">
        <v>182</v>
      </c>
      <c r="AU2127" s="236" t="s">
        <v>81</v>
      </c>
      <c r="AV2127" s="13" t="s">
        <v>81</v>
      </c>
      <c r="AW2127" s="13" t="s">
        <v>33</v>
      </c>
      <c r="AX2127" s="13" t="s">
        <v>71</v>
      </c>
      <c r="AY2127" s="236" t="s">
        <v>171</v>
      </c>
    </row>
    <row r="2128" s="15" customFormat="1">
      <c r="A2128" s="15"/>
      <c r="B2128" s="248"/>
      <c r="C2128" s="249"/>
      <c r="D2128" s="227" t="s">
        <v>182</v>
      </c>
      <c r="E2128" s="250" t="s">
        <v>19</v>
      </c>
      <c r="F2128" s="251" t="s">
        <v>188</v>
      </c>
      <c r="G2128" s="249"/>
      <c r="H2128" s="252">
        <v>4</v>
      </c>
      <c r="I2128" s="253"/>
      <c r="J2128" s="249"/>
      <c r="K2128" s="249"/>
      <c r="L2128" s="254"/>
      <c r="M2128" s="255"/>
      <c r="N2128" s="256"/>
      <c r="O2128" s="256"/>
      <c r="P2128" s="256"/>
      <c r="Q2128" s="256"/>
      <c r="R2128" s="256"/>
      <c r="S2128" s="256"/>
      <c r="T2128" s="257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58" t="s">
        <v>182</v>
      </c>
      <c r="AU2128" s="258" t="s">
        <v>81</v>
      </c>
      <c r="AV2128" s="15" t="s">
        <v>179</v>
      </c>
      <c r="AW2128" s="15" t="s">
        <v>33</v>
      </c>
      <c r="AX2128" s="15" t="s">
        <v>79</v>
      </c>
      <c r="AY2128" s="258" t="s">
        <v>171</v>
      </c>
    </row>
    <row r="2129" s="2" customFormat="1" ht="16.5" customHeight="1">
      <c r="A2129" s="41"/>
      <c r="B2129" s="42"/>
      <c r="C2129" s="207" t="s">
        <v>1970</v>
      </c>
      <c r="D2129" s="207" t="s">
        <v>174</v>
      </c>
      <c r="E2129" s="208" t="s">
        <v>1971</v>
      </c>
      <c r="F2129" s="209" t="s">
        <v>1972</v>
      </c>
      <c r="G2129" s="210" t="s">
        <v>395</v>
      </c>
      <c r="H2129" s="211">
        <v>3</v>
      </c>
      <c r="I2129" s="212"/>
      <c r="J2129" s="213">
        <f>ROUND(I2129*H2129,2)</f>
        <v>0</v>
      </c>
      <c r="K2129" s="209" t="s">
        <v>178</v>
      </c>
      <c r="L2129" s="47"/>
      <c r="M2129" s="214" t="s">
        <v>19</v>
      </c>
      <c r="N2129" s="215" t="s">
        <v>42</v>
      </c>
      <c r="O2129" s="87"/>
      <c r="P2129" s="216">
        <f>O2129*H2129</f>
        <v>0</v>
      </c>
      <c r="Q2129" s="216">
        <v>8.0000000000000007E-05</v>
      </c>
      <c r="R2129" s="216">
        <f>Q2129*H2129</f>
        <v>0.00024000000000000003</v>
      </c>
      <c r="S2129" s="216">
        <v>0</v>
      </c>
      <c r="T2129" s="217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18" t="s">
        <v>235</v>
      </c>
      <c r="AT2129" s="218" t="s">
        <v>174</v>
      </c>
      <c r="AU2129" s="218" t="s">
        <v>81</v>
      </c>
      <c r="AY2129" s="20" t="s">
        <v>171</v>
      </c>
      <c r="BE2129" s="219">
        <f>IF(N2129="základní",J2129,0)</f>
        <v>0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20" t="s">
        <v>79</v>
      </c>
      <c r="BK2129" s="219">
        <f>ROUND(I2129*H2129,2)</f>
        <v>0</v>
      </c>
      <c r="BL2129" s="20" t="s">
        <v>235</v>
      </c>
      <c r="BM2129" s="218" t="s">
        <v>1973</v>
      </c>
    </row>
    <row r="2130" s="2" customFormat="1">
      <c r="A2130" s="41"/>
      <c r="B2130" s="42"/>
      <c r="C2130" s="43"/>
      <c r="D2130" s="220" t="s">
        <v>180</v>
      </c>
      <c r="E2130" s="43"/>
      <c r="F2130" s="221" t="s">
        <v>1974</v>
      </c>
      <c r="G2130" s="43"/>
      <c r="H2130" s="43"/>
      <c r="I2130" s="222"/>
      <c r="J2130" s="43"/>
      <c r="K2130" s="43"/>
      <c r="L2130" s="47"/>
      <c r="M2130" s="223"/>
      <c r="N2130" s="224"/>
      <c r="O2130" s="87"/>
      <c r="P2130" s="87"/>
      <c r="Q2130" s="87"/>
      <c r="R2130" s="87"/>
      <c r="S2130" s="87"/>
      <c r="T2130" s="88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20" t="s">
        <v>180</v>
      </c>
      <c r="AU2130" s="20" t="s">
        <v>81</v>
      </c>
    </row>
    <row r="2131" s="13" customFormat="1">
      <c r="A2131" s="13"/>
      <c r="B2131" s="225"/>
      <c r="C2131" s="226"/>
      <c r="D2131" s="227" t="s">
        <v>182</v>
      </c>
      <c r="E2131" s="228" t="s">
        <v>19</v>
      </c>
      <c r="F2131" s="229" t="s">
        <v>1031</v>
      </c>
      <c r="G2131" s="226"/>
      <c r="H2131" s="230">
        <v>2</v>
      </c>
      <c r="I2131" s="231"/>
      <c r="J2131" s="226"/>
      <c r="K2131" s="226"/>
      <c r="L2131" s="232"/>
      <c r="M2131" s="233"/>
      <c r="N2131" s="234"/>
      <c r="O2131" s="234"/>
      <c r="P2131" s="234"/>
      <c r="Q2131" s="234"/>
      <c r="R2131" s="234"/>
      <c r="S2131" s="234"/>
      <c r="T2131" s="23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6" t="s">
        <v>182</v>
      </c>
      <c r="AU2131" s="236" t="s">
        <v>81</v>
      </c>
      <c r="AV2131" s="13" t="s">
        <v>81</v>
      </c>
      <c r="AW2131" s="13" t="s">
        <v>33</v>
      </c>
      <c r="AX2131" s="13" t="s">
        <v>71</v>
      </c>
      <c r="AY2131" s="236" t="s">
        <v>171</v>
      </c>
    </row>
    <row r="2132" s="13" customFormat="1">
      <c r="A2132" s="13"/>
      <c r="B2132" s="225"/>
      <c r="C2132" s="226"/>
      <c r="D2132" s="227" t="s">
        <v>182</v>
      </c>
      <c r="E2132" s="228" t="s">
        <v>19</v>
      </c>
      <c r="F2132" s="229" t="s">
        <v>1009</v>
      </c>
      <c r="G2132" s="226"/>
      <c r="H2132" s="230">
        <v>1</v>
      </c>
      <c r="I2132" s="231"/>
      <c r="J2132" s="226"/>
      <c r="K2132" s="226"/>
      <c r="L2132" s="232"/>
      <c r="M2132" s="233"/>
      <c r="N2132" s="234"/>
      <c r="O2132" s="234"/>
      <c r="P2132" s="234"/>
      <c r="Q2132" s="234"/>
      <c r="R2132" s="234"/>
      <c r="S2132" s="234"/>
      <c r="T2132" s="235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6" t="s">
        <v>182</v>
      </c>
      <c r="AU2132" s="236" t="s">
        <v>81</v>
      </c>
      <c r="AV2132" s="13" t="s">
        <v>81</v>
      </c>
      <c r="AW2132" s="13" t="s">
        <v>33</v>
      </c>
      <c r="AX2132" s="13" t="s">
        <v>71</v>
      </c>
      <c r="AY2132" s="236" t="s">
        <v>171</v>
      </c>
    </row>
    <row r="2133" s="15" customFormat="1">
      <c r="A2133" s="15"/>
      <c r="B2133" s="248"/>
      <c r="C2133" s="249"/>
      <c r="D2133" s="227" t="s">
        <v>182</v>
      </c>
      <c r="E2133" s="250" t="s">
        <v>19</v>
      </c>
      <c r="F2133" s="251" t="s">
        <v>188</v>
      </c>
      <c r="G2133" s="249"/>
      <c r="H2133" s="252">
        <v>3</v>
      </c>
      <c r="I2133" s="253"/>
      <c r="J2133" s="249"/>
      <c r="K2133" s="249"/>
      <c r="L2133" s="254"/>
      <c r="M2133" s="255"/>
      <c r="N2133" s="256"/>
      <c r="O2133" s="256"/>
      <c r="P2133" s="256"/>
      <c r="Q2133" s="256"/>
      <c r="R2133" s="256"/>
      <c r="S2133" s="256"/>
      <c r="T2133" s="257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8" t="s">
        <v>182</v>
      </c>
      <c r="AU2133" s="258" t="s">
        <v>81</v>
      </c>
      <c r="AV2133" s="15" t="s">
        <v>179</v>
      </c>
      <c r="AW2133" s="15" t="s">
        <v>33</v>
      </c>
      <c r="AX2133" s="15" t="s">
        <v>79</v>
      </c>
      <c r="AY2133" s="258" t="s">
        <v>171</v>
      </c>
    </row>
    <row r="2134" s="2" customFormat="1" ht="21.75" customHeight="1">
      <c r="A2134" s="41"/>
      <c r="B2134" s="42"/>
      <c r="C2134" s="207" t="s">
        <v>1975</v>
      </c>
      <c r="D2134" s="207" t="s">
        <v>174</v>
      </c>
      <c r="E2134" s="208" t="s">
        <v>1976</v>
      </c>
      <c r="F2134" s="209" t="s">
        <v>1977</v>
      </c>
      <c r="G2134" s="210" t="s">
        <v>395</v>
      </c>
      <c r="H2134" s="211">
        <v>1</v>
      </c>
      <c r="I2134" s="212"/>
      <c r="J2134" s="213">
        <f>ROUND(I2134*H2134,2)</f>
        <v>0</v>
      </c>
      <c r="K2134" s="209" t="s">
        <v>178</v>
      </c>
      <c r="L2134" s="47"/>
      <c r="M2134" s="214" t="s">
        <v>19</v>
      </c>
      <c r="N2134" s="215" t="s">
        <v>42</v>
      </c>
      <c r="O2134" s="87"/>
      <c r="P2134" s="216">
        <f>O2134*H2134</f>
        <v>0</v>
      </c>
      <c r="Q2134" s="216">
        <v>0.00013999999999999999</v>
      </c>
      <c r="R2134" s="216">
        <f>Q2134*H2134</f>
        <v>0.00013999999999999999</v>
      </c>
      <c r="S2134" s="216">
        <v>0</v>
      </c>
      <c r="T2134" s="217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18" t="s">
        <v>235</v>
      </c>
      <c r="AT2134" s="218" t="s">
        <v>174</v>
      </c>
      <c r="AU2134" s="218" t="s">
        <v>81</v>
      </c>
      <c r="AY2134" s="20" t="s">
        <v>171</v>
      </c>
      <c r="BE2134" s="219">
        <f>IF(N2134="základní",J2134,0)</f>
        <v>0</v>
      </c>
      <c r="BF2134" s="219">
        <f>IF(N2134="snížená",J2134,0)</f>
        <v>0</v>
      </c>
      <c r="BG2134" s="219">
        <f>IF(N2134="zákl. přenesená",J2134,0)</f>
        <v>0</v>
      </c>
      <c r="BH2134" s="219">
        <f>IF(N2134="sníž. přenesená",J2134,0)</f>
        <v>0</v>
      </c>
      <c r="BI2134" s="219">
        <f>IF(N2134="nulová",J2134,0)</f>
        <v>0</v>
      </c>
      <c r="BJ2134" s="20" t="s">
        <v>79</v>
      </c>
      <c r="BK2134" s="219">
        <f>ROUND(I2134*H2134,2)</f>
        <v>0</v>
      </c>
      <c r="BL2134" s="20" t="s">
        <v>235</v>
      </c>
      <c r="BM2134" s="218" t="s">
        <v>1978</v>
      </c>
    </row>
    <row r="2135" s="2" customFormat="1">
      <c r="A2135" s="41"/>
      <c r="B2135" s="42"/>
      <c r="C2135" s="43"/>
      <c r="D2135" s="220" t="s">
        <v>180</v>
      </c>
      <c r="E2135" s="43"/>
      <c r="F2135" s="221" t="s">
        <v>1979</v>
      </c>
      <c r="G2135" s="43"/>
      <c r="H2135" s="43"/>
      <c r="I2135" s="222"/>
      <c r="J2135" s="43"/>
      <c r="K2135" s="43"/>
      <c r="L2135" s="47"/>
      <c r="M2135" s="223"/>
      <c r="N2135" s="224"/>
      <c r="O2135" s="87"/>
      <c r="P2135" s="87"/>
      <c r="Q2135" s="87"/>
      <c r="R2135" s="87"/>
      <c r="S2135" s="87"/>
      <c r="T2135" s="88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T2135" s="20" t="s">
        <v>180</v>
      </c>
      <c r="AU2135" s="20" t="s">
        <v>81</v>
      </c>
    </row>
    <row r="2136" s="13" customFormat="1">
      <c r="A2136" s="13"/>
      <c r="B2136" s="225"/>
      <c r="C2136" s="226"/>
      <c r="D2136" s="227" t="s">
        <v>182</v>
      </c>
      <c r="E2136" s="228" t="s">
        <v>19</v>
      </c>
      <c r="F2136" s="229" t="s">
        <v>1009</v>
      </c>
      <c r="G2136" s="226"/>
      <c r="H2136" s="230">
        <v>1</v>
      </c>
      <c r="I2136" s="231"/>
      <c r="J2136" s="226"/>
      <c r="K2136" s="226"/>
      <c r="L2136" s="232"/>
      <c r="M2136" s="233"/>
      <c r="N2136" s="234"/>
      <c r="O2136" s="234"/>
      <c r="P2136" s="234"/>
      <c r="Q2136" s="234"/>
      <c r="R2136" s="234"/>
      <c r="S2136" s="234"/>
      <c r="T2136" s="235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6" t="s">
        <v>182</v>
      </c>
      <c r="AU2136" s="236" t="s">
        <v>81</v>
      </c>
      <c r="AV2136" s="13" t="s">
        <v>81</v>
      </c>
      <c r="AW2136" s="13" t="s">
        <v>33</v>
      </c>
      <c r="AX2136" s="13" t="s">
        <v>71</v>
      </c>
      <c r="AY2136" s="236" t="s">
        <v>171</v>
      </c>
    </row>
    <row r="2137" s="15" customFormat="1">
      <c r="A2137" s="15"/>
      <c r="B2137" s="248"/>
      <c r="C2137" s="249"/>
      <c r="D2137" s="227" t="s">
        <v>182</v>
      </c>
      <c r="E2137" s="250" t="s">
        <v>19</v>
      </c>
      <c r="F2137" s="251" t="s">
        <v>188</v>
      </c>
      <c r="G2137" s="249"/>
      <c r="H2137" s="252">
        <v>1</v>
      </c>
      <c r="I2137" s="253"/>
      <c r="J2137" s="249"/>
      <c r="K2137" s="249"/>
      <c r="L2137" s="254"/>
      <c r="M2137" s="255"/>
      <c r="N2137" s="256"/>
      <c r="O2137" s="256"/>
      <c r="P2137" s="256"/>
      <c r="Q2137" s="256"/>
      <c r="R2137" s="256"/>
      <c r="S2137" s="256"/>
      <c r="T2137" s="257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58" t="s">
        <v>182</v>
      </c>
      <c r="AU2137" s="258" t="s">
        <v>81</v>
      </c>
      <c r="AV2137" s="15" t="s">
        <v>179</v>
      </c>
      <c r="AW2137" s="15" t="s">
        <v>33</v>
      </c>
      <c r="AX2137" s="15" t="s">
        <v>79</v>
      </c>
      <c r="AY2137" s="258" t="s">
        <v>171</v>
      </c>
    </row>
    <row r="2138" s="2" customFormat="1" ht="16.5" customHeight="1">
      <c r="A2138" s="41"/>
      <c r="B2138" s="42"/>
      <c r="C2138" s="269" t="s">
        <v>1245</v>
      </c>
      <c r="D2138" s="269" t="s">
        <v>565</v>
      </c>
      <c r="E2138" s="270" t="s">
        <v>1980</v>
      </c>
      <c r="F2138" s="271" t="s">
        <v>1981</v>
      </c>
      <c r="G2138" s="272" t="s">
        <v>395</v>
      </c>
      <c r="H2138" s="273">
        <v>1</v>
      </c>
      <c r="I2138" s="274"/>
      <c r="J2138" s="275">
        <f>ROUND(I2138*H2138,2)</f>
        <v>0</v>
      </c>
      <c r="K2138" s="271" t="s">
        <v>178</v>
      </c>
      <c r="L2138" s="276"/>
      <c r="M2138" s="277" t="s">
        <v>19</v>
      </c>
      <c r="N2138" s="278" t="s">
        <v>42</v>
      </c>
      <c r="O2138" s="87"/>
      <c r="P2138" s="216">
        <f>O2138*H2138</f>
        <v>0</v>
      </c>
      <c r="Q2138" s="216">
        <v>0.0080000000000000002</v>
      </c>
      <c r="R2138" s="216">
        <f>Q2138*H2138</f>
        <v>0.0080000000000000002</v>
      </c>
      <c r="S2138" s="216">
        <v>0</v>
      </c>
      <c r="T2138" s="217">
        <f>S2138*H2138</f>
        <v>0</v>
      </c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R2138" s="218" t="s">
        <v>286</v>
      </c>
      <c r="AT2138" s="218" t="s">
        <v>565</v>
      </c>
      <c r="AU2138" s="218" t="s">
        <v>81</v>
      </c>
      <c r="AY2138" s="20" t="s">
        <v>171</v>
      </c>
      <c r="BE2138" s="219">
        <f>IF(N2138="základní",J2138,0)</f>
        <v>0</v>
      </c>
      <c r="BF2138" s="219">
        <f>IF(N2138="snížená",J2138,0)</f>
        <v>0</v>
      </c>
      <c r="BG2138" s="219">
        <f>IF(N2138="zákl. přenesená",J2138,0)</f>
        <v>0</v>
      </c>
      <c r="BH2138" s="219">
        <f>IF(N2138="sníž. přenesená",J2138,0)</f>
        <v>0</v>
      </c>
      <c r="BI2138" s="219">
        <f>IF(N2138="nulová",J2138,0)</f>
        <v>0</v>
      </c>
      <c r="BJ2138" s="20" t="s">
        <v>79</v>
      </c>
      <c r="BK2138" s="219">
        <f>ROUND(I2138*H2138,2)</f>
        <v>0</v>
      </c>
      <c r="BL2138" s="20" t="s">
        <v>235</v>
      </c>
      <c r="BM2138" s="218" t="s">
        <v>1982</v>
      </c>
    </row>
    <row r="2139" s="13" customFormat="1">
      <c r="A2139" s="13"/>
      <c r="B2139" s="225"/>
      <c r="C2139" s="226"/>
      <c r="D2139" s="227" t="s">
        <v>182</v>
      </c>
      <c r="E2139" s="228" t="s">
        <v>19</v>
      </c>
      <c r="F2139" s="229" t="s">
        <v>1009</v>
      </c>
      <c r="G2139" s="226"/>
      <c r="H2139" s="230">
        <v>1</v>
      </c>
      <c r="I2139" s="231"/>
      <c r="J2139" s="226"/>
      <c r="K2139" s="226"/>
      <c r="L2139" s="232"/>
      <c r="M2139" s="233"/>
      <c r="N2139" s="234"/>
      <c r="O2139" s="234"/>
      <c r="P2139" s="234"/>
      <c r="Q2139" s="234"/>
      <c r="R2139" s="234"/>
      <c r="S2139" s="234"/>
      <c r="T2139" s="235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6" t="s">
        <v>182</v>
      </c>
      <c r="AU2139" s="236" t="s">
        <v>81</v>
      </c>
      <c r="AV2139" s="13" t="s">
        <v>81</v>
      </c>
      <c r="AW2139" s="13" t="s">
        <v>33</v>
      </c>
      <c r="AX2139" s="13" t="s">
        <v>71</v>
      </c>
      <c r="AY2139" s="236" t="s">
        <v>171</v>
      </c>
    </row>
    <row r="2140" s="15" customFormat="1">
      <c r="A2140" s="15"/>
      <c r="B2140" s="248"/>
      <c r="C2140" s="249"/>
      <c r="D2140" s="227" t="s">
        <v>182</v>
      </c>
      <c r="E2140" s="250" t="s">
        <v>19</v>
      </c>
      <c r="F2140" s="251" t="s">
        <v>188</v>
      </c>
      <c r="G2140" s="249"/>
      <c r="H2140" s="252">
        <v>1</v>
      </c>
      <c r="I2140" s="253"/>
      <c r="J2140" s="249"/>
      <c r="K2140" s="249"/>
      <c r="L2140" s="254"/>
      <c r="M2140" s="255"/>
      <c r="N2140" s="256"/>
      <c r="O2140" s="256"/>
      <c r="P2140" s="256"/>
      <c r="Q2140" s="256"/>
      <c r="R2140" s="256"/>
      <c r="S2140" s="256"/>
      <c r="T2140" s="257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8" t="s">
        <v>182</v>
      </c>
      <c r="AU2140" s="258" t="s">
        <v>81</v>
      </c>
      <c r="AV2140" s="15" t="s">
        <v>179</v>
      </c>
      <c r="AW2140" s="15" t="s">
        <v>33</v>
      </c>
      <c r="AX2140" s="15" t="s">
        <v>79</v>
      </c>
      <c r="AY2140" s="258" t="s">
        <v>171</v>
      </c>
    </row>
    <row r="2141" s="2" customFormat="1" ht="16.5" customHeight="1">
      <c r="A2141" s="41"/>
      <c r="B2141" s="42"/>
      <c r="C2141" s="207" t="s">
        <v>1983</v>
      </c>
      <c r="D2141" s="207" t="s">
        <v>174</v>
      </c>
      <c r="E2141" s="208" t="s">
        <v>1984</v>
      </c>
      <c r="F2141" s="209" t="s">
        <v>1985</v>
      </c>
      <c r="G2141" s="210" t="s">
        <v>395</v>
      </c>
      <c r="H2141" s="211">
        <v>1</v>
      </c>
      <c r="I2141" s="212"/>
      <c r="J2141" s="213">
        <f>ROUND(I2141*H2141,2)</f>
        <v>0</v>
      </c>
      <c r="K2141" s="209" t="s">
        <v>178</v>
      </c>
      <c r="L2141" s="47"/>
      <c r="M2141" s="214" t="s">
        <v>19</v>
      </c>
      <c r="N2141" s="215" t="s">
        <v>42</v>
      </c>
      <c r="O2141" s="87"/>
      <c r="P2141" s="216">
        <f>O2141*H2141</f>
        <v>0</v>
      </c>
      <c r="Q2141" s="216">
        <v>0</v>
      </c>
      <c r="R2141" s="216">
        <f>Q2141*H2141</f>
        <v>0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235</v>
      </c>
      <c r="AT2141" s="218" t="s">
        <v>174</v>
      </c>
      <c r="AU2141" s="218" t="s">
        <v>81</v>
      </c>
      <c r="AY2141" s="20" t="s">
        <v>171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79</v>
      </c>
      <c r="BK2141" s="219">
        <f>ROUND(I2141*H2141,2)</f>
        <v>0</v>
      </c>
      <c r="BL2141" s="20" t="s">
        <v>235</v>
      </c>
      <c r="BM2141" s="218" t="s">
        <v>1986</v>
      </c>
    </row>
    <row r="2142" s="2" customFormat="1">
      <c r="A2142" s="41"/>
      <c r="B2142" s="42"/>
      <c r="C2142" s="43"/>
      <c r="D2142" s="220" t="s">
        <v>180</v>
      </c>
      <c r="E2142" s="43"/>
      <c r="F2142" s="221" t="s">
        <v>1987</v>
      </c>
      <c r="G2142" s="43"/>
      <c r="H2142" s="43"/>
      <c r="I2142" s="222"/>
      <c r="J2142" s="43"/>
      <c r="K2142" s="43"/>
      <c r="L2142" s="47"/>
      <c r="M2142" s="223"/>
      <c r="N2142" s="224"/>
      <c r="O2142" s="87"/>
      <c r="P2142" s="87"/>
      <c r="Q2142" s="87"/>
      <c r="R2142" s="87"/>
      <c r="S2142" s="87"/>
      <c r="T2142" s="88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20" t="s">
        <v>180</v>
      </c>
      <c r="AU2142" s="20" t="s">
        <v>81</v>
      </c>
    </row>
    <row r="2143" s="13" customFormat="1">
      <c r="A2143" s="13"/>
      <c r="B2143" s="225"/>
      <c r="C2143" s="226"/>
      <c r="D2143" s="227" t="s">
        <v>182</v>
      </c>
      <c r="E2143" s="228" t="s">
        <v>19</v>
      </c>
      <c r="F2143" s="229" t="s">
        <v>1009</v>
      </c>
      <c r="G2143" s="226"/>
      <c r="H2143" s="230">
        <v>1</v>
      </c>
      <c r="I2143" s="231"/>
      <c r="J2143" s="226"/>
      <c r="K2143" s="226"/>
      <c r="L2143" s="232"/>
      <c r="M2143" s="233"/>
      <c r="N2143" s="234"/>
      <c r="O2143" s="234"/>
      <c r="P2143" s="234"/>
      <c r="Q2143" s="234"/>
      <c r="R2143" s="234"/>
      <c r="S2143" s="234"/>
      <c r="T2143" s="235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6" t="s">
        <v>182</v>
      </c>
      <c r="AU2143" s="236" t="s">
        <v>81</v>
      </c>
      <c r="AV2143" s="13" t="s">
        <v>81</v>
      </c>
      <c r="AW2143" s="13" t="s">
        <v>33</v>
      </c>
      <c r="AX2143" s="13" t="s">
        <v>71</v>
      </c>
      <c r="AY2143" s="236" t="s">
        <v>171</v>
      </c>
    </row>
    <row r="2144" s="15" customFormat="1">
      <c r="A2144" s="15"/>
      <c r="B2144" s="248"/>
      <c r="C2144" s="249"/>
      <c r="D2144" s="227" t="s">
        <v>182</v>
      </c>
      <c r="E2144" s="250" t="s">
        <v>19</v>
      </c>
      <c r="F2144" s="251" t="s">
        <v>188</v>
      </c>
      <c r="G2144" s="249"/>
      <c r="H2144" s="252">
        <v>1</v>
      </c>
      <c r="I2144" s="253"/>
      <c r="J2144" s="249"/>
      <c r="K2144" s="249"/>
      <c r="L2144" s="254"/>
      <c r="M2144" s="255"/>
      <c r="N2144" s="256"/>
      <c r="O2144" s="256"/>
      <c r="P2144" s="256"/>
      <c r="Q2144" s="256"/>
      <c r="R2144" s="256"/>
      <c r="S2144" s="256"/>
      <c r="T2144" s="257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58" t="s">
        <v>182</v>
      </c>
      <c r="AU2144" s="258" t="s">
        <v>81</v>
      </c>
      <c r="AV2144" s="15" t="s">
        <v>179</v>
      </c>
      <c r="AW2144" s="15" t="s">
        <v>33</v>
      </c>
      <c r="AX2144" s="15" t="s">
        <v>79</v>
      </c>
      <c r="AY2144" s="258" t="s">
        <v>171</v>
      </c>
    </row>
    <row r="2145" s="2" customFormat="1" ht="16.5" customHeight="1">
      <c r="A2145" s="41"/>
      <c r="B2145" s="42"/>
      <c r="C2145" s="269" t="s">
        <v>1251</v>
      </c>
      <c r="D2145" s="269" t="s">
        <v>565</v>
      </c>
      <c r="E2145" s="270" t="s">
        <v>1988</v>
      </c>
      <c r="F2145" s="271" t="s">
        <v>1989</v>
      </c>
      <c r="G2145" s="272" t="s">
        <v>395</v>
      </c>
      <c r="H2145" s="273">
        <v>1</v>
      </c>
      <c r="I2145" s="274"/>
      <c r="J2145" s="275">
        <f>ROUND(I2145*H2145,2)</f>
        <v>0</v>
      </c>
      <c r="K2145" s="271" t="s">
        <v>19</v>
      </c>
      <c r="L2145" s="276"/>
      <c r="M2145" s="277" t="s">
        <v>19</v>
      </c>
      <c r="N2145" s="278" t="s">
        <v>42</v>
      </c>
      <c r="O2145" s="87"/>
      <c r="P2145" s="216">
        <f>O2145*H2145</f>
        <v>0</v>
      </c>
      <c r="Q2145" s="216">
        <v>0</v>
      </c>
      <c r="R2145" s="216">
        <f>Q2145*H2145</f>
        <v>0</v>
      </c>
      <c r="S2145" s="216">
        <v>0</v>
      </c>
      <c r="T2145" s="217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18" t="s">
        <v>286</v>
      </c>
      <c r="AT2145" s="218" t="s">
        <v>565</v>
      </c>
      <c r="AU2145" s="218" t="s">
        <v>81</v>
      </c>
      <c r="AY2145" s="20" t="s">
        <v>171</v>
      </c>
      <c r="BE2145" s="219">
        <f>IF(N2145="základní",J2145,0)</f>
        <v>0</v>
      </c>
      <c r="BF2145" s="219">
        <f>IF(N2145="snížená",J2145,0)</f>
        <v>0</v>
      </c>
      <c r="BG2145" s="219">
        <f>IF(N2145="zákl. přenesená",J2145,0)</f>
        <v>0</v>
      </c>
      <c r="BH2145" s="219">
        <f>IF(N2145="sníž. přenesená",J2145,0)</f>
        <v>0</v>
      </c>
      <c r="BI2145" s="219">
        <f>IF(N2145="nulová",J2145,0)</f>
        <v>0</v>
      </c>
      <c r="BJ2145" s="20" t="s">
        <v>79</v>
      </c>
      <c r="BK2145" s="219">
        <f>ROUND(I2145*H2145,2)</f>
        <v>0</v>
      </c>
      <c r="BL2145" s="20" t="s">
        <v>235</v>
      </c>
      <c r="BM2145" s="218" t="s">
        <v>1990</v>
      </c>
    </row>
    <row r="2146" s="13" customFormat="1">
      <c r="A2146" s="13"/>
      <c r="B2146" s="225"/>
      <c r="C2146" s="226"/>
      <c r="D2146" s="227" t="s">
        <v>182</v>
      </c>
      <c r="E2146" s="228" t="s">
        <v>19</v>
      </c>
      <c r="F2146" s="229" t="s">
        <v>1009</v>
      </c>
      <c r="G2146" s="226"/>
      <c r="H2146" s="230">
        <v>1</v>
      </c>
      <c r="I2146" s="231"/>
      <c r="J2146" s="226"/>
      <c r="K2146" s="226"/>
      <c r="L2146" s="232"/>
      <c r="M2146" s="233"/>
      <c r="N2146" s="234"/>
      <c r="O2146" s="234"/>
      <c r="P2146" s="234"/>
      <c r="Q2146" s="234"/>
      <c r="R2146" s="234"/>
      <c r="S2146" s="234"/>
      <c r="T2146" s="235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6" t="s">
        <v>182</v>
      </c>
      <c r="AU2146" s="236" t="s">
        <v>81</v>
      </c>
      <c r="AV2146" s="13" t="s">
        <v>81</v>
      </c>
      <c r="AW2146" s="13" t="s">
        <v>33</v>
      </c>
      <c r="AX2146" s="13" t="s">
        <v>71</v>
      </c>
      <c r="AY2146" s="236" t="s">
        <v>171</v>
      </c>
    </row>
    <row r="2147" s="15" customFormat="1">
      <c r="A2147" s="15"/>
      <c r="B2147" s="248"/>
      <c r="C2147" s="249"/>
      <c r="D2147" s="227" t="s">
        <v>182</v>
      </c>
      <c r="E2147" s="250" t="s">
        <v>19</v>
      </c>
      <c r="F2147" s="251" t="s">
        <v>188</v>
      </c>
      <c r="G2147" s="249"/>
      <c r="H2147" s="252">
        <v>1</v>
      </c>
      <c r="I2147" s="253"/>
      <c r="J2147" s="249"/>
      <c r="K2147" s="249"/>
      <c r="L2147" s="254"/>
      <c r="M2147" s="255"/>
      <c r="N2147" s="256"/>
      <c r="O2147" s="256"/>
      <c r="P2147" s="256"/>
      <c r="Q2147" s="256"/>
      <c r="R2147" s="256"/>
      <c r="S2147" s="256"/>
      <c r="T2147" s="257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58" t="s">
        <v>182</v>
      </c>
      <c r="AU2147" s="258" t="s">
        <v>81</v>
      </c>
      <c r="AV2147" s="15" t="s">
        <v>179</v>
      </c>
      <c r="AW2147" s="15" t="s">
        <v>33</v>
      </c>
      <c r="AX2147" s="15" t="s">
        <v>79</v>
      </c>
      <c r="AY2147" s="258" t="s">
        <v>171</v>
      </c>
    </row>
    <row r="2148" s="2" customFormat="1" ht="16.5" customHeight="1">
      <c r="A2148" s="41"/>
      <c r="B2148" s="42"/>
      <c r="C2148" s="207" t="s">
        <v>1991</v>
      </c>
      <c r="D2148" s="207" t="s">
        <v>174</v>
      </c>
      <c r="E2148" s="208" t="s">
        <v>1992</v>
      </c>
      <c r="F2148" s="209" t="s">
        <v>1993</v>
      </c>
      <c r="G2148" s="210" t="s">
        <v>395</v>
      </c>
      <c r="H2148" s="211">
        <v>1</v>
      </c>
      <c r="I2148" s="212"/>
      <c r="J2148" s="213">
        <f>ROUND(I2148*H2148,2)</f>
        <v>0</v>
      </c>
      <c r="K2148" s="209" t="s">
        <v>178</v>
      </c>
      <c r="L2148" s="47"/>
      <c r="M2148" s="214" t="s">
        <v>19</v>
      </c>
      <c r="N2148" s="215" t="s">
        <v>42</v>
      </c>
      <c r="O2148" s="87"/>
      <c r="P2148" s="216">
        <f>O2148*H2148</f>
        <v>0</v>
      </c>
      <c r="Q2148" s="216">
        <v>0</v>
      </c>
      <c r="R2148" s="216">
        <f>Q2148*H2148</f>
        <v>0</v>
      </c>
      <c r="S2148" s="216">
        <v>0</v>
      </c>
      <c r="T2148" s="217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18" t="s">
        <v>235</v>
      </c>
      <c r="AT2148" s="218" t="s">
        <v>174</v>
      </c>
      <c r="AU2148" s="218" t="s">
        <v>81</v>
      </c>
      <c r="AY2148" s="20" t="s">
        <v>171</v>
      </c>
      <c r="BE2148" s="219">
        <f>IF(N2148="základní",J2148,0)</f>
        <v>0</v>
      </c>
      <c r="BF2148" s="219">
        <f>IF(N2148="snížená",J2148,0)</f>
        <v>0</v>
      </c>
      <c r="BG2148" s="219">
        <f>IF(N2148="zákl. přenesená",J2148,0)</f>
        <v>0</v>
      </c>
      <c r="BH2148" s="219">
        <f>IF(N2148="sníž. přenesená",J2148,0)</f>
        <v>0</v>
      </c>
      <c r="BI2148" s="219">
        <f>IF(N2148="nulová",J2148,0)</f>
        <v>0</v>
      </c>
      <c r="BJ2148" s="20" t="s">
        <v>79</v>
      </c>
      <c r="BK2148" s="219">
        <f>ROUND(I2148*H2148,2)</f>
        <v>0</v>
      </c>
      <c r="BL2148" s="20" t="s">
        <v>235</v>
      </c>
      <c r="BM2148" s="218" t="s">
        <v>1994</v>
      </c>
    </row>
    <row r="2149" s="2" customFormat="1">
      <c r="A2149" s="41"/>
      <c r="B2149" s="42"/>
      <c r="C2149" s="43"/>
      <c r="D2149" s="220" t="s">
        <v>180</v>
      </c>
      <c r="E2149" s="43"/>
      <c r="F2149" s="221" t="s">
        <v>1995</v>
      </c>
      <c r="G2149" s="43"/>
      <c r="H2149" s="43"/>
      <c r="I2149" s="222"/>
      <c r="J2149" s="43"/>
      <c r="K2149" s="43"/>
      <c r="L2149" s="47"/>
      <c r="M2149" s="223"/>
      <c r="N2149" s="224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180</v>
      </c>
      <c r="AU2149" s="20" t="s">
        <v>81</v>
      </c>
    </row>
    <row r="2150" s="13" customFormat="1">
      <c r="A2150" s="13"/>
      <c r="B2150" s="225"/>
      <c r="C2150" s="226"/>
      <c r="D2150" s="227" t="s">
        <v>182</v>
      </c>
      <c r="E2150" s="228" t="s">
        <v>19</v>
      </c>
      <c r="F2150" s="229" t="s">
        <v>1009</v>
      </c>
      <c r="G2150" s="226"/>
      <c r="H2150" s="230">
        <v>1</v>
      </c>
      <c r="I2150" s="231"/>
      <c r="J2150" s="226"/>
      <c r="K2150" s="226"/>
      <c r="L2150" s="232"/>
      <c r="M2150" s="233"/>
      <c r="N2150" s="234"/>
      <c r="O2150" s="234"/>
      <c r="P2150" s="234"/>
      <c r="Q2150" s="234"/>
      <c r="R2150" s="234"/>
      <c r="S2150" s="234"/>
      <c r="T2150" s="23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6" t="s">
        <v>182</v>
      </c>
      <c r="AU2150" s="236" t="s">
        <v>81</v>
      </c>
      <c r="AV2150" s="13" t="s">
        <v>81</v>
      </c>
      <c r="AW2150" s="13" t="s">
        <v>33</v>
      </c>
      <c r="AX2150" s="13" t="s">
        <v>71</v>
      </c>
      <c r="AY2150" s="236" t="s">
        <v>171</v>
      </c>
    </row>
    <row r="2151" s="15" customFormat="1">
      <c r="A2151" s="15"/>
      <c r="B2151" s="248"/>
      <c r="C2151" s="249"/>
      <c r="D2151" s="227" t="s">
        <v>182</v>
      </c>
      <c r="E2151" s="250" t="s">
        <v>19</v>
      </c>
      <c r="F2151" s="251" t="s">
        <v>188</v>
      </c>
      <c r="G2151" s="249"/>
      <c r="H2151" s="252">
        <v>1</v>
      </c>
      <c r="I2151" s="253"/>
      <c r="J2151" s="249"/>
      <c r="K2151" s="249"/>
      <c r="L2151" s="254"/>
      <c r="M2151" s="255"/>
      <c r="N2151" s="256"/>
      <c r="O2151" s="256"/>
      <c r="P2151" s="256"/>
      <c r="Q2151" s="256"/>
      <c r="R2151" s="256"/>
      <c r="S2151" s="256"/>
      <c r="T2151" s="257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T2151" s="258" t="s">
        <v>182</v>
      </c>
      <c r="AU2151" s="258" t="s">
        <v>81</v>
      </c>
      <c r="AV2151" s="15" t="s">
        <v>179</v>
      </c>
      <c r="AW2151" s="15" t="s">
        <v>33</v>
      </c>
      <c r="AX2151" s="15" t="s">
        <v>79</v>
      </c>
      <c r="AY2151" s="258" t="s">
        <v>171</v>
      </c>
    </row>
    <row r="2152" s="2" customFormat="1" ht="16.5" customHeight="1">
      <c r="A2152" s="41"/>
      <c r="B2152" s="42"/>
      <c r="C2152" s="269" t="s">
        <v>1256</v>
      </c>
      <c r="D2152" s="269" t="s">
        <v>565</v>
      </c>
      <c r="E2152" s="270" t="s">
        <v>1996</v>
      </c>
      <c r="F2152" s="271" t="s">
        <v>1997</v>
      </c>
      <c r="G2152" s="272" t="s">
        <v>395</v>
      </c>
      <c r="H2152" s="273">
        <v>1</v>
      </c>
      <c r="I2152" s="274"/>
      <c r="J2152" s="275">
        <f>ROUND(I2152*H2152,2)</f>
        <v>0</v>
      </c>
      <c r="K2152" s="271" t="s">
        <v>178</v>
      </c>
      <c r="L2152" s="276"/>
      <c r="M2152" s="277" t="s">
        <v>19</v>
      </c>
      <c r="N2152" s="278" t="s">
        <v>42</v>
      </c>
      <c r="O2152" s="87"/>
      <c r="P2152" s="216">
        <f>O2152*H2152</f>
        <v>0</v>
      </c>
      <c r="Q2152" s="216">
        <v>0.071999999999999995</v>
      </c>
      <c r="R2152" s="216">
        <f>Q2152*H2152</f>
        <v>0.071999999999999995</v>
      </c>
      <c r="S2152" s="216">
        <v>0</v>
      </c>
      <c r="T2152" s="21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8" t="s">
        <v>286</v>
      </c>
      <c r="AT2152" s="218" t="s">
        <v>565</v>
      </c>
      <c r="AU2152" s="218" t="s">
        <v>81</v>
      </c>
      <c r="AY2152" s="20" t="s">
        <v>171</v>
      </c>
      <c r="BE2152" s="219">
        <f>IF(N2152="základní",J2152,0)</f>
        <v>0</v>
      </c>
      <c r="BF2152" s="219">
        <f>IF(N2152="snížená",J2152,0)</f>
        <v>0</v>
      </c>
      <c r="BG2152" s="219">
        <f>IF(N2152="zákl. přenesená",J2152,0)</f>
        <v>0</v>
      </c>
      <c r="BH2152" s="219">
        <f>IF(N2152="sníž. přenesená",J2152,0)</f>
        <v>0</v>
      </c>
      <c r="BI2152" s="219">
        <f>IF(N2152="nulová",J2152,0)</f>
        <v>0</v>
      </c>
      <c r="BJ2152" s="20" t="s">
        <v>79</v>
      </c>
      <c r="BK2152" s="219">
        <f>ROUND(I2152*H2152,2)</f>
        <v>0</v>
      </c>
      <c r="BL2152" s="20" t="s">
        <v>235</v>
      </c>
      <c r="BM2152" s="218" t="s">
        <v>1998</v>
      </c>
    </row>
    <row r="2153" s="13" customFormat="1">
      <c r="A2153" s="13"/>
      <c r="B2153" s="225"/>
      <c r="C2153" s="226"/>
      <c r="D2153" s="227" t="s">
        <v>182</v>
      </c>
      <c r="E2153" s="228" t="s">
        <v>19</v>
      </c>
      <c r="F2153" s="229" t="s">
        <v>1009</v>
      </c>
      <c r="G2153" s="226"/>
      <c r="H2153" s="230">
        <v>1</v>
      </c>
      <c r="I2153" s="231"/>
      <c r="J2153" s="226"/>
      <c r="K2153" s="226"/>
      <c r="L2153" s="232"/>
      <c r="M2153" s="233"/>
      <c r="N2153" s="234"/>
      <c r="O2153" s="234"/>
      <c r="P2153" s="234"/>
      <c r="Q2153" s="234"/>
      <c r="R2153" s="234"/>
      <c r="S2153" s="234"/>
      <c r="T2153" s="235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6" t="s">
        <v>182</v>
      </c>
      <c r="AU2153" s="236" t="s">
        <v>81</v>
      </c>
      <c r="AV2153" s="13" t="s">
        <v>81</v>
      </c>
      <c r="AW2153" s="13" t="s">
        <v>33</v>
      </c>
      <c r="AX2153" s="13" t="s">
        <v>71</v>
      </c>
      <c r="AY2153" s="236" t="s">
        <v>171</v>
      </c>
    </row>
    <row r="2154" s="15" customFormat="1">
      <c r="A2154" s="15"/>
      <c r="B2154" s="248"/>
      <c r="C2154" s="249"/>
      <c r="D2154" s="227" t="s">
        <v>182</v>
      </c>
      <c r="E2154" s="250" t="s">
        <v>19</v>
      </c>
      <c r="F2154" s="251" t="s">
        <v>188</v>
      </c>
      <c r="G2154" s="249"/>
      <c r="H2154" s="252">
        <v>1</v>
      </c>
      <c r="I2154" s="253"/>
      <c r="J2154" s="249"/>
      <c r="K2154" s="249"/>
      <c r="L2154" s="254"/>
      <c r="M2154" s="255"/>
      <c r="N2154" s="256"/>
      <c r="O2154" s="256"/>
      <c r="P2154" s="256"/>
      <c r="Q2154" s="256"/>
      <c r="R2154" s="256"/>
      <c r="S2154" s="256"/>
      <c r="T2154" s="257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58" t="s">
        <v>182</v>
      </c>
      <c r="AU2154" s="258" t="s">
        <v>81</v>
      </c>
      <c r="AV2154" s="15" t="s">
        <v>179</v>
      </c>
      <c r="AW2154" s="15" t="s">
        <v>33</v>
      </c>
      <c r="AX2154" s="15" t="s">
        <v>79</v>
      </c>
      <c r="AY2154" s="258" t="s">
        <v>171</v>
      </c>
    </row>
    <row r="2155" s="2" customFormat="1" ht="21.75" customHeight="1">
      <c r="A2155" s="41"/>
      <c r="B2155" s="42"/>
      <c r="C2155" s="207" t="s">
        <v>1999</v>
      </c>
      <c r="D2155" s="207" t="s">
        <v>174</v>
      </c>
      <c r="E2155" s="208" t="s">
        <v>2000</v>
      </c>
      <c r="F2155" s="209" t="s">
        <v>2001</v>
      </c>
      <c r="G2155" s="210" t="s">
        <v>395</v>
      </c>
      <c r="H2155" s="211">
        <v>1</v>
      </c>
      <c r="I2155" s="212"/>
      <c r="J2155" s="213">
        <f>ROUND(I2155*H2155,2)</f>
        <v>0</v>
      </c>
      <c r="K2155" s="209" t="s">
        <v>178</v>
      </c>
      <c r="L2155" s="47"/>
      <c r="M2155" s="214" t="s">
        <v>19</v>
      </c>
      <c r="N2155" s="215" t="s">
        <v>42</v>
      </c>
      <c r="O2155" s="87"/>
      <c r="P2155" s="216">
        <f>O2155*H2155</f>
        <v>0</v>
      </c>
      <c r="Q2155" s="216">
        <v>0</v>
      </c>
      <c r="R2155" s="216">
        <f>Q2155*H2155</f>
        <v>0</v>
      </c>
      <c r="S2155" s="216">
        <v>0</v>
      </c>
      <c r="T2155" s="217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18" t="s">
        <v>235</v>
      </c>
      <c r="AT2155" s="218" t="s">
        <v>174</v>
      </c>
      <c r="AU2155" s="218" t="s">
        <v>81</v>
      </c>
      <c r="AY2155" s="20" t="s">
        <v>171</v>
      </c>
      <c r="BE2155" s="219">
        <f>IF(N2155="základní",J2155,0)</f>
        <v>0</v>
      </c>
      <c r="BF2155" s="219">
        <f>IF(N2155="snížená",J2155,0)</f>
        <v>0</v>
      </c>
      <c r="BG2155" s="219">
        <f>IF(N2155="zákl. přenesená",J2155,0)</f>
        <v>0</v>
      </c>
      <c r="BH2155" s="219">
        <f>IF(N2155="sníž. přenesená",J2155,0)</f>
        <v>0</v>
      </c>
      <c r="BI2155" s="219">
        <f>IF(N2155="nulová",J2155,0)</f>
        <v>0</v>
      </c>
      <c r="BJ2155" s="20" t="s">
        <v>79</v>
      </c>
      <c r="BK2155" s="219">
        <f>ROUND(I2155*H2155,2)</f>
        <v>0</v>
      </c>
      <c r="BL2155" s="20" t="s">
        <v>235</v>
      </c>
      <c r="BM2155" s="218" t="s">
        <v>2002</v>
      </c>
    </row>
    <row r="2156" s="2" customFormat="1">
      <c r="A2156" s="41"/>
      <c r="B2156" s="42"/>
      <c r="C2156" s="43"/>
      <c r="D2156" s="220" t="s">
        <v>180</v>
      </c>
      <c r="E2156" s="43"/>
      <c r="F2156" s="221" t="s">
        <v>2003</v>
      </c>
      <c r="G2156" s="43"/>
      <c r="H2156" s="43"/>
      <c r="I2156" s="222"/>
      <c r="J2156" s="43"/>
      <c r="K2156" s="43"/>
      <c r="L2156" s="47"/>
      <c r="M2156" s="223"/>
      <c r="N2156" s="224"/>
      <c r="O2156" s="87"/>
      <c r="P2156" s="87"/>
      <c r="Q2156" s="87"/>
      <c r="R2156" s="87"/>
      <c r="S2156" s="87"/>
      <c r="T2156" s="88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T2156" s="20" t="s">
        <v>180</v>
      </c>
      <c r="AU2156" s="20" t="s">
        <v>81</v>
      </c>
    </row>
    <row r="2157" s="13" customFormat="1">
      <c r="A2157" s="13"/>
      <c r="B2157" s="225"/>
      <c r="C2157" s="226"/>
      <c r="D2157" s="227" t="s">
        <v>182</v>
      </c>
      <c r="E2157" s="228" t="s">
        <v>19</v>
      </c>
      <c r="F2157" s="229" t="s">
        <v>1009</v>
      </c>
      <c r="G2157" s="226"/>
      <c r="H2157" s="230">
        <v>1</v>
      </c>
      <c r="I2157" s="231"/>
      <c r="J2157" s="226"/>
      <c r="K2157" s="226"/>
      <c r="L2157" s="232"/>
      <c r="M2157" s="233"/>
      <c r="N2157" s="234"/>
      <c r="O2157" s="234"/>
      <c r="P2157" s="234"/>
      <c r="Q2157" s="234"/>
      <c r="R2157" s="234"/>
      <c r="S2157" s="234"/>
      <c r="T2157" s="235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6" t="s">
        <v>182</v>
      </c>
      <c r="AU2157" s="236" t="s">
        <v>81</v>
      </c>
      <c r="AV2157" s="13" t="s">
        <v>81</v>
      </c>
      <c r="AW2157" s="13" t="s">
        <v>33</v>
      </c>
      <c r="AX2157" s="13" t="s">
        <v>71</v>
      </c>
      <c r="AY2157" s="236" t="s">
        <v>171</v>
      </c>
    </row>
    <row r="2158" s="15" customFormat="1">
      <c r="A2158" s="15"/>
      <c r="B2158" s="248"/>
      <c r="C2158" s="249"/>
      <c r="D2158" s="227" t="s">
        <v>182</v>
      </c>
      <c r="E2158" s="250" t="s">
        <v>19</v>
      </c>
      <c r="F2158" s="251" t="s">
        <v>188</v>
      </c>
      <c r="G2158" s="249"/>
      <c r="H2158" s="252">
        <v>1</v>
      </c>
      <c r="I2158" s="253"/>
      <c r="J2158" s="249"/>
      <c r="K2158" s="249"/>
      <c r="L2158" s="254"/>
      <c r="M2158" s="255"/>
      <c r="N2158" s="256"/>
      <c r="O2158" s="256"/>
      <c r="P2158" s="256"/>
      <c r="Q2158" s="256"/>
      <c r="R2158" s="256"/>
      <c r="S2158" s="256"/>
      <c r="T2158" s="257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58" t="s">
        <v>182</v>
      </c>
      <c r="AU2158" s="258" t="s">
        <v>81</v>
      </c>
      <c r="AV2158" s="15" t="s">
        <v>179</v>
      </c>
      <c r="AW2158" s="15" t="s">
        <v>33</v>
      </c>
      <c r="AX2158" s="15" t="s">
        <v>79</v>
      </c>
      <c r="AY2158" s="258" t="s">
        <v>171</v>
      </c>
    </row>
    <row r="2159" s="2" customFormat="1" ht="16.5" customHeight="1">
      <c r="A2159" s="41"/>
      <c r="B2159" s="42"/>
      <c r="C2159" s="269" t="s">
        <v>1261</v>
      </c>
      <c r="D2159" s="269" t="s">
        <v>565</v>
      </c>
      <c r="E2159" s="270" t="s">
        <v>2004</v>
      </c>
      <c r="F2159" s="271" t="s">
        <v>2005</v>
      </c>
      <c r="G2159" s="272" t="s">
        <v>395</v>
      </c>
      <c r="H2159" s="273">
        <v>1</v>
      </c>
      <c r="I2159" s="274"/>
      <c r="J2159" s="275">
        <f>ROUND(I2159*H2159,2)</f>
        <v>0</v>
      </c>
      <c r="K2159" s="271" t="s">
        <v>178</v>
      </c>
      <c r="L2159" s="276"/>
      <c r="M2159" s="277" t="s">
        <v>19</v>
      </c>
      <c r="N2159" s="278" t="s">
        <v>42</v>
      </c>
      <c r="O2159" s="87"/>
      <c r="P2159" s="216">
        <f>O2159*H2159</f>
        <v>0</v>
      </c>
      <c r="Q2159" s="216">
        <v>0.056000000000000001</v>
      </c>
      <c r="R2159" s="216">
        <f>Q2159*H2159</f>
        <v>0.056000000000000001</v>
      </c>
      <c r="S2159" s="216">
        <v>0</v>
      </c>
      <c r="T2159" s="217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18" t="s">
        <v>286</v>
      </c>
      <c r="AT2159" s="218" t="s">
        <v>565</v>
      </c>
      <c r="AU2159" s="218" t="s">
        <v>81</v>
      </c>
      <c r="AY2159" s="20" t="s">
        <v>171</v>
      </c>
      <c r="BE2159" s="219">
        <f>IF(N2159="základní",J2159,0)</f>
        <v>0</v>
      </c>
      <c r="BF2159" s="219">
        <f>IF(N2159="snížená",J2159,0)</f>
        <v>0</v>
      </c>
      <c r="BG2159" s="219">
        <f>IF(N2159="zákl. přenesená",J2159,0)</f>
        <v>0</v>
      </c>
      <c r="BH2159" s="219">
        <f>IF(N2159="sníž. přenesená",J2159,0)</f>
        <v>0</v>
      </c>
      <c r="BI2159" s="219">
        <f>IF(N2159="nulová",J2159,0)</f>
        <v>0</v>
      </c>
      <c r="BJ2159" s="20" t="s">
        <v>79</v>
      </c>
      <c r="BK2159" s="219">
        <f>ROUND(I2159*H2159,2)</f>
        <v>0</v>
      </c>
      <c r="BL2159" s="20" t="s">
        <v>235</v>
      </c>
      <c r="BM2159" s="218" t="s">
        <v>2006</v>
      </c>
    </row>
    <row r="2160" s="13" customFormat="1">
      <c r="A2160" s="13"/>
      <c r="B2160" s="225"/>
      <c r="C2160" s="226"/>
      <c r="D2160" s="227" t="s">
        <v>182</v>
      </c>
      <c r="E2160" s="228" t="s">
        <v>19</v>
      </c>
      <c r="F2160" s="229" t="s">
        <v>1009</v>
      </c>
      <c r="G2160" s="226"/>
      <c r="H2160" s="230">
        <v>1</v>
      </c>
      <c r="I2160" s="231"/>
      <c r="J2160" s="226"/>
      <c r="K2160" s="226"/>
      <c r="L2160" s="232"/>
      <c r="M2160" s="233"/>
      <c r="N2160" s="234"/>
      <c r="O2160" s="234"/>
      <c r="P2160" s="234"/>
      <c r="Q2160" s="234"/>
      <c r="R2160" s="234"/>
      <c r="S2160" s="234"/>
      <c r="T2160" s="235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6" t="s">
        <v>182</v>
      </c>
      <c r="AU2160" s="236" t="s">
        <v>81</v>
      </c>
      <c r="AV2160" s="13" t="s">
        <v>81</v>
      </c>
      <c r="AW2160" s="13" t="s">
        <v>33</v>
      </c>
      <c r="AX2160" s="13" t="s">
        <v>71</v>
      </c>
      <c r="AY2160" s="236" t="s">
        <v>171</v>
      </c>
    </row>
    <row r="2161" s="15" customFormat="1">
      <c r="A2161" s="15"/>
      <c r="B2161" s="248"/>
      <c r="C2161" s="249"/>
      <c r="D2161" s="227" t="s">
        <v>182</v>
      </c>
      <c r="E2161" s="250" t="s">
        <v>19</v>
      </c>
      <c r="F2161" s="251" t="s">
        <v>188</v>
      </c>
      <c r="G2161" s="249"/>
      <c r="H2161" s="252">
        <v>1</v>
      </c>
      <c r="I2161" s="253"/>
      <c r="J2161" s="249"/>
      <c r="K2161" s="249"/>
      <c r="L2161" s="254"/>
      <c r="M2161" s="255"/>
      <c r="N2161" s="256"/>
      <c r="O2161" s="256"/>
      <c r="P2161" s="256"/>
      <c r="Q2161" s="256"/>
      <c r="R2161" s="256"/>
      <c r="S2161" s="256"/>
      <c r="T2161" s="257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58" t="s">
        <v>182</v>
      </c>
      <c r="AU2161" s="258" t="s">
        <v>81</v>
      </c>
      <c r="AV2161" s="15" t="s">
        <v>179</v>
      </c>
      <c r="AW2161" s="15" t="s">
        <v>33</v>
      </c>
      <c r="AX2161" s="15" t="s">
        <v>79</v>
      </c>
      <c r="AY2161" s="258" t="s">
        <v>171</v>
      </c>
    </row>
    <row r="2162" s="2" customFormat="1" ht="16.5" customHeight="1">
      <c r="A2162" s="41"/>
      <c r="B2162" s="42"/>
      <c r="C2162" s="207" t="s">
        <v>2007</v>
      </c>
      <c r="D2162" s="207" t="s">
        <v>174</v>
      </c>
      <c r="E2162" s="208" t="s">
        <v>2008</v>
      </c>
      <c r="F2162" s="209" t="s">
        <v>2009</v>
      </c>
      <c r="G2162" s="210" t="s">
        <v>395</v>
      </c>
      <c r="H2162" s="211">
        <v>1</v>
      </c>
      <c r="I2162" s="212"/>
      <c r="J2162" s="213">
        <f>ROUND(I2162*H2162,2)</f>
        <v>0</v>
      </c>
      <c r="K2162" s="209" t="s">
        <v>178</v>
      </c>
      <c r="L2162" s="47"/>
      <c r="M2162" s="214" t="s">
        <v>19</v>
      </c>
      <c r="N2162" s="215" t="s">
        <v>42</v>
      </c>
      <c r="O2162" s="87"/>
      <c r="P2162" s="216">
        <f>O2162*H2162</f>
        <v>0</v>
      </c>
      <c r="Q2162" s="216">
        <v>0</v>
      </c>
      <c r="R2162" s="216">
        <f>Q2162*H2162</f>
        <v>0</v>
      </c>
      <c r="S2162" s="216">
        <v>0</v>
      </c>
      <c r="T2162" s="217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18" t="s">
        <v>235</v>
      </c>
      <c r="AT2162" s="218" t="s">
        <v>174</v>
      </c>
      <c r="AU2162" s="218" t="s">
        <v>81</v>
      </c>
      <c r="AY2162" s="20" t="s">
        <v>171</v>
      </c>
      <c r="BE2162" s="219">
        <f>IF(N2162="základní",J2162,0)</f>
        <v>0</v>
      </c>
      <c r="BF2162" s="219">
        <f>IF(N2162="snížená",J2162,0)</f>
        <v>0</v>
      </c>
      <c r="BG2162" s="219">
        <f>IF(N2162="zákl. přenesená",J2162,0)</f>
        <v>0</v>
      </c>
      <c r="BH2162" s="219">
        <f>IF(N2162="sníž. přenesená",J2162,0)</f>
        <v>0</v>
      </c>
      <c r="BI2162" s="219">
        <f>IF(N2162="nulová",J2162,0)</f>
        <v>0</v>
      </c>
      <c r="BJ2162" s="20" t="s">
        <v>79</v>
      </c>
      <c r="BK2162" s="219">
        <f>ROUND(I2162*H2162,2)</f>
        <v>0</v>
      </c>
      <c r="BL2162" s="20" t="s">
        <v>235</v>
      </c>
      <c r="BM2162" s="218" t="s">
        <v>2010</v>
      </c>
    </row>
    <row r="2163" s="2" customFormat="1">
      <c r="A2163" s="41"/>
      <c r="B2163" s="42"/>
      <c r="C2163" s="43"/>
      <c r="D2163" s="220" t="s">
        <v>180</v>
      </c>
      <c r="E2163" s="43"/>
      <c r="F2163" s="221" t="s">
        <v>2011</v>
      </c>
      <c r="G2163" s="43"/>
      <c r="H2163" s="43"/>
      <c r="I2163" s="222"/>
      <c r="J2163" s="43"/>
      <c r="K2163" s="43"/>
      <c r="L2163" s="47"/>
      <c r="M2163" s="223"/>
      <c r="N2163" s="224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180</v>
      </c>
      <c r="AU2163" s="20" t="s">
        <v>81</v>
      </c>
    </row>
    <row r="2164" s="13" customFormat="1">
      <c r="A2164" s="13"/>
      <c r="B2164" s="225"/>
      <c r="C2164" s="226"/>
      <c r="D2164" s="227" t="s">
        <v>182</v>
      </c>
      <c r="E2164" s="228" t="s">
        <v>19</v>
      </c>
      <c r="F2164" s="229" t="s">
        <v>1009</v>
      </c>
      <c r="G2164" s="226"/>
      <c r="H2164" s="230">
        <v>1</v>
      </c>
      <c r="I2164" s="231"/>
      <c r="J2164" s="226"/>
      <c r="K2164" s="226"/>
      <c r="L2164" s="232"/>
      <c r="M2164" s="233"/>
      <c r="N2164" s="234"/>
      <c r="O2164" s="234"/>
      <c r="P2164" s="234"/>
      <c r="Q2164" s="234"/>
      <c r="R2164" s="234"/>
      <c r="S2164" s="234"/>
      <c r="T2164" s="235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6" t="s">
        <v>182</v>
      </c>
      <c r="AU2164" s="236" t="s">
        <v>81</v>
      </c>
      <c r="AV2164" s="13" t="s">
        <v>81</v>
      </c>
      <c r="AW2164" s="13" t="s">
        <v>33</v>
      </c>
      <c r="AX2164" s="13" t="s">
        <v>71</v>
      </c>
      <c r="AY2164" s="236" t="s">
        <v>171</v>
      </c>
    </row>
    <row r="2165" s="15" customFormat="1">
      <c r="A2165" s="15"/>
      <c r="B2165" s="248"/>
      <c r="C2165" s="249"/>
      <c r="D2165" s="227" t="s">
        <v>182</v>
      </c>
      <c r="E2165" s="250" t="s">
        <v>19</v>
      </c>
      <c r="F2165" s="251" t="s">
        <v>188</v>
      </c>
      <c r="G2165" s="249"/>
      <c r="H2165" s="252">
        <v>1</v>
      </c>
      <c r="I2165" s="253"/>
      <c r="J2165" s="249"/>
      <c r="K2165" s="249"/>
      <c r="L2165" s="254"/>
      <c r="M2165" s="255"/>
      <c r="N2165" s="256"/>
      <c r="O2165" s="256"/>
      <c r="P2165" s="256"/>
      <c r="Q2165" s="256"/>
      <c r="R2165" s="256"/>
      <c r="S2165" s="256"/>
      <c r="T2165" s="257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58" t="s">
        <v>182</v>
      </c>
      <c r="AU2165" s="258" t="s">
        <v>81</v>
      </c>
      <c r="AV2165" s="15" t="s">
        <v>179</v>
      </c>
      <c r="AW2165" s="15" t="s">
        <v>33</v>
      </c>
      <c r="AX2165" s="15" t="s">
        <v>79</v>
      </c>
      <c r="AY2165" s="258" t="s">
        <v>171</v>
      </c>
    </row>
    <row r="2166" s="2" customFormat="1" ht="16.5" customHeight="1">
      <c r="A2166" s="41"/>
      <c r="B2166" s="42"/>
      <c r="C2166" s="269" t="s">
        <v>1267</v>
      </c>
      <c r="D2166" s="269" t="s">
        <v>565</v>
      </c>
      <c r="E2166" s="270" t="s">
        <v>2012</v>
      </c>
      <c r="F2166" s="271" t="s">
        <v>2013</v>
      </c>
      <c r="G2166" s="272" t="s">
        <v>395</v>
      </c>
      <c r="H2166" s="273">
        <v>1</v>
      </c>
      <c r="I2166" s="274"/>
      <c r="J2166" s="275">
        <f>ROUND(I2166*H2166,2)</f>
        <v>0</v>
      </c>
      <c r="K2166" s="271" t="s">
        <v>178</v>
      </c>
      <c r="L2166" s="276"/>
      <c r="M2166" s="277" t="s">
        <v>19</v>
      </c>
      <c r="N2166" s="278" t="s">
        <v>42</v>
      </c>
      <c r="O2166" s="87"/>
      <c r="P2166" s="216">
        <f>O2166*H2166</f>
        <v>0</v>
      </c>
      <c r="Q2166" s="216">
        <v>0.0104</v>
      </c>
      <c r="R2166" s="216">
        <f>Q2166*H2166</f>
        <v>0.0104</v>
      </c>
      <c r="S2166" s="216">
        <v>0</v>
      </c>
      <c r="T2166" s="217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18" t="s">
        <v>286</v>
      </c>
      <c r="AT2166" s="218" t="s">
        <v>565</v>
      </c>
      <c r="AU2166" s="218" t="s">
        <v>81</v>
      </c>
      <c r="AY2166" s="20" t="s">
        <v>171</v>
      </c>
      <c r="BE2166" s="219">
        <f>IF(N2166="základní",J2166,0)</f>
        <v>0</v>
      </c>
      <c r="BF2166" s="219">
        <f>IF(N2166="snížená",J2166,0)</f>
        <v>0</v>
      </c>
      <c r="BG2166" s="219">
        <f>IF(N2166="zákl. přenesená",J2166,0)</f>
        <v>0</v>
      </c>
      <c r="BH2166" s="219">
        <f>IF(N2166="sníž. přenesená",J2166,0)</f>
        <v>0</v>
      </c>
      <c r="BI2166" s="219">
        <f>IF(N2166="nulová",J2166,0)</f>
        <v>0</v>
      </c>
      <c r="BJ2166" s="20" t="s">
        <v>79</v>
      </c>
      <c r="BK2166" s="219">
        <f>ROUND(I2166*H2166,2)</f>
        <v>0</v>
      </c>
      <c r="BL2166" s="20" t="s">
        <v>235</v>
      </c>
      <c r="BM2166" s="218" t="s">
        <v>2014</v>
      </c>
    </row>
    <row r="2167" s="13" customFormat="1">
      <c r="A2167" s="13"/>
      <c r="B2167" s="225"/>
      <c r="C2167" s="226"/>
      <c r="D2167" s="227" t="s">
        <v>182</v>
      </c>
      <c r="E2167" s="228" t="s">
        <v>19</v>
      </c>
      <c r="F2167" s="229" t="s">
        <v>1009</v>
      </c>
      <c r="G2167" s="226"/>
      <c r="H2167" s="230">
        <v>1</v>
      </c>
      <c r="I2167" s="231"/>
      <c r="J2167" s="226"/>
      <c r="K2167" s="226"/>
      <c r="L2167" s="232"/>
      <c r="M2167" s="233"/>
      <c r="N2167" s="234"/>
      <c r="O2167" s="234"/>
      <c r="P2167" s="234"/>
      <c r="Q2167" s="234"/>
      <c r="R2167" s="234"/>
      <c r="S2167" s="234"/>
      <c r="T2167" s="235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6" t="s">
        <v>182</v>
      </c>
      <c r="AU2167" s="236" t="s">
        <v>81</v>
      </c>
      <c r="AV2167" s="13" t="s">
        <v>81</v>
      </c>
      <c r="AW2167" s="13" t="s">
        <v>33</v>
      </c>
      <c r="AX2167" s="13" t="s">
        <v>71</v>
      </c>
      <c r="AY2167" s="236" t="s">
        <v>171</v>
      </c>
    </row>
    <row r="2168" s="15" customFormat="1">
      <c r="A2168" s="15"/>
      <c r="B2168" s="248"/>
      <c r="C2168" s="249"/>
      <c r="D2168" s="227" t="s">
        <v>182</v>
      </c>
      <c r="E2168" s="250" t="s">
        <v>19</v>
      </c>
      <c r="F2168" s="251" t="s">
        <v>188</v>
      </c>
      <c r="G2168" s="249"/>
      <c r="H2168" s="252">
        <v>1</v>
      </c>
      <c r="I2168" s="253"/>
      <c r="J2168" s="249"/>
      <c r="K2168" s="249"/>
      <c r="L2168" s="254"/>
      <c r="M2168" s="255"/>
      <c r="N2168" s="256"/>
      <c r="O2168" s="256"/>
      <c r="P2168" s="256"/>
      <c r="Q2168" s="256"/>
      <c r="R2168" s="256"/>
      <c r="S2168" s="256"/>
      <c r="T2168" s="257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58" t="s">
        <v>182</v>
      </c>
      <c r="AU2168" s="258" t="s">
        <v>81</v>
      </c>
      <c r="AV2168" s="15" t="s">
        <v>179</v>
      </c>
      <c r="AW2168" s="15" t="s">
        <v>33</v>
      </c>
      <c r="AX2168" s="15" t="s">
        <v>79</v>
      </c>
      <c r="AY2168" s="258" t="s">
        <v>171</v>
      </c>
    </row>
    <row r="2169" s="2" customFormat="1" ht="24.15" customHeight="1">
      <c r="A2169" s="41"/>
      <c r="B2169" s="42"/>
      <c r="C2169" s="207" t="s">
        <v>2015</v>
      </c>
      <c r="D2169" s="207" t="s">
        <v>174</v>
      </c>
      <c r="E2169" s="208" t="s">
        <v>2016</v>
      </c>
      <c r="F2169" s="209" t="s">
        <v>2017</v>
      </c>
      <c r="G2169" s="210" t="s">
        <v>1255</v>
      </c>
      <c r="H2169" s="279"/>
      <c r="I2169" s="212"/>
      <c r="J2169" s="213">
        <f>ROUND(I2169*H2169,2)</f>
        <v>0</v>
      </c>
      <c r="K2169" s="209" t="s">
        <v>178</v>
      </c>
      <c r="L2169" s="47"/>
      <c r="M2169" s="214" t="s">
        <v>19</v>
      </c>
      <c r="N2169" s="215" t="s">
        <v>42</v>
      </c>
      <c r="O2169" s="87"/>
      <c r="P2169" s="216">
        <f>O2169*H2169</f>
        <v>0</v>
      </c>
      <c r="Q2169" s="216">
        <v>0</v>
      </c>
      <c r="R2169" s="216">
        <f>Q2169*H2169</f>
        <v>0</v>
      </c>
      <c r="S2169" s="216">
        <v>0</v>
      </c>
      <c r="T2169" s="217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18" t="s">
        <v>235</v>
      </c>
      <c r="AT2169" s="218" t="s">
        <v>174</v>
      </c>
      <c r="AU2169" s="218" t="s">
        <v>81</v>
      </c>
      <c r="AY2169" s="20" t="s">
        <v>171</v>
      </c>
      <c r="BE2169" s="219">
        <f>IF(N2169="základní",J2169,0)</f>
        <v>0</v>
      </c>
      <c r="BF2169" s="219">
        <f>IF(N2169="snížená",J2169,0)</f>
        <v>0</v>
      </c>
      <c r="BG2169" s="219">
        <f>IF(N2169="zákl. přenesená",J2169,0)</f>
        <v>0</v>
      </c>
      <c r="BH2169" s="219">
        <f>IF(N2169="sníž. přenesená",J2169,0)</f>
        <v>0</v>
      </c>
      <c r="BI2169" s="219">
        <f>IF(N2169="nulová",J2169,0)</f>
        <v>0</v>
      </c>
      <c r="BJ2169" s="20" t="s">
        <v>79</v>
      </c>
      <c r="BK2169" s="219">
        <f>ROUND(I2169*H2169,2)</f>
        <v>0</v>
      </c>
      <c r="BL2169" s="20" t="s">
        <v>235</v>
      </c>
      <c r="BM2169" s="218" t="s">
        <v>2018</v>
      </c>
    </row>
    <row r="2170" s="2" customFormat="1">
      <c r="A2170" s="41"/>
      <c r="B2170" s="42"/>
      <c r="C2170" s="43"/>
      <c r="D2170" s="220" t="s">
        <v>180</v>
      </c>
      <c r="E2170" s="43"/>
      <c r="F2170" s="221" t="s">
        <v>2019</v>
      </c>
      <c r="G2170" s="43"/>
      <c r="H2170" s="43"/>
      <c r="I2170" s="222"/>
      <c r="J2170" s="43"/>
      <c r="K2170" s="43"/>
      <c r="L2170" s="47"/>
      <c r="M2170" s="223"/>
      <c r="N2170" s="224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180</v>
      </c>
      <c r="AU2170" s="20" t="s">
        <v>81</v>
      </c>
    </row>
    <row r="2171" s="12" customFormat="1" ht="22.8" customHeight="1">
      <c r="A2171" s="12"/>
      <c r="B2171" s="191"/>
      <c r="C2171" s="192"/>
      <c r="D2171" s="193" t="s">
        <v>70</v>
      </c>
      <c r="E2171" s="205" t="s">
        <v>2020</v>
      </c>
      <c r="F2171" s="205" t="s">
        <v>2021</v>
      </c>
      <c r="G2171" s="192"/>
      <c r="H2171" s="192"/>
      <c r="I2171" s="195"/>
      <c r="J2171" s="206">
        <f>BK2171</f>
        <v>0</v>
      </c>
      <c r="K2171" s="192"/>
      <c r="L2171" s="197"/>
      <c r="M2171" s="198"/>
      <c r="N2171" s="199"/>
      <c r="O2171" s="199"/>
      <c r="P2171" s="200">
        <f>SUM(P2172:P2178)</f>
        <v>0</v>
      </c>
      <c r="Q2171" s="199"/>
      <c r="R2171" s="200">
        <f>SUM(R2172:R2178)</f>
        <v>0</v>
      </c>
      <c r="S2171" s="199"/>
      <c r="T2171" s="201">
        <f>SUM(T2172:T2178)</f>
        <v>0</v>
      </c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R2171" s="202" t="s">
        <v>81</v>
      </c>
      <c r="AT2171" s="203" t="s">
        <v>70</v>
      </c>
      <c r="AU2171" s="203" t="s">
        <v>79</v>
      </c>
      <c r="AY2171" s="202" t="s">
        <v>171</v>
      </c>
      <c r="BK2171" s="204">
        <f>SUM(BK2172:BK2178)</f>
        <v>0</v>
      </c>
    </row>
    <row r="2172" s="2" customFormat="1" ht="16.5" customHeight="1">
      <c r="A2172" s="41"/>
      <c r="B2172" s="42"/>
      <c r="C2172" s="207" t="s">
        <v>1274</v>
      </c>
      <c r="D2172" s="207" t="s">
        <v>174</v>
      </c>
      <c r="E2172" s="208" t="s">
        <v>2022</v>
      </c>
      <c r="F2172" s="209" t="s">
        <v>2023</v>
      </c>
      <c r="G2172" s="210" t="s">
        <v>395</v>
      </c>
      <c r="H2172" s="211">
        <v>1</v>
      </c>
      <c r="I2172" s="212"/>
      <c r="J2172" s="213">
        <f>ROUND(I2172*H2172,2)</f>
        <v>0</v>
      </c>
      <c r="K2172" s="209" t="s">
        <v>178</v>
      </c>
      <c r="L2172" s="47"/>
      <c r="M2172" s="214" t="s">
        <v>19</v>
      </c>
      <c r="N2172" s="215" t="s">
        <v>42</v>
      </c>
      <c r="O2172" s="87"/>
      <c r="P2172" s="216">
        <f>O2172*H2172</f>
        <v>0</v>
      </c>
      <c r="Q2172" s="216">
        <v>0</v>
      </c>
      <c r="R2172" s="216">
        <f>Q2172*H2172</f>
        <v>0</v>
      </c>
      <c r="S2172" s="216">
        <v>0</v>
      </c>
      <c r="T2172" s="217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18" t="s">
        <v>235</v>
      </c>
      <c r="AT2172" s="218" t="s">
        <v>174</v>
      </c>
      <c r="AU2172" s="218" t="s">
        <v>81</v>
      </c>
      <c r="AY2172" s="20" t="s">
        <v>171</v>
      </c>
      <c r="BE2172" s="219">
        <f>IF(N2172="základní",J2172,0)</f>
        <v>0</v>
      </c>
      <c r="BF2172" s="219">
        <f>IF(N2172="snížená",J2172,0)</f>
        <v>0</v>
      </c>
      <c r="BG2172" s="219">
        <f>IF(N2172="zákl. přenesená",J2172,0)</f>
        <v>0</v>
      </c>
      <c r="BH2172" s="219">
        <f>IF(N2172="sníž. přenesená",J2172,0)</f>
        <v>0</v>
      </c>
      <c r="BI2172" s="219">
        <f>IF(N2172="nulová",J2172,0)</f>
        <v>0</v>
      </c>
      <c r="BJ2172" s="20" t="s">
        <v>79</v>
      </c>
      <c r="BK2172" s="219">
        <f>ROUND(I2172*H2172,2)</f>
        <v>0</v>
      </c>
      <c r="BL2172" s="20" t="s">
        <v>235</v>
      </c>
      <c r="BM2172" s="218" t="s">
        <v>2024</v>
      </c>
    </row>
    <row r="2173" s="2" customFormat="1">
      <c r="A2173" s="41"/>
      <c r="B2173" s="42"/>
      <c r="C2173" s="43"/>
      <c r="D2173" s="220" t="s">
        <v>180</v>
      </c>
      <c r="E2173" s="43"/>
      <c r="F2173" s="221" t="s">
        <v>2025</v>
      </c>
      <c r="G2173" s="43"/>
      <c r="H2173" s="43"/>
      <c r="I2173" s="222"/>
      <c r="J2173" s="43"/>
      <c r="K2173" s="43"/>
      <c r="L2173" s="47"/>
      <c r="M2173" s="223"/>
      <c r="N2173" s="224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180</v>
      </c>
      <c r="AU2173" s="20" t="s">
        <v>81</v>
      </c>
    </row>
    <row r="2174" s="13" customFormat="1">
      <c r="A2174" s="13"/>
      <c r="B2174" s="225"/>
      <c r="C2174" s="226"/>
      <c r="D2174" s="227" t="s">
        <v>182</v>
      </c>
      <c r="E2174" s="228" t="s">
        <v>19</v>
      </c>
      <c r="F2174" s="229" t="s">
        <v>2026</v>
      </c>
      <c r="G2174" s="226"/>
      <c r="H2174" s="230">
        <v>1</v>
      </c>
      <c r="I2174" s="231"/>
      <c r="J2174" s="226"/>
      <c r="K2174" s="226"/>
      <c r="L2174" s="232"/>
      <c r="M2174" s="233"/>
      <c r="N2174" s="234"/>
      <c r="O2174" s="234"/>
      <c r="P2174" s="234"/>
      <c r="Q2174" s="234"/>
      <c r="R2174" s="234"/>
      <c r="S2174" s="234"/>
      <c r="T2174" s="235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6" t="s">
        <v>182</v>
      </c>
      <c r="AU2174" s="236" t="s">
        <v>81</v>
      </c>
      <c r="AV2174" s="13" t="s">
        <v>81</v>
      </c>
      <c r="AW2174" s="13" t="s">
        <v>33</v>
      </c>
      <c r="AX2174" s="13" t="s">
        <v>71</v>
      </c>
      <c r="AY2174" s="236" t="s">
        <v>171</v>
      </c>
    </row>
    <row r="2175" s="15" customFormat="1">
      <c r="A2175" s="15"/>
      <c r="B2175" s="248"/>
      <c r="C2175" s="249"/>
      <c r="D2175" s="227" t="s">
        <v>182</v>
      </c>
      <c r="E2175" s="250" t="s">
        <v>19</v>
      </c>
      <c r="F2175" s="251" t="s">
        <v>188</v>
      </c>
      <c r="G2175" s="249"/>
      <c r="H2175" s="252">
        <v>1</v>
      </c>
      <c r="I2175" s="253"/>
      <c r="J2175" s="249"/>
      <c r="K2175" s="249"/>
      <c r="L2175" s="254"/>
      <c r="M2175" s="255"/>
      <c r="N2175" s="256"/>
      <c r="O2175" s="256"/>
      <c r="P2175" s="256"/>
      <c r="Q2175" s="256"/>
      <c r="R2175" s="256"/>
      <c r="S2175" s="256"/>
      <c r="T2175" s="257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58" t="s">
        <v>182</v>
      </c>
      <c r="AU2175" s="258" t="s">
        <v>81</v>
      </c>
      <c r="AV2175" s="15" t="s">
        <v>179</v>
      </c>
      <c r="AW2175" s="15" t="s">
        <v>33</v>
      </c>
      <c r="AX2175" s="15" t="s">
        <v>79</v>
      </c>
      <c r="AY2175" s="258" t="s">
        <v>171</v>
      </c>
    </row>
    <row r="2176" s="2" customFormat="1" ht="24.15" customHeight="1">
      <c r="A2176" s="41"/>
      <c r="B2176" s="42"/>
      <c r="C2176" s="269" t="s">
        <v>2027</v>
      </c>
      <c r="D2176" s="269" t="s">
        <v>565</v>
      </c>
      <c r="E2176" s="270" t="s">
        <v>2028</v>
      </c>
      <c r="F2176" s="271" t="s">
        <v>2029</v>
      </c>
      <c r="G2176" s="272" t="s">
        <v>191</v>
      </c>
      <c r="H2176" s="273">
        <v>1</v>
      </c>
      <c r="I2176" s="274"/>
      <c r="J2176" s="275">
        <f>ROUND(I2176*H2176,2)</f>
        <v>0</v>
      </c>
      <c r="K2176" s="271" t="s">
        <v>19</v>
      </c>
      <c r="L2176" s="276"/>
      <c r="M2176" s="277" t="s">
        <v>19</v>
      </c>
      <c r="N2176" s="278" t="s">
        <v>42</v>
      </c>
      <c r="O2176" s="87"/>
      <c r="P2176" s="216">
        <f>O2176*H2176</f>
        <v>0</v>
      </c>
      <c r="Q2176" s="216">
        <v>0</v>
      </c>
      <c r="R2176" s="216">
        <f>Q2176*H2176</f>
        <v>0</v>
      </c>
      <c r="S2176" s="216">
        <v>0</v>
      </c>
      <c r="T2176" s="217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18" t="s">
        <v>286</v>
      </c>
      <c r="AT2176" s="218" t="s">
        <v>565</v>
      </c>
      <c r="AU2176" s="218" t="s">
        <v>81</v>
      </c>
      <c r="AY2176" s="20" t="s">
        <v>171</v>
      </c>
      <c r="BE2176" s="219">
        <f>IF(N2176="základní",J2176,0)</f>
        <v>0</v>
      </c>
      <c r="BF2176" s="219">
        <f>IF(N2176="snížená",J2176,0)</f>
        <v>0</v>
      </c>
      <c r="BG2176" s="219">
        <f>IF(N2176="zákl. přenesená",J2176,0)</f>
        <v>0</v>
      </c>
      <c r="BH2176" s="219">
        <f>IF(N2176="sníž. přenesená",J2176,0)</f>
        <v>0</v>
      </c>
      <c r="BI2176" s="219">
        <f>IF(N2176="nulová",J2176,0)</f>
        <v>0</v>
      </c>
      <c r="BJ2176" s="20" t="s">
        <v>79</v>
      </c>
      <c r="BK2176" s="219">
        <f>ROUND(I2176*H2176,2)</f>
        <v>0</v>
      </c>
      <c r="BL2176" s="20" t="s">
        <v>235</v>
      </c>
      <c r="BM2176" s="218" t="s">
        <v>2030</v>
      </c>
    </row>
    <row r="2177" s="2" customFormat="1" ht="24.15" customHeight="1">
      <c r="A2177" s="41"/>
      <c r="B2177" s="42"/>
      <c r="C2177" s="207" t="s">
        <v>1284</v>
      </c>
      <c r="D2177" s="207" t="s">
        <v>174</v>
      </c>
      <c r="E2177" s="208" t="s">
        <v>2031</v>
      </c>
      <c r="F2177" s="209" t="s">
        <v>2032</v>
      </c>
      <c r="G2177" s="210" t="s">
        <v>1255</v>
      </c>
      <c r="H2177" s="279"/>
      <c r="I2177" s="212"/>
      <c r="J2177" s="213">
        <f>ROUND(I2177*H2177,2)</f>
        <v>0</v>
      </c>
      <c r="K2177" s="209" t="s">
        <v>178</v>
      </c>
      <c r="L2177" s="47"/>
      <c r="M2177" s="214" t="s">
        <v>19</v>
      </c>
      <c r="N2177" s="215" t="s">
        <v>42</v>
      </c>
      <c r="O2177" s="87"/>
      <c r="P2177" s="216">
        <f>O2177*H2177</f>
        <v>0</v>
      </c>
      <c r="Q2177" s="216">
        <v>0</v>
      </c>
      <c r="R2177" s="216">
        <f>Q2177*H2177</f>
        <v>0</v>
      </c>
      <c r="S2177" s="216">
        <v>0</v>
      </c>
      <c r="T2177" s="217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18" t="s">
        <v>235</v>
      </c>
      <c r="AT2177" s="218" t="s">
        <v>174</v>
      </c>
      <c r="AU2177" s="218" t="s">
        <v>81</v>
      </c>
      <c r="AY2177" s="20" t="s">
        <v>171</v>
      </c>
      <c r="BE2177" s="219">
        <f>IF(N2177="základní",J2177,0)</f>
        <v>0</v>
      </c>
      <c r="BF2177" s="219">
        <f>IF(N2177="snížená",J2177,0)</f>
        <v>0</v>
      </c>
      <c r="BG2177" s="219">
        <f>IF(N2177="zákl. přenesená",J2177,0)</f>
        <v>0</v>
      </c>
      <c r="BH2177" s="219">
        <f>IF(N2177="sníž. přenesená",J2177,0)</f>
        <v>0</v>
      </c>
      <c r="BI2177" s="219">
        <f>IF(N2177="nulová",J2177,0)</f>
        <v>0</v>
      </c>
      <c r="BJ2177" s="20" t="s">
        <v>79</v>
      </c>
      <c r="BK2177" s="219">
        <f>ROUND(I2177*H2177,2)</f>
        <v>0</v>
      </c>
      <c r="BL2177" s="20" t="s">
        <v>235</v>
      </c>
      <c r="BM2177" s="218" t="s">
        <v>2033</v>
      </c>
    </row>
    <row r="2178" s="2" customFormat="1">
      <c r="A2178" s="41"/>
      <c r="B2178" s="42"/>
      <c r="C2178" s="43"/>
      <c r="D2178" s="220" t="s">
        <v>180</v>
      </c>
      <c r="E2178" s="43"/>
      <c r="F2178" s="221" t="s">
        <v>2034</v>
      </c>
      <c r="G2178" s="43"/>
      <c r="H2178" s="43"/>
      <c r="I2178" s="222"/>
      <c r="J2178" s="43"/>
      <c r="K2178" s="43"/>
      <c r="L2178" s="47"/>
      <c r="M2178" s="223"/>
      <c r="N2178" s="224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180</v>
      </c>
      <c r="AU2178" s="20" t="s">
        <v>81</v>
      </c>
    </row>
    <row r="2179" s="12" customFormat="1" ht="22.8" customHeight="1">
      <c r="A2179" s="12"/>
      <c r="B2179" s="191"/>
      <c r="C2179" s="192"/>
      <c r="D2179" s="193" t="s">
        <v>70</v>
      </c>
      <c r="E2179" s="205" t="s">
        <v>2035</v>
      </c>
      <c r="F2179" s="205" t="s">
        <v>2036</v>
      </c>
      <c r="G2179" s="192"/>
      <c r="H2179" s="192"/>
      <c r="I2179" s="195"/>
      <c r="J2179" s="206">
        <f>BK2179</f>
        <v>0</v>
      </c>
      <c r="K2179" s="192"/>
      <c r="L2179" s="197"/>
      <c r="M2179" s="198"/>
      <c r="N2179" s="199"/>
      <c r="O2179" s="199"/>
      <c r="P2179" s="200">
        <f>SUM(P2180:P2314)</f>
        <v>0</v>
      </c>
      <c r="Q2179" s="199"/>
      <c r="R2179" s="200">
        <f>SUM(R2180:R2314)</f>
        <v>1.36180542</v>
      </c>
      <c r="S2179" s="199"/>
      <c r="T2179" s="201">
        <f>SUM(T2180:T2314)</f>
        <v>0</v>
      </c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R2179" s="202" t="s">
        <v>81</v>
      </c>
      <c r="AT2179" s="203" t="s">
        <v>70</v>
      </c>
      <c r="AU2179" s="203" t="s">
        <v>79</v>
      </c>
      <c r="AY2179" s="202" t="s">
        <v>171</v>
      </c>
      <c r="BK2179" s="204">
        <f>SUM(BK2180:BK2314)</f>
        <v>0</v>
      </c>
    </row>
    <row r="2180" s="2" customFormat="1" ht="16.5" customHeight="1">
      <c r="A2180" s="41"/>
      <c r="B2180" s="42"/>
      <c r="C2180" s="207" t="s">
        <v>2037</v>
      </c>
      <c r="D2180" s="207" t="s">
        <v>174</v>
      </c>
      <c r="E2180" s="208" t="s">
        <v>2038</v>
      </c>
      <c r="F2180" s="209" t="s">
        <v>2039</v>
      </c>
      <c r="G2180" s="210" t="s">
        <v>191</v>
      </c>
      <c r="H2180" s="211">
        <v>26.878</v>
      </c>
      <c r="I2180" s="212"/>
      <c r="J2180" s="213">
        <f>ROUND(I2180*H2180,2)</f>
        <v>0</v>
      </c>
      <c r="K2180" s="209" t="s">
        <v>178</v>
      </c>
      <c r="L2180" s="47"/>
      <c r="M2180" s="214" t="s">
        <v>19</v>
      </c>
      <c r="N2180" s="215" t="s">
        <v>42</v>
      </c>
      <c r="O2180" s="87"/>
      <c r="P2180" s="216">
        <f>O2180*H2180</f>
        <v>0</v>
      </c>
      <c r="Q2180" s="216">
        <v>0</v>
      </c>
      <c r="R2180" s="216">
        <f>Q2180*H2180</f>
        <v>0</v>
      </c>
      <c r="S2180" s="216">
        <v>0</v>
      </c>
      <c r="T2180" s="217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18" t="s">
        <v>235</v>
      </c>
      <c r="AT2180" s="218" t="s">
        <v>174</v>
      </c>
      <c r="AU2180" s="218" t="s">
        <v>81</v>
      </c>
      <c r="AY2180" s="20" t="s">
        <v>171</v>
      </c>
      <c r="BE2180" s="219">
        <f>IF(N2180="základní",J2180,0)</f>
        <v>0</v>
      </c>
      <c r="BF2180" s="219">
        <f>IF(N2180="snížená",J2180,0)</f>
        <v>0</v>
      </c>
      <c r="BG2180" s="219">
        <f>IF(N2180="zákl. přenesená",J2180,0)</f>
        <v>0</v>
      </c>
      <c r="BH2180" s="219">
        <f>IF(N2180="sníž. přenesená",J2180,0)</f>
        <v>0</v>
      </c>
      <c r="BI2180" s="219">
        <f>IF(N2180="nulová",J2180,0)</f>
        <v>0</v>
      </c>
      <c r="BJ2180" s="20" t="s">
        <v>79</v>
      </c>
      <c r="BK2180" s="219">
        <f>ROUND(I2180*H2180,2)</f>
        <v>0</v>
      </c>
      <c r="BL2180" s="20" t="s">
        <v>235</v>
      </c>
      <c r="BM2180" s="218" t="s">
        <v>2040</v>
      </c>
    </row>
    <row r="2181" s="2" customFormat="1">
      <c r="A2181" s="41"/>
      <c r="B2181" s="42"/>
      <c r="C2181" s="43"/>
      <c r="D2181" s="220" t="s">
        <v>180</v>
      </c>
      <c r="E2181" s="43"/>
      <c r="F2181" s="221" t="s">
        <v>2041</v>
      </c>
      <c r="G2181" s="43"/>
      <c r="H2181" s="43"/>
      <c r="I2181" s="222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20" t="s">
        <v>180</v>
      </c>
      <c r="AU2181" s="20" t="s">
        <v>81</v>
      </c>
    </row>
    <row r="2182" s="13" customFormat="1">
      <c r="A2182" s="13"/>
      <c r="B2182" s="225"/>
      <c r="C2182" s="226"/>
      <c r="D2182" s="227" t="s">
        <v>182</v>
      </c>
      <c r="E2182" s="228" t="s">
        <v>19</v>
      </c>
      <c r="F2182" s="229" t="s">
        <v>1308</v>
      </c>
      <c r="G2182" s="226"/>
      <c r="H2182" s="230">
        <v>10</v>
      </c>
      <c r="I2182" s="231"/>
      <c r="J2182" s="226"/>
      <c r="K2182" s="226"/>
      <c r="L2182" s="232"/>
      <c r="M2182" s="233"/>
      <c r="N2182" s="234"/>
      <c r="O2182" s="234"/>
      <c r="P2182" s="234"/>
      <c r="Q2182" s="234"/>
      <c r="R2182" s="234"/>
      <c r="S2182" s="234"/>
      <c r="T2182" s="23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6" t="s">
        <v>182</v>
      </c>
      <c r="AU2182" s="236" t="s">
        <v>81</v>
      </c>
      <c r="AV2182" s="13" t="s">
        <v>81</v>
      </c>
      <c r="AW2182" s="13" t="s">
        <v>33</v>
      </c>
      <c r="AX2182" s="13" t="s">
        <v>71</v>
      </c>
      <c r="AY2182" s="236" t="s">
        <v>171</v>
      </c>
    </row>
    <row r="2183" s="14" customFormat="1">
      <c r="A2183" s="14"/>
      <c r="B2183" s="237"/>
      <c r="C2183" s="238"/>
      <c r="D2183" s="227" t="s">
        <v>182</v>
      </c>
      <c r="E2183" s="239" t="s">
        <v>19</v>
      </c>
      <c r="F2183" s="240" t="s">
        <v>2042</v>
      </c>
      <c r="G2183" s="238"/>
      <c r="H2183" s="241">
        <v>10</v>
      </c>
      <c r="I2183" s="242"/>
      <c r="J2183" s="238"/>
      <c r="K2183" s="238"/>
      <c r="L2183" s="243"/>
      <c r="M2183" s="244"/>
      <c r="N2183" s="245"/>
      <c r="O2183" s="245"/>
      <c r="P2183" s="245"/>
      <c r="Q2183" s="245"/>
      <c r="R2183" s="245"/>
      <c r="S2183" s="245"/>
      <c r="T2183" s="246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7" t="s">
        <v>182</v>
      </c>
      <c r="AU2183" s="247" t="s">
        <v>81</v>
      </c>
      <c r="AV2183" s="14" t="s">
        <v>185</v>
      </c>
      <c r="AW2183" s="14" t="s">
        <v>33</v>
      </c>
      <c r="AX2183" s="14" t="s">
        <v>71</v>
      </c>
      <c r="AY2183" s="247" t="s">
        <v>171</v>
      </c>
    </row>
    <row r="2184" s="13" customFormat="1">
      <c r="A2184" s="13"/>
      <c r="B2184" s="225"/>
      <c r="C2184" s="226"/>
      <c r="D2184" s="227" t="s">
        <v>182</v>
      </c>
      <c r="E2184" s="228" t="s">
        <v>19</v>
      </c>
      <c r="F2184" s="229" t="s">
        <v>2043</v>
      </c>
      <c r="G2184" s="226"/>
      <c r="H2184" s="230">
        <v>13.050000000000001</v>
      </c>
      <c r="I2184" s="231"/>
      <c r="J2184" s="226"/>
      <c r="K2184" s="226"/>
      <c r="L2184" s="232"/>
      <c r="M2184" s="233"/>
      <c r="N2184" s="234"/>
      <c r="O2184" s="234"/>
      <c r="P2184" s="234"/>
      <c r="Q2184" s="234"/>
      <c r="R2184" s="234"/>
      <c r="S2184" s="234"/>
      <c r="T2184" s="235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6" t="s">
        <v>182</v>
      </c>
      <c r="AU2184" s="236" t="s">
        <v>81</v>
      </c>
      <c r="AV2184" s="13" t="s">
        <v>81</v>
      </c>
      <c r="AW2184" s="13" t="s">
        <v>33</v>
      </c>
      <c r="AX2184" s="13" t="s">
        <v>71</v>
      </c>
      <c r="AY2184" s="236" t="s">
        <v>171</v>
      </c>
    </row>
    <row r="2185" s="14" customFormat="1">
      <c r="A2185" s="14"/>
      <c r="B2185" s="237"/>
      <c r="C2185" s="238"/>
      <c r="D2185" s="227" t="s">
        <v>182</v>
      </c>
      <c r="E2185" s="239" t="s">
        <v>19</v>
      </c>
      <c r="F2185" s="240" t="s">
        <v>2044</v>
      </c>
      <c r="G2185" s="238"/>
      <c r="H2185" s="241">
        <v>13.050000000000001</v>
      </c>
      <c r="I2185" s="242"/>
      <c r="J2185" s="238"/>
      <c r="K2185" s="238"/>
      <c r="L2185" s="243"/>
      <c r="M2185" s="244"/>
      <c r="N2185" s="245"/>
      <c r="O2185" s="245"/>
      <c r="P2185" s="245"/>
      <c r="Q2185" s="245"/>
      <c r="R2185" s="245"/>
      <c r="S2185" s="245"/>
      <c r="T2185" s="246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47" t="s">
        <v>182</v>
      </c>
      <c r="AU2185" s="247" t="s">
        <v>81</v>
      </c>
      <c r="AV2185" s="14" t="s">
        <v>185</v>
      </c>
      <c r="AW2185" s="14" t="s">
        <v>33</v>
      </c>
      <c r="AX2185" s="14" t="s">
        <v>71</v>
      </c>
      <c r="AY2185" s="247" t="s">
        <v>171</v>
      </c>
    </row>
    <row r="2186" s="13" customFormat="1">
      <c r="A2186" s="13"/>
      <c r="B2186" s="225"/>
      <c r="C2186" s="226"/>
      <c r="D2186" s="227" t="s">
        <v>182</v>
      </c>
      <c r="E2186" s="228" t="s">
        <v>19</v>
      </c>
      <c r="F2186" s="229" t="s">
        <v>492</v>
      </c>
      <c r="G2186" s="226"/>
      <c r="H2186" s="230">
        <v>1.21</v>
      </c>
      <c r="I2186" s="231"/>
      <c r="J2186" s="226"/>
      <c r="K2186" s="226"/>
      <c r="L2186" s="232"/>
      <c r="M2186" s="233"/>
      <c r="N2186" s="234"/>
      <c r="O2186" s="234"/>
      <c r="P2186" s="234"/>
      <c r="Q2186" s="234"/>
      <c r="R2186" s="234"/>
      <c r="S2186" s="234"/>
      <c r="T2186" s="23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6" t="s">
        <v>182</v>
      </c>
      <c r="AU2186" s="236" t="s">
        <v>81</v>
      </c>
      <c r="AV2186" s="13" t="s">
        <v>81</v>
      </c>
      <c r="AW2186" s="13" t="s">
        <v>33</v>
      </c>
      <c r="AX2186" s="13" t="s">
        <v>71</v>
      </c>
      <c r="AY2186" s="236" t="s">
        <v>171</v>
      </c>
    </row>
    <row r="2187" s="13" customFormat="1">
      <c r="A2187" s="13"/>
      <c r="B2187" s="225"/>
      <c r="C2187" s="226"/>
      <c r="D2187" s="227" t="s">
        <v>182</v>
      </c>
      <c r="E2187" s="228" t="s">
        <v>19</v>
      </c>
      <c r="F2187" s="229" t="s">
        <v>493</v>
      </c>
      <c r="G2187" s="226"/>
      <c r="H2187" s="230">
        <v>2.145</v>
      </c>
      <c r="I2187" s="231"/>
      <c r="J2187" s="226"/>
      <c r="K2187" s="226"/>
      <c r="L2187" s="232"/>
      <c r="M2187" s="233"/>
      <c r="N2187" s="234"/>
      <c r="O2187" s="234"/>
      <c r="P2187" s="234"/>
      <c r="Q2187" s="234"/>
      <c r="R2187" s="234"/>
      <c r="S2187" s="234"/>
      <c r="T2187" s="235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6" t="s">
        <v>182</v>
      </c>
      <c r="AU2187" s="236" t="s">
        <v>81</v>
      </c>
      <c r="AV2187" s="13" t="s">
        <v>81</v>
      </c>
      <c r="AW2187" s="13" t="s">
        <v>33</v>
      </c>
      <c r="AX2187" s="13" t="s">
        <v>71</v>
      </c>
      <c r="AY2187" s="236" t="s">
        <v>171</v>
      </c>
    </row>
    <row r="2188" s="13" customFormat="1">
      <c r="A2188" s="13"/>
      <c r="B2188" s="225"/>
      <c r="C2188" s="226"/>
      <c r="D2188" s="227" t="s">
        <v>182</v>
      </c>
      <c r="E2188" s="228" t="s">
        <v>19</v>
      </c>
      <c r="F2188" s="229" t="s">
        <v>494</v>
      </c>
      <c r="G2188" s="226"/>
      <c r="H2188" s="230">
        <v>0.47299999999999998</v>
      </c>
      <c r="I2188" s="231"/>
      <c r="J2188" s="226"/>
      <c r="K2188" s="226"/>
      <c r="L2188" s="232"/>
      <c r="M2188" s="233"/>
      <c r="N2188" s="234"/>
      <c r="O2188" s="234"/>
      <c r="P2188" s="234"/>
      <c r="Q2188" s="234"/>
      <c r="R2188" s="234"/>
      <c r="S2188" s="234"/>
      <c r="T2188" s="23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6" t="s">
        <v>182</v>
      </c>
      <c r="AU2188" s="236" t="s">
        <v>81</v>
      </c>
      <c r="AV2188" s="13" t="s">
        <v>81</v>
      </c>
      <c r="AW2188" s="13" t="s">
        <v>33</v>
      </c>
      <c r="AX2188" s="13" t="s">
        <v>71</v>
      </c>
      <c r="AY2188" s="236" t="s">
        <v>171</v>
      </c>
    </row>
    <row r="2189" s="14" customFormat="1">
      <c r="A2189" s="14"/>
      <c r="B2189" s="237"/>
      <c r="C2189" s="238"/>
      <c r="D2189" s="227" t="s">
        <v>182</v>
      </c>
      <c r="E2189" s="239" t="s">
        <v>19</v>
      </c>
      <c r="F2189" s="240" t="s">
        <v>495</v>
      </c>
      <c r="G2189" s="238"/>
      <c r="H2189" s="241">
        <v>3.8279999999999998</v>
      </c>
      <c r="I2189" s="242"/>
      <c r="J2189" s="238"/>
      <c r="K2189" s="238"/>
      <c r="L2189" s="243"/>
      <c r="M2189" s="244"/>
      <c r="N2189" s="245"/>
      <c r="O2189" s="245"/>
      <c r="P2189" s="245"/>
      <c r="Q2189" s="245"/>
      <c r="R2189" s="245"/>
      <c r="S2189" s="245"/>
      <c r="T2189" s="246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7" t="s">
        <v>182</v>
      </c>
      <c r="AU2189" s="247" t="s">
        <v>81</v>
      </c>
      <c r="AV2189" s="14" t="s">
        <v>185</v>
      </c>
      <c r="AW2189" s="14" t="s">
        <v>33</v>
      </c>
      <c r="AX2189" s="14" t="s">
        <v>71</v>
      </c>
      <c r="AY2189" s="247" t="s">
        <v>171</v>
      </c>
    </row>
    <row r="2190" s="15" customFormat="1">
      <c r="A2190" s="15"/>
      <c r="B2190" s="248"/>
      <c r="C2190" s="249"/>
      <c r="D2190" s="227" t="s">
        <v>182</v>
      </c>
      <c r="E2190" s="250" t="s">
        <v>19</v>
      </c>
      <c r="F2190" s="251" t="s">
        <v>188</v>
      </c>
      <c r="G2190" s="249"/>
      <c r="H2190" s="252">
        <v>26.878</v>
      </c>
      <c r="I2190" s="253"/>
      <c r="J2190" s="249"/>
      <c r="K2190" s="249"/>
      <c r="L2190" s="254"/>
      <c r="M2190" s="255"/>
      <c r="N2190" s="256"/>
      <c r="O2190" s="256"/>
      <c r="P2190" s="256"/>
      <c r="Q2190" s="256"/>
      <c r="R2190" s="256"/>
      <c r="S2190" s="256"/>
      <c r="T2190" s="257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58" t="s">
        <v>182</v>
      </c>
      <c r="AU2190" s="258" t="s">
        <v>81</v>
      </c>
      <c r="AV2190" s="15" t="s">
        <v>179</v>
      </c>
      <c r="AW2190" s="15" t="s">
        <v>33</v>
      </c>
      <c r="AX2190" s="15" t="s">
        <v>79</v>
      </c>
      <c r="AY2190" s="258" t="s">
        <v>171</v>
      </c>
    </row>
    <row r="2191" s="2" customFormat="1" ht="16.5" customHeight="1">
      <c r="A2191" s="41"/>
      <c r="B2191" s="42"/>
      <c r="C2191" s="207" t="s">
        <v>1289</v>
      </c>
      <c r="D2191" s="207" t="s">
        <v>174</v>
      </c>
      <c r="E2191" s="208" t="s">
        <v>1243</v>
      </c>
      <c r="F2191" s="209" t="s">
        <v>1244</v>
      </c>
      <c r="G2191" s="210" t="s">
        <v>191</v>
      </c>
      <c r="H2191" s="211">
        <v>10</v>
      </c>
      <c r="I2191" s="212"/>
      <c r="J2191" s="213">
        <f>ROUND(I2191*H2191,2)</f>
        <v>0</v>
      </c>
      <c r="K2191" s="209" t="s">
        <v>178</v>
      </c>
      <c r="L2191" s="47"/>
      <c r="M2191" s="214" t="s">
        <v>19</v>
      </c>
      <c r="N2191" s="215" t="s">
        <v>42</v>
      </c>
      <c r="O2191" s="87"/>
      <c r="P2191" s="216">
        <f>O2191*H2191</f>
        <v>0</v>
      </c>
      <c r="Q2191" s="216">
        <v>0</v>
      </c>
      <c r="R2191" s="216">
        <f>Q2191*H2191</f>
        <v>0</v>
      </c>
      <c r="S2191" s="216">
        <v>0</v>
      </c>
      <c r="T2191" s="217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18" t="s">
        <v>235</v>
      </c>
      <c r="AT2191" s="218" t="s">
        <v>174</v>
      </c>
      <c r="AU2191" s="218" t="s">
        <v>81</v>
      </c>
      <c r="AY2191" s="20" t="s">
        <v>171</v>
      </c>
      <c r="BE2191" s="219">
        <f>IF(N2191="základní",J2191,0)</f>
        <v>0</v>
      </c>
      <c r="BF2191" s="219">
        <f>IF(N2191="snížená",J2191,0)</f>
        <v>0</v>
      </c>
      <c r="BG2191" s="219">
        <f>IF(N2191="zákl. přenesená",J2191,0)</f>
        <v>0</v>
      </c>
      <c r="BH2191" s="219">
        <f>IF(N2191="sníž. přenesená",J2191,0)</f>
        <v>0</v>
      </c>
      <c r="BI2191" s="219">
        <f>IF(N2191="nulová",J2191,0)</f>
        <v>0</v>
      </c>
      <c r="BJ2191" s="20" t="s">
        <v>79</v>
      </c>
      <c r="BK2191" s="219">
        <f>ROUND(I2191*H2191,2)</f>
        <v>0</v>
      </c>
      <c r="BL2191" s="20" t="s">
        <v>235</v>
      </c>
      <c r="BM2191" s="218" t="s">
        <v>2045</v>
      </c>
    </row>
    <row r="2192" s="2" customFormat="1">
      <c r="A2192" s="41"/>
      <c r="B2192" s="42"/>
      <c r="C2192" s="43"/>
      <c r="D2192" s="220" t="s">
        <v>180</v>
      </c>
      <c r="E2192" s="43"/>
      <c r="F2192" s="221" t="s">
        <v>1246</v>
      </c>
      <c r="G2192" s="43"/>
      <c r="H2192" s="43"/>
      <c r="I2192" s="222"/>
      <c r="J2192" s="43"/>
      <c r="K2192" s="43"/>
      <c r="L2192" s="47"/>
      <c r="M2192" s="223"/>
      <c r="N2192" s="224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180</v>
      </c>
      <c r="AU2192" s="20" t="s">
        <v>81</v>
      </c>
    </row>
    <row r="2193" s="13" customFormat="1">
      <c r="A2193" s="13"/>
      <c r="B2193" s="225"/>
      <c r="C2193" s="226"/>
      <c r="D2193" s="227" t="s">
        <v>182</v>
      </c>
      <c r="E2193" s="228" t="s">
        <v>19</v>
      </c>
      <c r="F2193" s="229" t="s">
        <v>1308</v>
      </c>
      <c r="G2193" s="226"/>
      <c r="H2193" s="230">
        <v>10</v>
      </c>
      <c r="I2193" s="231"/>
      <c r="J2193" s="226"/>
      <c r="K2193" s="226"/>
      <c r="L2193" s="232"/>
      <c r="M2193" s="233"/>
      <c r="N2193" s="234"/>
      <c r="O2193" s="234"/>
      <c r="P2193" s="234"/>
      <c r="Q2193" s="234"/>
      <c r="R2193" s="234"/>
      <c r="S2193" s="234"/>
      <c r="T2193" s="235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6" t="s">
        <v>182</v>
      </c>
      <c r="AU2193" s="236" t="s">
        <v>81</v>
      </c>
      <c r="AV2193" s="13" t="s">
        <v>81</v>
      </c>
      <c r="AW2193" s="13" t="s">
        <v>33</v>
      </c>
      <c r="AX2193" s="13" t="s">
        <v>71</v>
      </c>
      <c r="AY2193" s="236" t="s">
        <v>171</v>
      </c>
    </row>
    <row r="2194" s="14" customFormat="1">
      <c r="A2194" s="14"/>
      <c r="B2194" s="237"/>
      <c r="C2194" s="238"/>
      <c r="D2194" s="227" t="s">
        <v>182</v>
      </c>
      <c r="E2194" s="239" t="s">
        <v>19</v>
      </c>
      <c r="F2194" s="240" t="s">
        <v>2042</v>
      </c>
      <c r="G2194" s="238"/>
      <c r="H2194" s="241">
        <v>10</v>
      </c>
      <c r="I2194" s="242"/>
      <c r="J2194" s="238"/>
      <c r="K2194" s="238"/>
      <c r="L2194" s="243"/>
      <c r="M2194" s="244"/>
      <c r="N2194" s="245"/>
      <c r="O2194" s="245"/>
      <c r="P2194" s="245"/>
      <c r="Q2194" s="245"/>
      <c r="R2194" s="245"/>
      <c r="S2194" s="245"/>
      <c r="T2194" s="246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47" t="s">
        <v>182</v>
      </c>
      <c r="AU2194" s="247" t="s">
        <v>81</v>
      </c>
      <c r="AV2194" s="14" t="s">
        <v>185</v>
      </c>
      <c r="AW2194" s="14" t="s">
        <v>33</v>
      </c>
      <c r="AX2194" s="14" t="s">
        <v>71</v>
      </c>
      <c r="AY2194" s="247" t="s">
        <v>171</v>
      </c>
    </row>
    <row r="2195" s="15" customFormat="1">
      <c r="A2195" s="15"/>
      <c r="B2195" s="248"/>
      <c r="C2195" s="249"/>
      <c r="D2195" s="227" t="s">
        <v>182</v>
      </c>
      <c r="E2195" s="250" t="s">
        <v>19</v>
      </c>
      <c r="F2195" s="251" t="s">
        <v>188</v>
      </c>
      <c r="G2195" s="249"/>
      <c r="H2195" s="252">
        <v>10</v>
      </c>
      <c r="I2195" s="253"/>
      <c r="J2195" s="249"/>
      <c r="K2195" s="249"/>
      <c r="L2195" s="254"/>
      <c r="M2195" s="255"/>
      <c r="N2195" s="256"/>
      <c r="O2195" s="256"/>
      <c r="P2195" s="256"/>
      <c r="Q2195" s="256"/>
      <c r="R2195" s="256"/>
      <c r="S2195" s="256"/>
      <c r="T2195" s="257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58" t="s">
        <v>182</v>
      </c>
      <c r="AU2195" s="258" t="s">
        <v>81</v>
      </c>
      <c r="AV2195" s="15" t="s">
        <v>179</v>
      </c>
      <c r="AW2195" s="15" t="s">
        <v>33</v>
      </c>
      <c r="AX2195" s="15" t="s">
        <v>79</v>
      </c>
      <c r="AY2195" s="258" t="s">
        <v>171</v>
      </c>
    </row>
    <row r="2196" s="2" customFormat="1" ht="16.5" customHeight="1">
      <c r="A2196" s="41"/>
      <c r="B2196" s="42"/>
      <c r="C2196" s="269" t="s">
        <v>2046</v>
      </c>
      <c r="D2196" s="269" t="s">
        <v>565</v>
      </c>
      <c r="E2196" s="270" t="s">
        <v>2047</v>
      </c>
      <c r="F2196" s="271" t="s">
        <v>2048</v>
      </c>
      <c r="G2196" s="272" t="s">
        <v>1250</v>
      </c>
      <c r="H2196" s="273">
        <v>4</v>
      </c>
      <c r="I2196" s="274"/>
      <c r="J2196" s="275">
        <f>ROUND(I2196*H2196,2)</f>
        <v>0</v>
      </c>
      <c r="K2196" s="271" t="s">
        <v>19</v>
      </c>
      <c r="L2196" s="276"/>
      <c r="M2196" s="277" t="s">
        <v>19</v>
      </c>
      <c r="N2196" s="278" t="s">
        <v>42</v>
      </c>
      <c r="O2196" s="87"/>
      <c r="P2196" s="216">
        <f>O2196*H2196</f>
        <v>0</v>
      </c>
      <c r="Q2196" s="216">
        <v>0.0050000000000000001</v>
      </c>
      <c r="R2196" s="216">
        <f>Q2196*H2196</f>
        <v>0.02</v>
      </c>
      <c r="S2196" s="216">
        <v>0</v>
      </c>
      <c r="T2196" s="217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18" t="s">
        <v>286</v>
      </c>
      <c r="AT2196" s="218" t="s">
        <v>565</v>
      </c>
      <c r="AU2196" s="218" t="s">
        <v>81</v>
      </c>
      <c r="AY2196" s="20" t="s">
        <v>171</v>
      </c>
      <c r="BE2196" s="219">
        <f>IF(N2196="základní",J2196,0)</f>
        <v>0</v>
      </c>
      <c r="BF2196" s="219">
        <f>IF(N2196="snížená",J2196,0)</f>
        <v>0</v>
      </c>
      <c r="BG2196" s="219">
        <f>IF(N2196="zákl. přenesená",J2196,0)</f>
        <v>0</v>
      </c>
      <c r="BH2196" s="219">
        <f>IF(N2196="sníž. přenesená",J2196,0)</f>
        <v>0</v>
      </c>
      <c r="BI2196" s="219">
        <f>IF(N2196="nulová",J2196,0)</f>
        <v>0</v>
      </c>
      <c r="BJ2196" s="20" t="s">
        <v>79</v>
      </c>
      <c r="BK2196" s="219">
        <f>ROUND(I2196*H2196,2)</f>
        <v>0</v>
      </c>
      <c r="BL2196" s="20" t="s">
        <v>235</v>
      </c>
      <c r="BM2196" s="218" t="s">
        <v>2049</v>
      </c>
    </row>
    <row r="2197" s="13" customFormat="1">
      <c r="A2197" s="13"/>
      <c r="B2197" s="225"/>
      <c r="C2197" s="226"/>
      <c r="D2197" s="227" t="s">
        <v>182</v>
      </c>
      <c r="E2197" s="228" t="s">
        <v>19</v>
      </c>
      <c r="F2197" s="229" t="s">
        <v>2050</v>
      </c>
      <c r="G2197" s="226"/>
      <c r="H2197" s="230">
        <v>4</v>
      </c>
      <c r="I2197" s="231"/>
      <c r="J2197" s="226"/>
      <c r="K2197" s="226"/>
      <c r="L2197" s="232"/>
      <c r="M2197" s="233"/>
      <c r="N2197" s="234"/>
      <c r="O2197" s="234"/>
      <c r="P2197" s="234"/>
      <c r="Q2197" s="234"/>
      <c r="R2197" s="234"/>
      <c r="S2197" s="234"/>
      <c r="T2197" s="235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6" t="s">
        <v>182</v>
      </c>
      <c r="AU2197" s="236" t="s">
        <v>81</v>
      </c>
      <c r="AV2197" s="13" t="s">
        <v>81</v>
      </c>
      <c r="AW2197" s="13" t="s">
        <v>33</v>
      </c>
      <c r="AX2197" s="13" t="s">
        <v>71</v>
      </c>
      <c r="AY2197" s="236" t="s">
        <v>171</v>
      </c>
    </row>
    <row r="2198" s="15" customFormat="1">
      <c r="A2198" s="15"/>
      <c r="B2198" s="248"/>
      <c r="C2198" s="249"/>
      <c r="D2198" s="227" t="s">
        <v>182</v>
      </c>
      <c r="E2198" s="250" t="s">
        <v>19</v>
      </c>
      <c r="F2198" s="251" t="s">
        <v>188</v>
      </c>
      <c r="G2198" s="249"/>
      <c r="H2198" s="252">
        <v>4</v>
      </c>
      <c r="I2198" s="253"/>
      <c r="J2198" s="249"/>
      <c r="K2198" s="249"/>
      <c r="L2198" s="254"/>
      <c r="M2198" s="255"/>
      <c r="N2198" s="256"/>
      <c r="O2198" s="256"/>
      <c r="P2198" s="256"/>
      <c r="Q2198" s="256"/>
      <c r="R2198" s="256"/>
      <c r="S2198" s="256"/>
      <c r="T2198" s="257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58" t="s">
        <v>182</v>
      </c>
      <c r="AU2198" s="258" t="s">
        <v>81</v>
      </c>
      <c r="AV2198" s="15" t="s">
        <v>179</v>
      </c>
      <c r="AW2198" s="15" t="s">
        <v>33</v>
      </c>
      <c r="AX2198" s="15" t="s">
        <v>79</v>
      </c>
      <c r="AY2198" s="258" t="s">
        <v>171</v>
      </c>
    </row>
    <row r="2199" s="2" customFormat="1" ht="16.5" customHeight="1">
      <c r="A2199" s="41"/>
      <c r="B2199" s="42"/>
      <c r="C2199" s="207" t="s">
        <v>1293</v>
      </c>
      <c r="D2199" s="207" t="s">
        <v>174</v>
      </c>
      <c r="E2199" s="208" t="s">
        <v>2051</v>
      </c>
      <c r="F2199" s="209" t="s">
        <v>2052</v>
      </c>
      <c r="G2199" s="210" t="s">
        <v>191</v>
      </c>
      <c r="H2199" s="211">
        <v>10</v>
      </c>
      <c r="I2199" s="212"/>
      <c r="J2199" s="213">
        <f>ROUND(I2199*H2199,2)</f>
        <v>0</v>
      </c>
      <c r="K2199" s="209" t="s">
        <v>178</v>
      </c>
      <c r="L2199" s="47"/>
      <c r="M2199" s="214" t="s">
        <v>19</v>
      </c>
      <c r="N2199" s="215" t="s">
        <v>42</v>
      </c>
      <c r="O2199" s="87"/>
      <c r="P2199" s="216">
        <f>O2199*H2199</f>
        <v>0</v>
      </c>
      <c r="Q2199" s="216">
        <v>0.0096699999999999998</v>
      </c>
      <c r="R2199" s="216">
        <f>Q2199*H2199</f>
        <v>0.096699999999999994</v>
      </c>
      <c r="S2199" s="216">
        <v>0</v>
      </c>
      <c r="T2199" s="217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18" t="s">
        <v>235</v>
      </c>
      <c r="AT2199" s="218" t="s">
        <v>174</v>
      </c>
      <c r="AU2199" s="218" t="s">
        <v>81</v>
      </c>
      <c r="AY2199" s="20" t="s">
        <v>171</v>
      </c>
      <c r="BE2199" s="219">
        <f>IF(N2199="základní",J2199,0)</f>
        <v>0</v>
      </c>
      <c r="BF2199" s="219">
        <f>IF(N2199="snížená",J2199,0)</f>
        <v>0</v>
      </c>
      <c r="BG2199" s="219">
        <f>IF(N2199="zákl. přenesená",J2199,0)</f>
        <v>0</v>
      </c>
      <c r="BH2199" s="219">
        <f>IF(N2199="sníž. přenesená",J2199,0)</f>
        <v>0</v>
      </c>
      <c r="BI2199" s="219">
        <f>IF(N2199="nulová",J2199,0)</f>
        <v>0</v>
      </c>
      <c r="BJ2199" s="20" t="s">
        <v>79</v>
      </c>
      <c r="BK2199" s="219">
        <f>ROUND(I2199*H2199,2)</f>
        <v>0</v>
      </c>
      <c r="BL2199" s="20" t="s">
        <v>235</v>
      </c>
      <c r="BM2199" s="218" t="s">
        <v>2053</v>
      </c>
    </row>
    <row r="2200" s="2" customFormat="1">
      <c r="A2200" s="41"/>
      <c r="B2200" s="42"/>
      <c r="C2200" s="43"/>
      <c r="D2200" s="220" t="s">
        <v>180</v>
      </c>
      <c r="E2200" s="43"/>
      <c r="F2200" s="221" t="s">
        <v>2054</v>
      </c>
      <c r="G2200" s="43"/>
      <c r="H2200" s="43"/>
      <c r="I2200" s="222"/>
      <c r="J2200" s="43"/>
      <c r="K2200" s="43"/>
      <c r="L2200" s="47"/>
      <c r="M2200" s="223"/>
      <c r="N2200" s="224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180</v>
      </c>
      <c r="AU2200" s="20" t="s">
        <v>81</v>
      </c>
    </row>
    <row r="2201" s="13" customFormat="1">
      <c r="A2201" s="13"/>
      <c r="B2201" s="225"/>
      <c r="C2201" s="226"/>
      <c r="D2201" s="227" t="s">
        <v>182</v>
      </c>
      <c r="E2201" s="228" t="s">
        <v>19</v>
      </c>
      <c r="F2201" s="229" t="s">
        <v>1308</v>
      </c>
      <c r="G2201" s="226"/>
      <c r="H2201" s="230">
        <v>10</v>
      </c>
      <c r="I2201" s="231"/>
      <c r="J2201" s="226"/>
      <c r="K2201" s="226"/>
      <c r="L2201" s="232"/>
      <c r="M2201" s="233"/>
      <c r="N2201" s="234"/>
      <c r="O2201" s="234"/>
      <c r="P2201" s="234"/>
      <c r="Q2201" s="234"/>
      <c r="R2201" s="234"/>
      <c r="S2201" s="234"/>
      <c r="T2201" s="23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6" t="s">
        <v>182</v>
      </c>
      <c r="AU2201" s="236" t="s">
        <v>81</v>
      </c>
      <c r="AV2201" s="13" t="s">
        <v>81</v>
      </c>
      <c r="AW2201" s="13" t="s">
        <v>33</v>
      </c>
      <c r="AX2201" s="13" t="s">
        <v>71</v>
      </c>
      <c r="AY2201" s="236" t="s">
        <v>171</v>
      </c>
    </row>
    <row r="2202" s="14" customFormat="1">
      <c r="A2202" s="14"/>
      <c r="B2202" s="237"/>
      <c r="C2202" s="238"/>
      <c r="D2202" s="227" t="s">
        <v>182</v>
      </c>
      <c r="E2202" s="239" t="s">
        <v>19</v>
      </c>
      <c r="F2202" s="240" t="s">
        <v>2042</v>
      </c>
      <c r="G2202" s="238"/>
      <c r="H2202" s="241">
        <v>10</v>
      </c>
      <c r="I2202" s="242"/>
      <c r="J2202" s="238"/>
      <c r="K2202" s="238"/>
      <c r="L2202" s="243"/>
      <c r="M2202" s="244"/>
      <c r="N2202" s="245"/>
      <c r="O2202" s="245"/>
      <c r="P2202" s="245"/>
      <c r="Q2202" s="245"/>
      <c r="R2202" s="245"/>
      <c r="S2202" s="245"/>
      <c r="T2202" s="246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7" t="s">
        <v>182</v>
      </c>
      <c r="AU2202" s="247" t="s">
        <v>81</v>
      </c>
      <c r="AV2202" s="14" t="s">
        <v>185</v>
      </c>
      <c r="AW2202" s="14" t="s">
        <v>33</v>
      </c>
      <c r="AX2202" s="14" t="s">
        <v>71</v>
      </c>
      <c r="AY2202" s="247" t="s">
        <v>171</v>
      </c>
    </row>
    <row r="2203" s="15" customFormat="1">
      <c r="A2203" s="15"/>
      <c r="B2203" s="248"/>
      <c r="C2203" s="249"/>
      <c r="D2203" s="227" t="s">
        <v>182</v>
      </c>
      <c r="E2203" s="250" t="s">
        <v>19</v>
      </c>
      <c r="F2203" s="251" t="s">
        <v>188</v>
      </c>
      <c r="G2203" s="249"/>
      <c r="H2203" s="252">
        <v>10</v>
      </c>
      <c r="I2203" s="253"/>
      <c r="J2203" s="249"/>
      <c r="K2203" s="249"/>
      <c r="L2203" s="254"/>
      <c r="M2203" s="255"/>
      <c r="N2203" s="256"/>
      <c r="O2203" s="256"/>
      <c r="P2203" s="256"/>
      <c r="Q2203" s="256"/>
      <c r="R2203" s="256"/>
      <c r="S2203" s="256"/>
      <c r="T2203" s="257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58" t="s">
        <v>182</v>
      </c>
      <c r="AU2203" s="258" t="s">
        <v>81</v>
      </c>
      <c r="AV2203" s="15" t="s">
        <v>179</v>
      </c>
      <c r="AW2203" s="15" t="s">
        <v>33</v>
      </c>
      <c r="AX2203" s="15" t="s">
        <v>79</v>
      </c>
      <c r="AY2203" s="258" t="s">
        <v>171</v>
      </c>
    </row>
    <row r="2204" s="2" customFormat="1" ht="16.5" customHeight="1">
      <c r="A2204" s="41"/>
      <c r="B2204" s="42"/>
      <c r="C2204" s="207" t="s">
        <v>2055</v>
      </c>
      <c r="D2204" s="207" t="s">
        <v>174</v>
      </c>
      <c r="E2204" s="208" t="s">
        <v>2056</v>
      </c>
      <c r="F2204" s="209" t="s">
        <v>2057</v>
      </c>
      <c r="G2204" s="210" t="s">
        <v>191</v>
      </c>
      <c r="H2204" s="211">
        <v>16.878</v>
      </c>
      <c r="I2204" s="212"/>
      <c r="J2204" s="213">
        <f>ROUND(I2204*H2204,2)</f>
        <v>0</v>
      </c>
      <c r="K2204" s="209" t="s">
        <v>178</v>
      </c>
      <c r="L2204" s="47"/>
      <c r="M2204" s="214" t="s">
        <v>19</v>
      </c>
      <c r="N2204" s="215" t="s">
        <v>42</v>
      </c>
      <c r="O2204" s="87"/>
      <c r="P2204" s="216">
        <f>O2204*H2204</f>
        <v>0</v>
      </c>
      <c r="Q2204" s="216">
        <v>0.00029999999999999997</v>
      </c>
      <c r="R2204" s="216">
        <f>Q2204*H2204</f>
        <v>0.0050634</v>
      </c>
      <c r="S2204" s="216">
        <v>0</v>
      </c>
      <c r="T2204" s="217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18" t="s">
        <v>235</v>
      </c>
      <c r="AT2204" s="218" t="s">
        <v>174</v>
      </c>
      <c r="AU2204" s="218" t="s">
        <v>81</v>
      </c>
      <c r="AY2204" s="20" t="s">
        <v>171</v>
      </c>
      <c r="BE2204" s="219">
        <f>IF(N2204="základní",J2204,0)</f>
        <v>0</v>
      </c>
      <c r="BF2204" s="219">
        <f>IF(N2204="snížená",J2204,0)</f>
        <v>0</v>
      </c>
      <c r="BG2204" s="219">
        <f>IF(N2204="zákl. přenesená",J2204,0)</f>
        <v>0</v>
      </c>
      <c r="BH2204" s="219">
        <f>IF(N2204="sníž. přenesená",J2204,0)</f>
        <v>0</v>
      </c>
      <c r="BI2204" s="219">
        <f>IF(N2204="nulová",J2204,0)</f>
        <v>0</v>
      </c>
      <c r="BJ2204" s="20" t="s">
        <v>79</v>
      </c>
      <c r="BK2204" s="219">
        <f>ROUND(I2204*H2204,2)</f>
        <v>0</v>
      </c>
      <c r="BL2204" s="20" t="s">
        <v>235</v>
      </c>
      <c r="BM2204" s="218" t="s">
        <v>282</v>
      </c>
    </row>
    <row r="2205" s="2" customFormat="1">
      <c r="A2205" s="41"/>
      <c r="B2205" s="42"/>
      <c r="C2205" s="43"/>
      <c r="D2205" s="220" t="s">
        <v>180</v>
      </c>
      <c r="E2205" s="43"/>
      <c r="F2205" s="221" t="s">
        <v>2058</v>
      </c>
      <c r="G2205" s="43"/>
      <c r="H2205" s="43"/>
      <c r="I2205" s="222"/>
      <c r="J2205" s="43"/>
      <c r="K2205" s="43"/>
      <c r="L2205" s="47"/>
      <c r="M2205" s="223"/>
      <c r="N2205" s="224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180</v>
      </c>
      <c r="AU2205" s="20" t="s">
        <v>81</v>
      </c>
    </row>
    <row r="2206" s="13" customFormat="1">
      <c r="A2206" s="13"/>
      <c r="B2206" s="225"/>
      <c r="C2206" s="226"/>
      <c r="D2206" s="227" t="s">
        <v>182</v>
      </c>
      <c r="E2206" s="228" t="s">
        <v>19</v>
      </c>
      <c r="F2206" s="229" t="s">
        <v>2043</v>
      </c>
      <c r="G2206" s="226"/>
      <c r="H2206" s="230">
        <v>13.050000000000001</v>
      </c>
      <c r="I2206" s="231"/>
      <c r="J2206" s="226"/>
      <c r="K2206" s="226"/>
      <c r="L2206" s="232"/>
      <c r="M2206" s="233"/>
      <c r="N2206" s="234"/>
      <c r="O2206" s="234"/>
      <c r="P2206" s="234"/>
      <c r="Q2206" s="234"/>
      <c r="R2206" s="234"/>
      <c r="S2206" s="234"/>
      <c r="T2206" s="235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6" t="s">
        <v>182</v>
      </c>
      <c r="AU2206" s="236" t="s">
        <v>81</v>
      </c>
      <c r="AV2206" s="13" t="s">
        <v>81</v>
      </c>
      <c r="AW2206" s="13" t="s">
        <v>33</v>
      </c>
      <c r="AX2206" s="13" t="s">
        <v>71</v>
      </c>
      <c r="AY2206" s="236" t="s">
        <v>171</v>
      </c>
    </row>
    <row r="2207" s="14" customFormat="1">
      <c r="A2207" s="14"/>
      <c r="B2207" s="237"/>
      <c r="C2207" s="238"/>
      <c r="D2207" s="227" t="s">
        <v>182</v>
      </c>
      <c r="E2207" s="239" t="s">
        <v>19</v>
      </c>
      <c r="F2207" s="240" t="s">
        <v>2044</v>
      </c>
      <c r="G2207" s="238"/>
      <c r="H2207" s="241">
        <v>13.050000000000001</v>
      </c>
      <c r="I2207" s="242"/>
      <c r="J2207" s="238"/>
      <c r="K2207" s="238"/>
      <c r="L2207" s="243"/>
      <c r="M2207" s="244"/>
      <c r="N2207" s="245"/>
      <c r="O2207" s="245"/>
      <c r="P2207" s="245"/>
      <c r="Q2207" s="245"/>
      <c r="R2207" s="245"/>
      <c r="S2207" s="245"/>
      <c r="T2207" s="246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47" t="s">
        <v>182</v>
      </c>
      <c r="AU2207" s="247" t="s">
        <v>81</v>
      </c>
      <c r="AV2207" s="14" t="s">
        <v>185</v>
      </c>
      <c r="AW2207" s="14" t="s">
        <v>33</v>
      </c>
      <c r="AX2207" s="14" t="s">
        <v>71</v>
      </c>
      <c r="AY2207" s="247" t="s">
        <v>171</v>
      </c>
    </row>
    <row r="2208" s="13" customFormat="1">
      <c r="A2208" s="13"/>
      <c r="B2208" s="225"/>
      <c r="C2208" s="226"/>
      <c r="D2208" s="227" t="s">
        <v>182</v>
      </c>
      <c r="E2208" s="228" t="s">
        <v>19</v>
      </c>
      <c r="F2208" s="229" t="s">
        <v>492</v>
      </c>
      <c r="G2208" s="226"/>
      <c r="H2208" s="230">
        <v>1.21</v>
      </c>
      <c r="I2208" s="231"/>
      <c r="J2208" s="226"/>
      <c r="K2208" s="226"/>
      <c r="L2208" s="232"/>
      <c r="M2208" s="233"/>
      <c r="N2208" s="234"/>
      <c r="O2208" s="234"/>
      <c r="P2208" s="234"/>
      <c r="Q2208" s="234"/>
      <c r="R2208" s="234"/>
      <c r="S2208" s="234"/>
      <c r="T2208" s="23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6" t="s">
        <v>182</v>
      </c>
      <c r="AU2208" s="236" t="s">
        <v>81</v>
      </c>
      <c r="AV2208" s="13" t="s">
        <v>81</v>
      </c>
      <c r="AW2208" s="13" t="s">
        <v>33</v>
      </c>
      <c r="AX2208" s="13" t="s">
        <v>71</v>
      </c>
      <c r="AY2208" s="236" t="s">
        <v>171</v>
      </c>
    </row>
    <row r="2209" s="13" customFormat="1">
      <c r="A2209" s="13"/>
      <c r="B2209" s="225"/>
      <c r="C2209" s="226"/>
      <c r="D2209" s="227" t="s">
        <v>182</v>
      </c>
      <c r="E2209" s="228" t="s">
        <v>19</v>
      </c>
      <c r="F2209" s="229" t="s">
        <v>493</v>
      </c>
      <c r="G2209" s="226"/>
      <c r="H2209" s="230">
        <v>2.145</v>
      </c>
      <c r="I2209" s="231"/>
      <c r="J2209" s="226"/>
      <c r="K2209" s="226"/>
      <c r="L2209" s="232"/>
      <c r="M2209" s="233"/>
      <c r="N2209" s="234"/>
      <c r="O2209" s="234"/>
      <c r="P2209" s="234"/>
      <c r="Q2209" s="234"/>
      <c r="R2209" s="234"/>
      <c r="S2209" s="234"/>
      <c r="T2209" s="235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6" t="s">
        <v>182</v>
      </c>
      <c r="AU2209" s="236" t="s">
        <v>81</v>
      </c>
      <c r="AV2209" s="13" t="s">
        <v>81</v>
      </c>
      <c r="AW2209" s="13" t="s">
        <v>33</v>
      </c>
      <c r="AX2209" s="13" t="s">
        <v>71</v>
      </c>
      <c r="AY2209" s="236" t="s">
        <v>171</v>
      </c>
    </row>
    <row r="2210" s="13" customFormat="1">
      <c r="A2210" s="13"/>
      <c r="B2210" s="225"/>
      <c r="C2210" s="226"/>
      <c r="D2210" s="227" t="s">
        <v>182</v>
      </c>
      <c r="E2210" s="228" t="s">
        <v>19</v>
      </c>
      <c r="F2210" s="229" t="s">
        <v>494</v>
      </c>
      <c r="G2210" s="226"/>
      <c r="H2210" s="230">
        <v>0.47299999999999998</v>
      </c>
      <c r="I2210" s="231"/>
      <c r="J2210" s="226"/>
      <c r="K2210" s="226"/>
      <c r="L2210" s="232"/>
      <c r="M2210" s="233"/>
      <c r="N2210" s="234"/>
      <c r="O2210" s="234"/>
      <c r="P2210" s="234"/>
      <c r="Q2210" s="234"/>
      <c r="R2210" s="234"/>
      <c r="S2210" s="234"/>
      <c r="T2210" s="235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6" t="s">
        <v>182</v>
      </c>
      <c r="AU2210" s="236" t="s">
        <v>81</v>
      </c>
      <c r="AV2210" s="13" t="s">
        <v>81</v>
      </c>
      <c r="AW2210" s="13" t="s">
        <v>33</v>
      </c>
      <c r="AX2210" s="13" t="s">
        <v>71</v>
      </c>
      <c r="AY2210" s="236" t="s">
        <v>171</v>
      </c>
    </row>
    <row r="2211" s="14" customFormat="1">
      <c r="A2211" s="14"/>
      <c r="B2211" s="237"/>
      <c r="C2211" s="238"/>
      <c r="D2211" s="227" t="s">
        <v>182</v>
      </c>
      <c r="E2211" s="239" t="s">
        <v>19</v>
      </c>
      <c r="F2211" s="240" t="s">
        <v>495</v>
      </c>
      <c r="G2211" s="238"/>
      <c r="H2211" s="241">
        <v>3.8279999999999998</v>
      </c>
      <c r="I2211" s="242"/>
      <c r="J2211" s="238"/>
      <c r="K2211" s="238"/>
      <c r="L2211" s="243"/>
      <c r="M2211" s="244"/>
      <c r="N2211" s="245"/>
      <c r="O2211" s="245"/>
      <c r="P2211" s="245"/>
      <c r="Q2211" s="245"/>
      <c r="R2211" s="245"/>
      <c r="S2211" s="245"/>
      <c r="T2211" s="24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7" t="s">
        <v>182</v>
      </c>
      <c r="AU2211" s="247" t="s">
        <v>81</v>
      </c>
      <c r="AV2211" s="14" t="s">
        <v>185</v>
      </c>
      <c r="AW2211" s="14" t="s">
        <v>33</v>
      </c>
      <c r="AX2211" s="14" t="s">
        <v>71</v>
      </c>
      <c r="AY2211" s="247" t="s">
        <v>171</v>
      </c>
    </row>
    <row r="2212" s="15" customFormat="1">
      <c r="A2212" s="15"/>
      <c r="B2212" s="248"/>
      <c r="C2212" s="249"/>
      <c r="D2212" s="227" t="s">
        <v>182</v>
      </c>
      <c r="E2212" s="250" t="s">
        <v>19</v>
      </c>
      <c r="F2212" s="251" t="s">
        <v>188</v>
      </c>
      <c r="G2212" s="249"/>
      <c r="H2212" s="252">
        <v>16.878</v>
      </c>
      <c r="I2212" s="253"/>
      <c r="J2212" s="249"/>
      <c r="K2212" s="249"/>
      <c r="L2212" s="254"/>
      <c r="M2212" s="255"/>
      <c r="N2212" s="256"/>
      <c r="O2212" s="256"/>
      <c r="P2212" s="256"/>
      <c r="Q2212" s="256"/>
      <c r="R2212" s="256"/>
      <c r="S2212" s="256"/>
      <c r="T2212" s="257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58" t="s">
        <v>182</v>
      </c>
      <c r="AU2212" s="258" t="s">
        <v>81</v>
      </c>
      <c r="AV2212" s="15" t="s">
        <v>179</v>
      </c>
      <c r="AW2212" s="15" t="s">
        <v>33</v>
      </c>
      <c r="AX2212" s="15" t="s">
        <v>79</v>
      </c>
      <c r="AY2212" s="258" t="s">
        <v>171</v>
      </c>
    </row>
    <row r="2213" s="2" customFormat="1" ht="21.75" customHeight="1">
      <c r="A2213" s="41"/>
      <c r="B2213" s="42"/>
      <c r="C2213" s="207" t="s">
        <v>1298</v>
      </c>
      <c r="D2213" s="207" t="s">
        <v>174</v>
      </c>
      <c r="E2213" s="208" t="s">
        <v>2059</v>
      </c>
      <c r="F2213" s="209" t="s">
        <v>2060</v>
      </c>
      <c r="G2213" s="210" t="s">
        <v>191</v>
      </c>
      <c r="H2213" s="211">
        <v>13.050000000000001</v>
      </c>
      <c r="I2213" s="212"/>
      <c r="J2213" s="213">
        <f>ROUND(I2213*H2213,2)</f>
        <v>0</v>
      </c>
      <c r="K2213" s="209" t="s">
        <v>178</v>
      </c>
      <c r="L2213" s="47"/>
      <c r="M2213" s="214" t="s">
        <v>19</v>
      </c>
      <c r="N2213" s="215" t="s">
        <v>42</v>
      </c>
      <c r="O2213" s="87"/>
      <c r="P2213" s="216">
        <f>O2213*H2213</f>
        <v>0</v>
      </c>
      <c r="Q2213" s="216">
        <v>0.0044999999999999997</v>
      </c>
      <c r="R2213" s="216">
        <f>Q2213*H2213</f>
        <v>0.058724999999999999</v>
      </c>
      <c r="S2213" s="216">
        <v>0</v>
      </c>
      <c r="T2213" s="217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18" t="s">
        <v>235</v>
      </c>
      <c r="AT2213" s="218" t="s">
        <v>174</v>
      </c>
      <c r="AU2213" s="218" t="s">
        <v>81</v>
      </c>
      <c r="AY2213" s="20" t="s">
        <v>171</v>
      </c>
      <c r="BE2213" s="219">
        <f>IF(N2213="základní",J2213,0)</f>
        <v>0</v>
      </c>
      <c r="BF2213" s="219">
        <f>IF(N2213="snížená",J2213,0)</f>
        <v>0</v>
      </c>
      <c r="BG2213" s="219">
        <f>IF(N2213="zákl. přenesená",J2213,0)</f>
        <v>0</v>
      </c>
      <c r="BH2213" s="219">
        <f>IF(N2213="sníž. přenesená",J2213,0)</f>
        <v>0</v>
      </c>
      <c r="BI2213" s="219">
        <f>IF(N2213="nulová",J2213,0)</f>
        <v>0</v>
      </c>
      <c r="BJ2213" s="20" t="s">
        <v>79</v>
      </c>
      <c r="BK2213" s="219">
        <f>ROUND(I2213*H2213,2)</f>
        <v>0</v>
      </c>
      <c r="BL2213" s="20" t="s">
        <v>235</v>
      </c>
      <c r="BM2213" s="218" t="s">
        <v>2061</v>
      </c>
    </row>
    <row r="2214" s="2" customFormat="1">
      <c r="A2214" s="41"/>
      <c r="B2214" s="42"/>
      <c r="C2214" s="43"/>
      <c r="D2214" s="220" t="s">
        <v>180</v>
      </c>
      <c r="E2214" s="43"/>
      <c r="F2214" s="221" t="s">
        <v>2062</v>
      </c>
      <c r="G2214" s="43"/>
      <c r="H2214" s="43"/>
      <c r="I2214" s="222"/>
      <c r="J2214" s="43"/>
      <c r="K2214" s="43"/>
      <c r="L2214" s="47"/>
      <c r="M2214" s="223"/>
      <c r="N2214" s="224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180</v>
      </c>
      <c r="AU2214" s="20" t="s">
        <v>81</v>
      </c>
    </row>
    <row r="2215" s="13" customFormat="1">
      <c r="A2215" s="13"/>
      <c r="B2215" s="225"/>
      <c r="C2215" s="226"/>
      <c r="D2215" s="227" t="s">
        <v>182</v>
      </c>
      <c r="E2215" s="228" t="s">
        <v>19</v>
      </c>
      <c r="F2215" s="229" t="s">
        <v>2043</v>
      </c>
      <c r="G2215" s="226"/>
      <c r="H2215" s="230">
        <v>13.050000000000001</v>
      </c>
      <c r="I2215" s="231"/>
      <c r="J2215" s="226"/>
      <c r="K2215" s="226"/>
      <c r="L2215" s="232"/>
      <c r="M2215" s="233"/>
      <c r="N2215" s="234"/>
      <c r="O2215" s="234"/>
      <c r="P2215" s="234"/>
      <c r="Q2215" s="234"/>
      <c r="R2215" s="234"/>
      <c r="S2215" s="234"/>
      <c r="T2215" s="23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6" t="s">
        <v>182</v>
      </c>
      <c r="AU2215" s="236" t="s">
        <v>81</v>
      </c>
      <c r="AV2215" s="13" t="s">
        <v>81</v>
      </c>
      <c r="AW2215" s="13" t="s">
        <v>33</v>
      </c>
      <c r="AX2215" s="13" t="s">
        <v>71</v>
      </c>
      <c r="AY2215" s="236" t="s">
        <v>171</v>
      </c>
    </row>
    <row r="2216" s="14" customFormat="1">
      <c r="A2216" s="14"/>
      <c r="B2216" s="237"/>
      <c r="C2216" s="238"/>
      <c r="D2216" s="227" t="s">
        <v>182</v>
      </c>
      <c r="E2216" s="239" t="s">
        <v>19</v>
      </c>
      <c r="F2216" s="240" t="s">
        <v>2044</v>
      </c>
      <c r="G2216" s="238"/>
      <c r="H2216" s="241">
        <v>13.050000000000001</v>
      </c>
      <c r="I2216" s="242"/>
      <c r="J2216" s="238"/>
      <c r="K2216" s="238"/>
      <c r="L2216" s="243"/>
      <c r="M2216" s="244"/>
      <c r="N2216" s="245"/>
      <c r="O2216" s="245"/>
      <c r="P2216" s="245"/>
      <c r="Q2216" s="245"/>
      <c r="R2216" s="245"/>
      <c r="S2216" s="245"/>
      <c r="T2216" s="246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47" t="s">
        <v>182</v>
      </c>
      <c r="AU2216" s="247" t="s">
        <v>81</v>
      </c>
      <c r="AV2216" s="14" t="s">
        <v>185</v>
      </c>
      <c r="AW2216" s="14" t="s">
        <v>33</v>
      </c>
      <c r="AX2216" s="14" t="s">
        <v>71</v>
      </c>
      <c r="AY2216" s="247" t="s">
        <v>171</v>
      </c>
    </row>
    <row r="2217" s="15" customFormat="1">
      <c r="A2217" s="15"/>
      <c r="B2217" s="248"/>
      <c r="C2217" s="249"/>
      <c r="D2217" s="227" t="s">
        <v>182</v>
      </c>
      <c r="E2217" s="250" t="s">
        <v>19</v>
      </c>
      <c r="F2217" s="251" t="s">
        <v>188</v>
      </c>
      <c r="G2217" s="249"/>
      <c r="H2217" s="252">
        <v>13.050000000000001</v>
      </c>
      <c r="I2217" s="253"/>
      <c r="J2217" s="249"/>
      <c r="K2217" s="249"/>
      <c r="L2217" s="254"/>
      <c r="M2217" s="255"/>
      <c r="N2217" s="256"/>
      <c r="O2217" s="256"/>
      <c r="P2217" s="256"/>
      <c r="Q2217" s="256"/>
      <c r="R2217" s="256"/>
      <c r="S2217" s="256"/>
      <c r="T2217" s="257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58" t="s">
        <v>182</v>
      </c>
      <c r="AU2217" s="258" t="s">
        <v>81</v>
      </c>
      <c r="AV2217" s="15" t="s">
        <v>179</v>
      </c>
      <c r="AW2217" s="15" t="s">
        <v>33</v>
      </c>
      <c r="AX2217" s="15" t="s">
        <v>79</v>
      </c>
      <c r="AY2217" s="258" t="s">
        <v>171</v>
      </c>
    </row>
    <row r="2218" s="2" customFormat="1" ht="16.5" customHeight="1">
      <c r="A2218" s="41"/>
      <c r="B2218" s="42"/>
      <c r="C2218" s="207" t="s">
        <v>2063</v>
      </c>
      <c r="D2218" s="207" t="s">
        <v>174</v>
      </c>
      <c r="E2218" s="208" t="s">
        <v>2064</v>
      </c>
      <c r="F2218" s="209" t="s">
        <v>2065</v>
      </c>
      <c r="G2218" s="210" t="s">
        <v>191</v>
      </c>
      <c r="H2218" s="211">
        <v>23.050000000000001</v>
      </c>
      <c r="I2218" s="212"/>
      <c r="J2218" s="213">
        <f>ROUND(I2218*H2218,2)</f>
        <v>0</v>
      </c>
      <c r="K2218" s="209" t="s">
        <v>178</v>
      </c>
      <c r="L2218" s="47"/>
      <c r="M2218" s="214" t="s">
        <v>19</v>
      </c>
      <c r="N2218" s="215" t="s">
        <v>42</v>
      </c>
      <c r="O2218" s="87"/>
      <c r="P2218" s="216">
        <f>O2218*H2218</f>
        <v>0</v>
      </c>
      <c r="Q2218" s="216">
        <v>0.0015</v>
      </c>
      <c r="R2218" s="216">
        <f>Q2218*H2218</f>
        <v>0.034575000000000002</v>
      </c>
      <c r="S2218" s="216">
        <v>0</v>
      </c>
      <c r="T2218" s="217">
        <f>S2218*H2218</f>
        <v>0</v>
      </c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R2218" s="218" t="s">
        <v>235</v>
      </c>
      <c r="AT2218" s="218" t="s">
        <v>174</v>
      </c>
      <c r="AU2218" s="218" t="s">
        <v>81</v>
      </c>
      <c r="AY2218" s="20" t="s">
        <v>171</v>
      </c>
      <c r="BE2218" s="219">
        <f>IF(N2218="základní",J2218,0)</f>
        <v>0</v>
      </c>
      <c r="BF2218" s="219">
        <f>IF(N2218="snížená",J2218,0)</f>
        <v>0</v>
      </c>
      <c r="BG2218" s="219">
        <f>IF(N2218="zákl. přenesená",J2218,0)</f>
        <v>0</v>
      </c>
      <c r="BH2218" s="219">
        <f>IF(N2218="sníž. přenesená",J2218,0)</f>
        <v>0</v>
      </c>
      <c r="BI2218" s="219">
        <f>IF(N2218="nulová",J2218,0)</f>
        <v>0</v>
      </c>
      <c r="BJ2218" s="20" t="s">
        <v>79</v>
      </c>
      <c r="BK2218" s="219">
        <f>ROUND(I2218*H2218,2)</f>
        <v>0</v>
      </c>
      <c r="BL2218" s="20" t="s">
        <v>235</v>
      </c>
      <c r="BM2218" s="218" t="s">
        <v>2066</v>
      </c>
    </row>
    <row r="2219" s="2" customFormat="1">
      <c r="A2219" s="41"/>
      <c r="B2219" s="42"/>
      <c r="C2219" s="43"/>
      <c r="D2219" s="220" t="s">
        <v>180</v>
      </c>
      <c r="E2219" s="43"/>
      <c r="F2219" s="221" t="s">
        <v>2067</v>
      </c>
      <c r="G2219" s="43"/>
      <c r="H2219" s="43"/>
      <c r="I2219" s="222"/>
      <c r="J2219" s="43"/>
      <c r="K2219" s="43"/>
      <c r="L2219" s="47"/>
      <c r="M2219" s="223"/>
      <c r="N2219" s="224"/>
      <c r="O2219" s="87"/>
      <c r="P2219" s="87"/>
      <c r="Q2219" s="87"/>
      <c r="R2219" s="87"/>
      <c r="S2219" s="87"/>
      <c r="T2219" s="88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T2219" s="20" t="s">
        <v>180</v>
      </c>
      <c r="AU2219" s="20" t="s">
        <v>81</v>
      </c>
    </row>
    <row r="2220" s="13" customFormat="1">
      <c r="A2220" s="13"/>
      <c r="B2220" s="225"/>
      <c r="C2220" s="226"/>
      <c r="D2220" s="227" t="s">
        <v>182</v>
      </c>
      <c r="E2220" s="228" t="s">
        <v>19</v>
      </c>
      <c r="F2220" s="229" t="s">
        <v>1308</v>
      </c>
      <c r="G2220" s="226"/>
      <c r="H2220" s="230">
        <v>10</v>
      </c>
      <c r="I2220" s="231"/>
      <c r="J2220" s="226"/>
      <c r="K2220" s="226"/>
      <c r="L2220" s="232"/>
      <c r="M2220" s="233"/>
      <c r="N2220" s="234"/>
      <c r="O2220" s="234"/>
      <c r="P2220" s="234"/>
      <c r="Q2220" s="234"/>
      <c r="R2220" s="234"/>
      <c r="S2220" s="234"/>
      <c r="T2220" s="23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6" t="s">
        <v>182</v>
      </c>
      <c r="AU2220" s="236" t="s">
        <v>81</v>
      </c>
      <c r="AV2220" s="13" t="s">
        <v>81</v>
      </c>
      <c r="AW2220" s="13" t="s">
        <v>33</v>
      </c>
      <c r="AX2220" s="13" t="s">
        <v>71</v>
      </c>
      <c r="AY2220" s="236" t="s">
        <v>171</v>
      </c>
    </row>
    <row r="2221" s="14" customFormat="1">
      <c r="A2221" s="14"/>
      <c r="B2221" s="237"/>
      <c r="C2221" s="238"/>
      <c r="D2221" s="227" t="s">
        <v>182</v>
      </c>
      <c r="E2221" s="239" t="s">
        <v>19</v>
      </c>
      <c r="F2221" s="240" t="s">
        <v>2042</v>
      </c>
      <c r="G2221" s="238"/>
      <c r="H2221" s="241">
        <v>10</v>
      </c>
      <c r="I2221" s="242"/>
      <c r="J2221" s="238"/>
      <c r="K2221" s="238"/>
      <c r="L2221" s="243"/>
      <c r="M2221" s="244"/>
      <c r="N2221" s="245"/>
      <c r="O2221" s="245"/>
      <c r="P2221" s="245"/>
      <c r="Q2221" s="245"/>
      <c r="R2221" s="245"/>
      <c r="S2221" s="245"/>
      <c r="T2221" s="24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7" t="s">
        <v>182</v>
      </c>
      <c r="AU2221" s="247" t="s">
        <v>81</v>
      </c>
      <c r="AV2221" s="14" t="s">
        <v>185</v>
      </c>
      <c r="AW2221" s="14" t="s">
        <v>33</v>
      </c>
      <c r="AX2221" s="14" t="s">
        <v>71</v>
      </c>
      <c r="AY2221" s="247" t="s">
        <v>171</v>
      </c>
    </row>
    <row r="2222" s="13" customFormat="1">
      <c r="A2222" s="13"/>
      <c r="B2222" s="225"/>
      <c r="C2222" s="226"/>
      <c r="D2222" s="227" t="s">
        <v>182</v>
      </c>
      <c r="E2222" s="228" t="s">
        <v>19</v>
      </c>
      <c r="F2222" s="229" t="s">
        <v>2043</v>
      </c>
      <c r="G2222" s="226"/>
      <c r="H2222" s="230">
        <v>13.050000000000001</v>
      </c>
      <c r="I2222" s="231"/>
      <c r="J2222" s="226"/>
      <c r="K2222" s="226"/>
      <c r="L2222" s="232"/>
      <c r="M2222" s="233"/>
      <c r="N2222" s="234"/>
      <c r="O2222" s="234"/>
      <c r="P2222" s="234"/>
      <c r="Q2222" s="234"/>
      <c r="R2222" s="234"/>
      <c r="S2222" s="234"/>
      <c r="T2222" s="235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6" t="s">
        <v>182</v>
      </c>
      <c r="AU2222" s="236" t="s">
        <v>81</v>
      </c>
      <c r="AV2222" s="13" t="s">
        <v>81</v>
      </c>
      <c r="AW2222" s="13" t="s">
        <v>33</v>
      </c>
      <c r="AX2222" s="13" t="s">
        <v>71</v>
      </c>
      <c r="AY2222" s="236" t="s">
        <v>171</v>
      </c>
    </row>
    <row r="2223" s="14" customFormat="1">
      <c r="A2223" s="14"/>
      <c r="B2223" s="237"/>
      <c r="C2223" s="238"/>
      <c r="D2223" s="227" t="s">
        <v>182</v>
      </c>
      <c r="E2223" s="239" t="s">
        <v>19</v>
      </c>
      <c r="F2223" s="240" t="s">
        <v>2044</v>
      </c>
      <c r="G2223" s="238"/>
      <c r="H2223" s="241">
        <v>13.050000000000001</v>
      </c>
      <c r="I2223" s="242"/>
      <c r="J2223" s="238"/>
      <c r="K2223" s="238"/>
      <c r="L2223" s="243"/>
      <c r="M2223" s="244"/>
      <c r="N2223" s="245"/>
      <c r="O2223" s="245"/>
      <c r="P2223" s="245"/>
      <c r="Q2223" s="245"/>
      <c r="R2223" s="245"/>
      <c r="S2223" s="245"/>
      <c r="T2223" s="246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47" t="s">
        <v>182</v>
      </c>
      <c r="AU2223" s="247" t="s">
        <v>81</v>
      </c>
      <c r="AV2223" s="14" t="s">
        <v>185</v>
      </c>
      <c r="AW2223" s="14" t="s">
        <v>33</v>
      </c>
      <c r="AX2223" s="14" t="s">
        <v>71</v>
      </c>
      <c r="AY2223" s="247" t="s">
        <v>171</v>
      </c>
    </row>
    <row r="2224" s="15" customFormat="1">
      <c r="A2224" s="15"/>
      <c r="B2224" s="248"/>
      <c r="C2224" s="249"/>
      <c r="D2224" s="227" t="s">
        <v>182</v>
      </c>
      <c r="E2224" s="250" t="s">
        <v>19</v>
      </c>
      <c r="F2224" s="251" t="s">
        <v>188</v>
      </c>
      <c r="G2224" s="249"/>
      <c r="H2224" s="252">
        <v>23.050000000000001</v>
      </c>
      <c r="I2224" s="253"/>
      <c r="J2224" s="249"/>
      <c r="K2224" s="249"/>
      <c r="L2224" s="254"/>
      <c r="M2224" s="255"/>
      <c r="N2224" s="256"/>
      <c r="O2224" s="256"/>
      <c r="P2224" s="256"/>
      <c r="Q2224" s="256"/>
      <c r="R2224" s="256"/>
      <c r="S2224" s="256"/>
      <c r="T2224" s="257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58" t="s">
        <v>182</v>
      </c>
      <c r="AU2224" s="258" t="s">
        <v>81</v>
      </c>
      <c r="AV2224" s="15" t="s">
        <v>179</v>
      </c>
      <c r="AW2224" s="15" t="s">
        <v>33</v>
      </c>
      <c r="AX2224" s="15" t="s">
        <v>79</v>
      </c>
      <c r="AY2224" s="258" t="s">
        <v>171</v>
      </c>
    </row>
    <row r="2225" s="2" customFormat="1" ht="16.5" customHeight="1">
      <c r="A2225" s="41"/>
      <c r="B2225" s="42"/>
      <c r="C2225" s="207" t="s">
        <v>1304</v>
      </c>
      <c r="D2225" s="207" t="s">
        <v>174</v>
      </c>
      <c r="E2225" s="208" t="s">
        <v>2068</v>
      </c>
      <c r="F2225" s="209" t="s">
        <v>2069</v>
      </c>
      <c r="G2225" s="210" t="s">
        <v>234</v>
      </c>
      <c r="H2225" s="211">
        <v>47.289999999999999</v>
      </c>
      <c r="I2225" s="212"/>
      <c r="J2225" s="213">
        <f>ROUND(I2225*H2225,2)</f>
        <v>0</v>
      </c>
      <c r="K2225" s="209" t="s">
        <v>178</v>
      </c>
      <c r="L2225" s="47"/>
      <c r="M2225" s="214" t="s">
        <v>19</v>
      </c>
      <c r="N2225" s="215" t="s">
        <v>42</v>
      </c>
      <c r="O2225" s="87"/>
      <c r="P2225" s="216">
        <f>O2225*H2225</f>
        <v>0</v>
      </c>
      <c r="Q2225" s="216">
        <v>0.00032000000000000003</v>
      </c>
      <c r="R2225" s="216">
        <f>Q2225*H2225</f>
        <v>0.015132800000000002</v>
      </c>
      <c r="S2225" s="216">
        <v>0</v>
      </c>
      <c r="T2225" s="217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18" t="s">
        <v>235</v>
      </c>
      <c r="AT2225" s="218" t="s">
        <v>174</v>
      </c>
      <c r="AU2225" s="218" t="s">
        <v>81</v>
      </c>
      <c r="AY2225" s="20" t="s">
        <v>171</v>
      </c>
      <c r="BE2225" s="219">
        <f>IF(N2225="základní",J2225,0)</f>
        <v>0</v>
      </c>
      <c r="BF2225" s="219">
        <f>IF(N2225="snížená",J2225,0)</f>
        <v>0</v>
      </c>
      <c r="BG2225" s="219">
        <f>IF(N2225="zákl. přenesená",J2225,0)</f>
        <v>0</v>
      </c>
      <c r="BH2225" s="219">
        <f>IF(N2225="sníž. přenesená",J2225,0)</f>
        <v>0</v>
      </c>
      <c r="BI2225" s="219">
        <f>IF(N2225="nulová",J2225,0)</f>
        <v>0</v>
      </c>
      <c r="BJ2225" s="20" t="s">
        <v>79</v>
      </c>
      <c r="BK2225" s="219">
        <f>ROUND(I2225*H2225,2)</f>
        <v>0</v>
      </c>
      <c r="BL2225" s="20" t="s">
        <v>235</v>
      </c>
      <c r="BM2225" s="218" t="s">
        <v>2070</v>
      </c>
    </row>
    <row r="2226" s="2" customFormat="1">
      <c r="A2226" s="41"/>
      <c r="B2226" s="42"/>
      <c r="C2226" s="43"/>
      <c r="D2226" s="220" t="s">
        <v>180</v>
      </c>
      <c r="E2226" s="43"/>
      <c r="F2226" s="221" t="s">
        <v>2071</v>
      </c>
      <c r="G2226" s="43"/>
      <c r="H2226" s="43"/>
      <c r="I2226" s="222"/>
      <c r="J2226" s="43"/>
      <c r="K2226" s="43"/>
      <c r="L2226" s="47"/>
      <c r="M2226" s="223"/>
      <c r="N2226" s="224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180</v>
      </c>
      <c r="AU2226" s="20" t="s">
        <v>81</v>
      </c>
    </row>
    <row r="2227" s="13" customFormat="1">
      <c r="A2227" s="13"/>
      <c r="B2227" s="225"/>
      <c r="C2227" s="226"/>
      <c r="D2227" s="227" t="s">
        <v>182</v>
      </c>
      <c r="E2227" s="228" t="s">
        <v>19</v>
      </c>
      <c r="F2227" s="229" t="s">
        <v>2072</v>
      </c>
      <c r="G2227" s="226"/>
      <c r="H2227" s="230">
        <v>14.949999999999999</v>
      </c>
      <c r="I2227" s="231"/>
      <c r="J2227" s="226"/>
      <c r="K2227" s="226"/>
      <c r="L2227" s="232"/>
      <c r="M2227" s="233"/>
      <c r="N2227" s="234"/>
      <c r="O2227" s="234"/>
      <c r="P2227" s="234"/>
      <c r="Q2227" s="234"/>
      <c r="R2227" s="234"/>
      <c r="S2227" s="234"/>
      <c r="T2227" s="235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6" t="s">
        <v>182</v>
      </c>
      <c r="AU2227" s="236" t="s">
        <v>81</v>
      </c>
      <c r="AV2227" s="13" t="s">
        <v>81</v>
      </c>
      <c r="AW2227" s="13" t="s">
        <v>33</v>
      </c>
      <c r="AX2227" s="13" t="s">
        <v>71</v>
      </c>
      <c r="AY2227" s="236" t="s">
        <v>171</v>
      </c>
    </row>
    <row r="2228" s="13" customFormat="1">
      <c r="A2228" s="13"/>
      <c r="B2228" s="225"/>
      <c r="C2228" s="226"/>
      <c r="D2228" s="227" t="s">
        <v>182</v>
      </c>
      <c r="E2228" s="228" t="s">
        <v>19</v>
      </c>
      <c r="F2228" s="229" t="s">
        <v>2073</v>
      </c>
      <c r="G2228" s="226"/>
      <c r="H2228" s="230">
        <v>-2.9399999999999999</v>
      </c>
      <c r="I2228" s="231"/>
      <c r="J2228" s="226"/>
      <c r="K2228" s="226"/>
      <c r="L2228" s="232"/>
      <c r="M2228" s="233"/>
      <c r="N2228" s="234"/>
      <c r="O2228" s="234"/>
      <c r="P2228" s="234"/>
      <c r="Q2228" s="234"/>
      <c r="R2228" s="234"/>
      <c r="S2228" s="234"/>
      <c r="T2228" s="23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6" t="s">
        <v>182</v>
      </c>
      <c r="AU2228" s="236" t="s">
        <v>81</v>
      </c>
      <c r="AV2228" s="13" t="s">
        <v>81</v>
      </c>
      <c r="AW2228" s="13" t="s">
        <v>33</v>
      </c>
      <c r="AX2228" s="13" t="s">
        <v>71</v>
      </c>
      <c r="AY2228" s="236" t="s">
        <v>171</v>
      </c>
    </row>
    <row r="2229" s="13" customFormat="1">
      <c r="A2229" s="13"/>
      <c r="B2229" s="225"/>
      <c r="C2229" s="226"/>
      <c r="D2229" s="227" t="s">
        <v>182</v>
      </c>
      <c r="E2229" s="228" t="s">
        <v>19</v>
      </c>
      <c r="F2229" s="229" t="s">
        <v>2074</v>
      </c>
      <c r="G2229" s="226"/>
      <c r="H2229" s="230">
        <v>7</v>
      </c>
      <c r="I2229" s="231"/>
      <c r="J2229" s="226"/>
      <c r="K2229" s="226"/>
      <c r="L2229" s="232"/>
      <c r="M2229" s="233"/>
      <c r="N2229" s="234"/>
      <c r="O2229" s="234"/>
      <c r="P2229" s="234"/>
      <c r="Q2229" s="234"/>
      <c r="R2229" s="234"/>
      <c r="S2229" s="234"/>
      <c r="T2229" s="235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6" t="s">
        <v>182</v>
      </c>
      <c r="AU2229" s="236" t="s">
        <v>81</v>
      </c>
      <c r="AV2229" s="13" t="s">
        <v>81</v>
      </c>
      <c r="AW2229" s="13" t="s">
        <v>33</v>
      </c>
      <c r="AX2229" s="13" t="s">
        <v>71</v>
      </c>
      <c r="AY2229" s="236" t="s">
        <v>171</v>
      </c>
    </row>
    <row r="2230" s="13" customFormat="1">
      <c r="A2230" s="13"/>
      <c r="B2230" s="225"/>
      <c r="C2230" s="226"/>
      <c r="D2230" s="227" t="s">
        <v>182</v>
      </c>
      <c r="E2230" s="228" t="s">
        <v>19</v>
      </c>
      <c r="F2230" s="229" t="s">
        <v>2075</v>
      </c>
      <c r="G2230" s="226"/>
      <c r="H2230" s="230">
        <v>-0.69999999999999996</v>
      </c>
      <c r="I2230" s="231"/>
      <c r="J2230" s="226"/>
      <c r="K2230" s="226"/>
      <c r="L2230" s="232"/>
      <c r="M2230" s="233"/>
      <c r="N2230" s="234"/>
      <c r="O2230" s="234"/>
      <c r="P2230" s="234"/>
      <c r="Q2230" s="234"/>
      <c r="R2230" s="234"/>
      <c r="S2230" s="234"/>
      <c r="T2230" s="235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6" t="s">
        <v>182</v>
      </c>
      <c r="AU2230" s="236" t="s">
        <v>81</v>
      </c>
      <c r="AV2230" s="13" t="s">
        <v>81</v>
      </c>
      <c r="AW2230" s="13" t="s">
        <v>33</v>
      </c>
      <c r="AX2230" s="13" t="s">
        <v>71</v>
      </c>
      <c r="AY2230" s="236" t="s">
        <v>171</v>
      </c>
    </row>
    <row r="2231" s="14" customFormat="1">
      <c r="A2231" s="14"/>
      <c r="B2231" s="237"/>
      <c r="C2231" s="238"/>
      <c r="D2231" s="227" t="s">
        <v>182</v>
      </c>
      <c r="E2231" s="239" t="s">
        <v>19</v>
      </c>
      <c r="F2231" s="240" t="s">
        <v>2042</v>
      </c>
      <c r="G2231" s="238"/>
      <c r="H2231" s="241">
        <v>18.309999999999999</v>
      </c>
      <c r="I2231" s="242"/>
      <c r="J2231" s="238"/>
      <c r="K2231" s="238"/>
      <c r="L2231" s="243"/>
      <c r="M2231" s="244"/>
      <c r="N2231" s="245"/>
      <c r="O2231" s="245"/>
      <c r="P2231" s="245"/>
      <c r="Q2231" s="245"/>
      <c r="R2231" s="245"/>
      <c r="S2231" s="245"/>
      <c r="T2231" s="246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7" t="s">
        <v>182</v>
      </c>
      <c r="AU2231" s="247" t="s">
        <v>81</v>
      </c>
      <c r="AV2231" s="14" t="s">
        <v>185</v>
      </c>
      <c r="AW2231" s="14" t="s">
        <v>33</v>
      </c>
      <c r="AX2231" s="14" t="s">
        <v>71</v>
      </c>
      <c r="AY2231" s="247" t="s">
        <v>171</v>
      </c>
    </row>
    <row r="2232" s="13" customFormat="1">
      <c r="A2232" s="13"/>
      <c r="B2232" s="225"/>
      <c r="C2232" s="226"/>
      <c r="D2232" s="227" t="s">
        <v>182</v>
      </c>
      <c r="E2232" s="228" t="s">
        <v>19</v>
      </c>
      <c r="F2232" s="229" t="s">
        <v>2076</v>
      </c>
      <c r="G2232" s="226"/>
      <c r="H2232" s="230">
        <v>6.2999999999999998</v>
      </c>
      <c r="I2232" s="231"/>
      <c r="J2232" s="226"/>
      <c r="K2232" s="226"/>
      <c r="L2232" s="232"/>
      <c r="M2232" s="233"/>
      <c r="N2232" s="234"/>
      <c r="O2232" s="234"/>
      <c r="P2232" s="234"/>
      <c r="Q2232" s="234"/>
      <c r="R2232" s="234"/>
      <c r="S2232" s="234"/>
      <c r="T2232" s="23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6" t="s">
        <v>182</v>
      </c>
      <c r="AU2232" s="236" t="s">
        <v>81</v>
      </c>
      <c r="AV2232" s="13" t="s">
        <v>81</v>
      </c>
      <c r="AW2232" s="13" t="s">
        <v>33</v>
      </c>
      <c r="AX2232" s="13" t="s">
        <v>71</v>
      </c>
      <c r="AY2232" s="236" t="s">
        <v>171</v>
      </c>
    </row>
    <row r="2233" s="13" customFormat="1">
      <c r="A2233" s="13"/>
      <c r="B2233" s="225"/>
      <c r="C2233" s="226"/>
      <c r="D2233" s="227" t="s">
        <v>182</v>
      </c>
      <c r="E2233" s="228" t="s">
        <v>19</v>
      </c>
      <c r="F2233" s="229" t="s">
        <v>885</v>
      </c>
      <c r="G2233" s="226"/>
      <c r="H2233" s="230">
        <v>-0.80000000000000004</v>
      </c>
      <c r="I2233" s="231"/>
      <c r="J2233" s="226"/>
      <c r="K2233" s="226"/>
      <c r="L2233" s="232"/>
      <c r="M2233" s="233"/>
      <c r="N2233" s="234"/>
      <c r="O2233" s="234"/>
      <c r="P2233" s="234"/>
      <c r="Q2233" s="234"/>
      <c r="R2233" s="234"/>
      <c r="S2233" s="234"/>
      <c r="T2233" s="23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6" t="s">
        <v>182</v>
      </c>
      <c r="AU2233" s="236" t="s">
        <v>81</v>
      </c>
      <c r="AV2233" s="13" t="s">
        <v>81</v>
      </c>
      <c r="AW2233" s="13" t="s">
        <v>33</v>
      </c>
      <c r="AX2233" s="13" t="s">
        <v>71</v>
      </c>
      <c r="AY2233" s="236" t="s">
        <v>171</v>
      </c>
    </row>
    <row r="2234" s="13" customFormat="1">
      <c r="A2234" s="13"/>
      <c r="B2234" s="225"/>
      <c r="C2234" s="226"/>
      <c r="D2234" s="227" t="s">
        <v>182</v>
      </c>
      <c r="E2234" s="228" t="s">
        <v>19</v>
      </c>
      <c r="F2234" s="229" t="s">
        <v>2077</v>
      </c>
      <c r="G2234" s="226"/>
      <c r="H2234" s="230">
        <v>13.5</v>
      </c>
      <c r="I2234" s="231"/>
      <c r="J2234" s="226"/>
      <c r="K2234" s="226"/>
      <c r="L2234" s="232"/>
      <c r="M2234" s="233"/>
      <c r="N2234" s="234"/>
      <c r="O2234" s="234"/>
      <c r="P2234" s="234"/>
      <c r="Q2234" s="234"/>
      <c r="R2234" s="234"/>
      <c r="S2234" s="234"/>
      <c r="T2234" s="23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6" t="s">
        <v>182</v>
      </c>
      <c r="AU2234" s="236" t="s">
        <v>81</v>
      </c>
      <c r="AV2234" s="13" t="s">
        <v>81</v>
      </c>
      <c r="AW2234" s="13" t="s">
        <v>33</v>
      </c>
      <c r="AX2234" s="13" t="s">
        <v>71</v>
      </c>
      <c r="AY2234" s="236" t="s">
        <v>171</v>
      </c>
    </row>
    <row r="2235" s="13" customFormat="1">
      <c r="A2235" s="13"/>
      <c r="B2235" s="225"/>
      <c r="C2235" s="226"/>
      <c r="D2235" s="227" t="s">
        <v>182</v>
      </c>
      <c r="E2235" s="228" t="s">
        <v>19</v>
      </c>
      <c r="F2235" s="229" t="s">
        <v>2078</v>
      </c>
      <c r="G2235" s="226"/>
      <c r="H2235" s="230">
        <v>-2</v>
      </c>
      <c r="I2235" s="231"/>
      <c r="J2235" s="226"/>
      <c r="K2235" s="226"/>
      <c r="L2235" s="232"/>
      <c r="M2235" s="233"/>
      <c r="N2235" s="234"/>
      <c r="O2235" s="234"/>
      <c r="P2235" s="234"/>
      <c r="Q2235" s="234"/>
      <c r="R2235" s="234"/>
      <c r="S2235" s="234"/>
      <c r="T2235" s="23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6" t="s">
        <v>182</v>
      </c>
      <c r="AU2235" s="236" t="s">
        <v>81</v>
      </c>
      <c r="AV2235" s="13" t="s">
        <v>81</v>
      </c>
      <c r="AW2235" s="13" t="s">
        <v>33</v>
      </c>
      <c r="AX2235" s="13" t="s">
        <v>71</v>
      </c>
      <c r="AY2235" s="236" t="s">
        <v>171</v>
      </c>
    </row>
    <row r="2236" s="13" customFormat="1">
      <c r="A2236" s="13"/>
      <c r="B2236" s="225"/>
      <c r="C2236" s="226"/>
      <c r="D2236" s="227" t="s">
        <v>182</v>
      </c>
      <c r="E2236" s="228" t="s">
        <v>19</v>
      </c>
      <c r="F2236" s="229" t="s">
        <v>2079</v>
      </c>
      <c r="G2236" s="226"/>
      <c r="H2236" s="230">
        <v>13.98</v>
      </c>
      <c r="I2236" s="231"/>
      <c r="J2236" s="226"/>
      <c r="K2236" s="226"/>
      <c r="L2236" s="232"/>
      <c r="M2236" s="233"/>
      <c r="N2236" s="234"/>
      <c r="O2236" s="234"/>
      <c r="P2236" s="234"/>
      <c r="Q2236" s="234"/>
      <c r="R2236" s="234"/>
      <c r="S2236" s="234"/>
      <c r="T2236" s="23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6" t="s">
        <v>182</v>
      </c>
      <c r="AU2236" s="236" t="s">
        <v>81</v>
      </c>
      <c r="AV2236" s="13" t="s">
        <v>81</v>
      </c>
      <c r="AW2236" s="13" t="s">
        <v>33</v>
      </c>
      <c r="AX2236" s="13" t="s">
        <v>71</v>
      </c>
      <c r="AY2236" s="236" t="s">
        <v>171</v>
      </c>
    </row>
    <row r="2237" s="13" customFormat="1">
      <c r="A2237" s="13"/>
      <c r="B2237" s="225"/>
      <c r="C2237" s="226"/>
      <c r="D2237" s="227" t="s">
        <v>182</v>
      </c>
      <c r="E2237" s="228" t="s">
        <v>19</v>
      </c>
      <c r="F2237" s="229" t="s">
        <v>2080</v>
      </c>
      <c r="G2237" s="226"/>
      <c r="H2237" s="230">
        <v>-2</v>
      </c>
      <c r="I2237" s="231"/>
      <c r="J2237" s="226"/>
      <c r="K2237" s="226"/>
      <c r="L2237" s="232"/>
      <c r="M2237" s="233"/>
      <c r="N2237" s="234"/>
      <c r="O2237" s="234"/>
      <c r="P2237" s="234"/>
      <c r="Q2237" s="234"/>
      <c r="R2237" s="234"/>
      <c r="S2237" s="234"/>
      <c r="T2237" s="235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6" t="s">
        <v>182</v>
      </c>
      <c r="AU2237" s="236" t="s">
        <v>81</v>
      </c>
      <c r="AV2237" s="13" t="s">
        <v>81</v>
      </c>
      <c r="AW2237" s="13" t="s">
        <v>33</v>
      </c>
      <c r="AX2237" s="13" t="s">
        <v>71</v>
      </c>
      <c r="AY2237" s="236" t="s">
        <v>171</v>
      </c>
    </row>
    <row r="2238" s="14" customFormat="1">
      <c r="A2238" s="14"/>
      <c r="B2238" s="237"/>
      <c r="C2238" s="238"/>
      <c r="D2238" s="227" t="s">
        <v>182</v>
      </c>
      <c r="E2238" s="239" t="s">
        <v>19</v>
      </c>
      <c r="F2238" s="240" t="s">
        <v>2044</v>
      </c>
      <c r="G2238" s="238"/>
      <c r="H2238" s="241">
        <v>28.98</v>
      </c>
      <c r="I2238" s="242"/>
      <c r="J2238" s="238"/>
      <c r="K2238" s="238"/>
      <c r="L2238" s="243"/>
      <c r="M2238" s="244"/>
      <c r="N2238" s="245"/>
      <c r="O2238" s="245"/>
      <c r="P2238" s="245"/>
      <c r="Q2238" s="245"/>
      <c r="R2238" s="245"/>
      <c r="S2238" s="245"/>
      <c r="T2238" s="246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47" t="s">
        <v>182</v>
      </c>
      <c r="AU2238" s="247" t="s">
        <v>81</v>
      </c>
      <c r="AV2238" s="14" t="s">
        <v>185</v>
      </c>
      <c r="AW2238" s="14" t="s">
        <v>33</v>
      </c>
      <c r="AX2238" s="14" t="s">
        <v>71</v>
      </c>
      <c r="AY2238" s="247" t="s">
        <v>171</v>
      </c>
    </row>
    <row r="2239" s="15" customFormat="1">
      <c r="A2239" s="15"/>
      <c r="B2239" s="248"/>
      <c r="C2239" s="249"/>
      <c r="D2239" s="227" t="s">
        <v>182</v>
      </c>
      <c r="E2239" s="250" t="s">
        <v>19</v>
      </c>
      <c r="F2239" s="251" t="s">
        <v>188</v>
      </c>
      <c r="G2239" s="249"/>
      <c r="H2239" s="252">
        <v>47.290000000000006</v>
      </c>
      <c r="I2239" s="253"/>
      <c r="J2239" s="249"/>
      <c r="K2239" s="249"/>
      <c r="L2239" s="254"/>
      <c r="M2239" s="255"/>
      <c r="N2239" s="256"/>
      <c r="O2239" s="256"/>
      <c r="P2239" s="256"/>
      <c r="Q2239" s="256"/>
      <c r="R2239" s="256"/>
      <c r="S2239" s="256"/>
      <c r="T2239" s="257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58" t="s">
        <v>182</v>
      </c>
      <c r="AU2239" s="258" t="s">
        <v>81</v>
      </c>
      <c r="AV2239" s="15" t="s">
        <v>179</v>
      </c>
      <c r="AW2239" s="15" t="s">
        <v>33</v>
      </c>
      <c r="AX2239" s="15" t="s">
        <v>79</v>
      </c>
      <c r="AY2239" s="258" t="s">
        <v>171</v>
      </c>
    </row>
    <row r="2240" s="2" customFormat="1" ht="16.5" customHeight="1">
      <c r="A2240" s="41"/>
      <c r="B2240" s="42"/>
      <c r="C2240" s="207" t="s">
        <v>2081</v>
      </c>
      <c r="D2240" s="207" t="s">
        <v>174</v>
      </c>
      <c r="E2240" s="208" t="s">
        <v>2082</v>
      </c>
      <c r="F2240" s="209" t="s">
        <v>2083</v>
      </c>
      <c r="G2240" s="210" t="s">
        <v>395</v>
      </c>
      <c r="H2240" s="211">
        <v>32</v>
      </c>
      <c r="I2240" s="212"/>
      <c r="J2240" s="213">
        <f>ROUND(I2240*H2240,2)</f>
        <v>0</v>
      </c>
      <c r="K2240" s="209" t="s">
        <v>178</v>
      </c>
      <c r="L2240" s="47"/>
      <c r="M2240" s="214" t="s">
        <v>19</v>
      </c>
      <c r="N2240" s="215" t="s">
        <v>42</v>
      </c>
      <c r="O2240" s="87"/>
      <c r="P2240" s="216">
        <f>O2240*H2240</f>
        <v>0</v>
      </c>
      <c r="Q2240" s="216">
        <v>0.00021000000000000001</v>
      </c>
      <c r="R2240" s="216">
        <f>Q2240*H2240</f>
        <v>0.0067200000000000003</v>
      </c>
      <c r="S2240" s="216">
        <v>0</v>
      </c>
      <c r="T2240" s="217">
        <f>S2240*H2240</f>
        <v>0</v>
      </c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R2240" s="218" t="s">
        <v>235</v>
      </c>
      <c r="AT2240" s="218" t="s">
        <v>174</v>
      </c>
      <c r="AU2240" s="218" t="s">
        <v>81</v>
      </c>
      <c r="AY2240" s="20" t="s">
        <v>171</v>
      </c>
      <c r="BE2240" s="219">
        <f>IF(N2240="základní",J2240,0)</f>
        <v>0</v>
      </c>
      <c r="BF2240" s="219">
        <f>IF(N2240="snížená",J2240,0)</f>
        <v>0</v>
      </c>
      <c r="BG2240" s="219">
        <f>IF(N2240="zákl. přenesená",J2240,0)</f>
        <v>0</v>
      </c>
      <c r="BH2240" s="219">
        <f>IF(N2240="sníž. přenesená",J2240,0)</f>
        <v>0</v>
      </c>
      <c r="BI2240" s="219">
        <f>IF(N2240="nulová",J2240,0)</f>
        <v>0</v>
      </c>
      <c r="BJ2240" s="20" t="s">
        <v>79</v>
      </c>
      <c r="BK2240" s="219">
        <f>ROUND(I2240*H2240,2)</f>
        <v>0</v>
      </c>
      <c r="BL2240" s="20" t="s">
        <v>235</v>
      </c>
      <c r="BM2240" s="218" t="s">
        <v>2084</v>
      </c>
    </row>
    <row r="2241" s="2" customFormat="1">
      <c r="A2241" s="41"/>
      <c r="B2241" s="42"/>
      <c r="C2241" s="43"/>
      <c r="D2241" s="220" t="s">
        <v>180</v>
      </c>
      <c r="E2241" s="43"/>
      <c r="F2241" s="221" t="s">
        <v>2085</v>
      </c>
      <c r="G2241" s="43"/>
      <c r="H2241" s="43"/>
      <c r="I2241" s="222"/>
      <c r="J2241" s="43"/>
      <c r="K2241" s="43"/>
      <c r="L2241" s="47"/>
      <c r="M2241" s="223"/>
      <c r="N2241" s="224"/>
      <c r="O2241" s="87"/>
      <c r="P2241" s="87"/>
      <c r="Q2241" s="87"/>
      <c r="R2241" s="87"/>
      <c r="S2241" s="87"/>
      <c r="T2241" s="88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T2241" s="20" t="s">
        <v>180</v>
      </c>
      <c r="AU2241" s="20" t="s">
        <v>81</v>
      </c>
    </row>
    <row r="2242" s="13" customFormat="1">
      <c r="A2242" s="13"/>
      <c r="B2242" s="225"/>
      <c r="C2242" s="226"/>
      <c r="D2242" s="227" t="s">
        <v>182</v>
      </c>
      <c r="E2242" s="228" t="s">
        <v>19</v>
      </c>
      <c r="F2242" s="229" t="s">
        <v>2086</v>
      </c>
      <c r="G2242" s="226"/>
      <c r="H2242" s="230">
        <v>10</v>
      </c>
      <c r="I2242" s="231"/>
      <c r="J2242" s="226"/>
      <c r="K2242" s="226"/>
      <c r="L2242" s="232"/>
      <c r="M2242" s="233"/>
      <c r="N2242" s="234"/>
      <c r="O2242" s="234"/>
      <c r="P2242" s="234"/>
      <c r="Q2242" s="234"/>
      <c r="R2242" s="234"/>
      <c r="S2242" s="234"/>
      <c r="T2242" s="23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6" t="s">
        <v>182</v>
      </c>
      <c r="AU2242" s="236" t="s">
        <v>81</v>
      </c>
      <c r="AV2242" s="13" t="s">
        <v>81</v>
      </c>
      <c r="AW2242" s="13" t="s">
        <v>33</v>
      </c>
      <c r="AX2242" s="13" t="s">
        <v>71</v>
      </c>
      <c r="AY2242" s="236" t="s">
        <v>171</v>
      </c>
    </row>
    <row r="2243" s="14" customFormat="1">
      <c r="A2243" s="14"/>
      <c r="B2243" s="237"/>
      <c r="C2243" s="238"/>
      <c r="D2243" s="227" t="s">
        <v>182</v>
      </c>
      <c r="E2243" s="239" t="s">
        <v>19</v>
      </c>
      <c r="F2243" s="240" t="s">
        <v>2042</v>
      </c>
      <c r="G2243" s="238"/>
      <c r="H2243" s="241">
        <v>10</v>
      </c>
      <c r="I2243" s="242"/>
      <c r="J2243" s="238"/>
      <c r="K2243" s="238"/>
      <c r="L2243" s="243"/>
      <c r="M2243" s="244"/>
      <c r="N2243" s="245"/>
      <c r="O2243" s="245"/>
      <c r="P2243" s="245"/>
      <c r="Q2243" s="245"/>
      <c r="R2243" s="245"/>
      <c r="S2243" s="245"/>
      <c r="T2243" s="246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7" t="s">
        <v>182</v>
      </c>
      <c r="AU2243" s="247" t="s">
        <v>81</v>
      </c>
      <c r="AV2243" s="14" t="s">
        <v>185</v>
      </c>
      <c r="AW2243" s="14" t="s">
        <v>33</v>
      </c>
      <c r="AX2243" s="14" t="s">
        <v>71</v>
      </c>
      <c r="AY2243" s="247" t="s">
        <v>171</v>
      </c>
    </row>
    <row r="2244" s="13" customFormat="1">
      <c r="A2244" s="13"/>
      <c r="B2244" s="225"/>
      <c r="C2244" s="226"/>
      <c r="D2244" s="227" t="s">
        <v>182</v>
      </c>
      <c r="E2244" s="228" t="s">
        <v>19</v>
      </c>
      <c r="F2244" s="229" t="s">
        <v>2087</v>
      </c>
      <c r="G2244" s="226"/>
      <c r="H2244" s="230">
        <v>22</v>
      </c>
      <c r="I2244" s="231"/>
      <c r="J2244" s="226"/>
      <c r="K2244" s="226"/>
      <c r="L2244" s="232"/>
      <c r="M2244" s="233"/>
      <c r="N2244" s="234"/>
      <c r="O2244" s="234"/>
      <c r="P2244" s="234"/>
      <c r="Q2244" s="234"/>
      <c r="R2244" s="234"/>
      <c r="S2244" s="234"/>
      <c r="T2244" s="235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6" t="s">
        <v>182</v>
      </c>
      <c r="AU2244" s="236" t="s">
        <v>81</v>
      </c>
      <c r="AV2244" s="13" t="s">
        <v>81</v>
      </c>
      <c r="AW2244" s="13" t="s">
        <v>33</v>
      </c>
      <c r="AX2244" s="13" t="s">
        <v>71</v>
      </c>
      <c r="AY2244" s="236" t="s">
        <v>171</v>
      </c>
    </row>
    <row r="2245" s="14" customFormat="1">
      <c r="A2245" s="14"/>
      <c r="B2245" s="237"/>
      <c r="C2245" s="238"/>
      <c r="D2245" s="227" t="s">
        <v>182</v>
      </c>
      <c r="E2245" s="239" t="s">
        <v>19</v>
      </c>
      <c r="F2245" s="240" t="s">
        <v>2044</v>
      </c>
      <c r="G2245" s="238"/>
      <c r="H2245" s="241">
        <v>22</v>
      </c>
      <c r="I2245" s="242"/>
      <c r="J2245" s="238"/>
      <c r="K2245" s="238"/>
      <c r="L2245" s="243"/>
      <c r="M2245" s="244"/>
      <c r="N2245" s="245"/>
      <c r="O2245" s="245"/>
      <c r="P2245" s="245"/>
      <c r="Q2245" s="245"/>
      <c r="R2245" s="245"/>
      <c r="S2245" s="245"/>
      <c r="T2245" s="246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47" t="s">
        <v>182</v>
      </c>
      <c r="AU2245" s="247" t="s">
        <v>81</v>
      </c>
      <c r="AV2245" s="14" t="s">
        <v>185</v>
      </c>
      <c r="AW2245" s="14" t="s">
        <v>33</v>
      </c>
      <c r="AX2245" s="14" t="s">
        <v>71</v>
      </c>
      <c r="AY2245" s="247" t="s">
        <v>171</v>
      </c>
    </row>
    <row r="2246" s="15" customFormat="1">
      <c r="A2246" s="15"/>
      <c r="B2246" s="248"/>
      <c r="C2246" s="249"/>
      <c r="D2246" s="227" t="s">
        <v>182</v>
      </c>
      <c r="E2246" s="250" t="s">
        <v>19</v>
      </c>
      <c r="F2246" s="251" t="s">
        <v>188</v>
      </c>
      <c r="G2246" s="249"/>
      <c r="H2246" s="252">
        <v>32</v>
      </c>
      <c r="I2246" s="253"/>
      <c r="J2246" s="249"/>
      <c r="K2246" s="249"/>
      <c r="L2246" s="254"/>
      <c r="M2246" s="255"/>
      <c r="N2246" s="256"/>
      <c r="O2246" s="256"/>
      <c r="P2246" s="256"/>
      <c r="Q2246" s="256"/>
      <c r="R2246" s="256"/>
      <c r="S2246" s="256"/>
      <c r="T2246" s="257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58" t="s">
        <v>182</v>
      </c>
      <c r="AU2246" s="258" t="s">
        <v>81</v>
      </c>
      <c r="AV2246" s="15" t="s">
        <v>179</v>
      </c>
      <c r="AW2246" s="15" t="s">
        <v>33</v>
      </c>
      <c r="AX2246" s="15" t="s">
        <v>79</v>
      </c>
      <c r="AY2246" s="258" t="s">
        <v>171</v>
      </c>
    </row>
    <row r="2247" s="2" customFormat="1" ht="16.5" customHeight="1">
      <c r="A2247" s="41"/>
      <c r="B2247" s="42"/>
      <c r="C2247" s="207" t="s">
        <v>1315</v>
      </c>
      <c r="D2247" s="207" t="s">
        <v>174</v>
      </c>
      <c r="E2247" s="208" t="s">
        <v>2088</v>
      </c>
      <c r="F2247" s="209" t="s">
        <v>2089</v>
      </c>
      <c r="G2247" s="210" t="s">
        <v>395</v>
      </c>
      <c r="H2247" s="211">
        <v>4</v>
      </c>
      <c r="I2247" s="212"/>
      <c r="J2247" s="213">
        <f>ROUND(I2247*H2247,2)</f>
        <v>0</v>
      </c>
      <c r="K2247" s="209" t="s">
        <v>178</v>
      </c>
      <c r="L2247" s="47"/>
      <c r="M2247" s="214" t="s">
        <v>19</v>
      </c>
      <c r="N2247" s="215" t="s">
        <v>42</v>
      </c>
      <c r="O2247" s="87"/>
      <c r="P2247" s="216">
        <f>O2247*H2247</f>
        <v>0</v>
      </c>
      <c r="Q2247" s="216">
        <v>0.00020000000000000001</v>
      </c>
      <c r="R2247" s="216">
        <f>Q2247*H2247</f>
        <v>0.00080000000000000004</v>
      </c>
      <c r="S2247" s="216">
        <v>0</v>
      </c>
      <c r="T2247" s="217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18" t="s">
        <v>235</v>
      </c>
      <c r="AT2247" s="218" t="s">
        <v>174</v>
      </c>
      <c r="AU2247" s="218" t="s">
        <v>81</v>
      </c>
      <c r="AY2247" s="20" t="s">
        <v>171</v>
      </c>
      <c r="BE2247" s="219">
        <f>IF(N2247="základní",J2247,0)</f>
        <v>0</v>
      </c>
      <c r="BF2247" s="219">
        <f>IF(N2247="snížená",J2247,0)</f>
        <v>0</v>
      </c>
      <c r="BG2247" s="219">
        <f>IF(N2247="zákl. přenesená",J2247,0)</f>
        <v>0</v>
      </c>
      <c r="BH2247" s="219">
        <f>IF(N2247="sníž. přenesená",J2247,0)</f>
        <v>0</v>
      </c>
      <c r="BI2247" s="219">
        <f>IF(N2247="nulová",J2247,0)</f>
        <v>0</v>
      </c>
      <c r="BJ2247" s="20" t="s">
        <v>79</v>
      </c>
      <c r="BK2247" s="219">
        <f>ROUND(I2247*H2247,2)</f>
        <v>0</v>
      </c>
      <c r="BL2247" s="20" t="s">
        <v>235</v>
      </c>
      <c r="BM2247" s="218" t="s">
        <v>2090</v>
      </c>
    </row>
    <row r="2248" s="2" customFormat="1">
      <c r="A2248" s="41"/>
      <c r="B2248" s="42"/>
      <c r="C2248" s="43"/>
      <c r="D2248" s="220" t="s">
        <v>180</v>
      </c>
      <c r="E2248" s="43"/>
      <c r="F2248" s="221" t="s">
        <v>2091</v>
      </c>
      <c r="G2248" s="43"/>
      <c r="H2248" s="43"/>
      <c r="I2248" s="222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180</v>
      </c>
      <c r="AU2248" s="20" t="s">
        <v>81</v>
      </c>
    </row>
    <row r="2249" s="13" customFormat="1">
      <c r="A2249" s="13"/>
      <c r="B2249" s="225"/>
      <c r="C2249" s="226"/>
      <c r="D2249" s="227" t="s">
        <v>182</v>
      </c>
      <c r="E2249" s="228" t="s">
        <v>19</v>
      </c>
      <c r="F2249" s="229" t="s">
        <v>81</v>
      </c>
      <c r="G2249" s="226"/>
      <c r="H2249" s="230">
        <v>2</v>
      </c>
      <c r="I2249" s="231"/>
      <c r="J2249" s="226"/>
      <c r="K2249" s="226"/>
      <c r="L2249" s="232"/>
      <c r="M2249" s="233"/>
      <c r="N2249" s="234"/>
      <c r="O2249" s="234"/>
      <c r="P2249" s="234"/>
      <c r="Q2249" s="234"/>
      <c r="R2249" s="234"/>
      <c r="S2249" s="234"/>
      <c r="T2249" s="235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6" t="s">
        <v>182</v>
      </c>
      <c r="AU2249" s="236" t="s">
        <v>81</v>
      </c>
      <c r="AV2249" s="13" t="s">
        <v>81</v>
      </c>
      <c r="AW2249" s="13" t="s">
        <v>33</v>
      </c>
      <c r="AX2249" s="13" t="s">
        <v>71</v>
      </c>
      <c r="AY2249" s="236" t="s">
        <v>171</v>
      </c>
    </row>
    <row r="2250" s="14" customFormat="1">
      <c r="A2250" s="14"/>
      <c r="B2250" s="237"/>
      <c r="C2250" s="238"/>
      <c r="D2250" s="227" t="s">
        <v>182</v>
      </c>
      <c r="E2250" s="239" t="s">
        <v>19</v>
      </c>
      <c r="F2250" s="240" t="s">
        <v>2092</v>
      </c>
      <c r="G2250" s="238"/>
      <c r="H2250" s="241">
        <v>2</v>
      </c>
      <c r="I2250" s="242"/>
      <c r="J2250" s="238"/>
      <c r="K2250" s="238"/>
      <c r="L2250" s="243"/>
      <c r="M2250" s="244"/>
      <c r="N2250" s="245"/>
      <c r="O2250" s="245"/>
      <c r="P2250" s="245"/>
      <c r="Q2250" s="245"/>
      <c r="R2250" s="245"/>
      <c r="S2250" s="245"/>
      <c r="T2250" s="246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47" t="s">
        <v>182</v>
      </c>
      <c r="AU2250" s="247" t="s">
        <v>81</v>
      </c>
      <c r="AV2250" s="14" t="s">
        <v>185</v>
      </c>
      <c r="AW2250" s="14" t="s">
        <v>33</v>
      </c>
      <c r="AX2250" s="14" t="s">
        <v>71</v>
      </c>
      <c r="AY2250" s="247" t="s">
        <v>171</v>
      </c>
    </row>
    <row r="2251" s="13" customFormat="1">
      <c r="A2251" s="13"/>
      <c r="B2251" s="225"/>
      <c r="C2251" s="226"/>
      <c r="D2251" s="227" t="s">
        <v>182</v>
      </c>
      <c r="E2251" s="228" t="s">
        <v>19</v>
      </c>
      <c r="F2251" s="229" t="s">
        <v>2093</v>
      </c>
      <c r="G2251" s="226"/>
      <c r="H2251" s="230">
        <v>2</v>
      </c>
      <c r="I2251" s="231"/>
      <c r="J2251" s="226"/>
      <c r="K2251" s="226"/>
      <c r="L2251" s="232"/>
      <c r="M2251" s="233"/>
      <c r="N2251" s="234"/>
      <c r="O2251" s="234"/>
      <c r="P2251" s="234"/>
      <c r="Q2251" s="234"/>
      <c r="R2251" s="234"/>
      <c r="S2251" s="234"/>
      <c r="T2251" s="235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6" t="s">
        <v>182</v>
      </c>
      <c r="AU2251" s="236" t="s">
        <v>81</v>
      </c>
      <c r="AV2251" s="13" t="s">
        <v>81</v>
      </c>
      <c r="AW2251" s="13" t="s">
        <v>33</v>
      </c>
      <c r="AX2251" s="13" t="s">
        <v>71</v>
      </c>
      <c r="AY2251" s="236" t="s">
        <v>171</v>
      </c>
    </row>
    <row r="2252" s="14" customFormat="1">
      <c r="A2252" s="14"/>
      <c r="B2252" s="237"/>
      <c r="C2252" s="238"/>
      <c r="D2252" s="227" t="s">
        <v>182</v>
      </c>
      <c r="E2252" s="239" t="s">
        <v>19</v>
      </c>
      <c r="F2252" s="240" t="s">
        <v>2044</v>
      </c>
      <c r="G2252" s="238"/>
      <c r="H2252" s="241">
        <v>2</v>
      </c>
      <c r="I2252" s="242"/>
      <c r="J2252" s="238"/>
      <c r="K2252" s="238"/>
      <c r="L2252" s="243"/>
      <c r="M2252" s="244"/>
      <c r="N2252" s="245"/>
      <c r="O2252" s="245"/>
      <c r="P2252" s="245"/>
      <c r="Q2252" s="245"/>
      <c r="R2252" s="245"/>
      <c r="S2252" s="245"/>
      <c r="T2252" s="246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7" t="s">
        <v>182</v>
      </c>
      <c r="AU2252" s="247" t="s">
        <v>81</v>
      </c>
      <c r="AV2252" s="14" t="s">
        <v>185</v>
      </c>
      <c r="AW2252" s="14" t="s">
        <v>33</v>
      </c>
      <c r="AX2252" s="14" t="s">
        <v>71</v>
      </c>
      <c r="AY2252" s="247" t="s">
        <v>171</v>
      </c>
    </row>
    <row r="2253" s="15" customFormat="1">
      <c r="A2253" s="15"/>
      <c r="B2253" s="248"/>
      <c r="C2253" s="249"/>
      <c r="D2253" s="227" t="s">
        <v>182</v>
      </c>
      <c r="E2253" s="250" t="s">
        <v>19</v>
      </c>
      <c r="F2253" s="251" t="s">
        <v>188</v>
      </c>
      <c r="G2253" s="249"/>
      <c r="H2253" s="252">
        <v>4</v>
      </c>
      <c r="I2253" s="253"/>
      <c r="J2253" s="249"/>
      <c r="K2253" s="249"/>
      <c r="L2253" s="254"/>
      <c r="M2253" s="255"/>
      <c r="N2253" s="256"/>
      <c r="O2253" s="256"/>
      <c r="P2253" s="256"/>
      <c r="Q2253" s="256"/>
      <c r="R2253" s="256"/>
      <c r="S2253" s="256"/>
      <c r="T2253" s="257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8" t="s">
        <v>182</v>
      </c>
      <c r="AU2253" s="258" t="s">
        <v>81</v>
      </c>
      <c r="AV2253" s="15" t="s">
        <v>179</v>
      </c>
      <c r="AW2253" s="15" t="s">
        <v>33</v>
      </c>
      <c r="AX2253" s="15" t="s">
        <v>79</v>
      </c>
      <c r="AY2253" s="258" t="s">
        <v>171</v>
      </c>
    </row>
    <row r="2254" s="2" customFormat="1" ht="24.15" customHeight="1">
      <c r="A2254" s="41"/>
      <c r="B2254" s="42"/>
      <c r="C2254" s="207" t="s">
        <v>2094</v>
      </c>
      <c r="D2254" s="207" t="s">
        <v>174</v>
      </c>
      <c r="E2254" s="208" t="s">
        <v>2095</v>
      </c>
      <c r="F2254" s="209" t="s">
        <v>2096</v>
      </c>
      <c r="G2254" s="210" t="s">
        <v>191</v>
      </c>
      <c r="H2254" s="211">
        <v>23.050000000000001</v>
      </c>
      <c r="I2254" s="212"/>
      <c r="J2254" s="213">
        <f>ROUND(I2254*H2254,2)</f>
        <v>0</v>
      </c>
      <c r="K2254" s="209" t="s">
        <v>178</v>
      </c>
      <c r="L2254" s="47"/>
      <c r="M2254" s="214" t="s">
        <v>19</v>
      </c>
      <c r="N2254" s="215" t="s">
        <v>42</v>
      </c>
      <c r="O2254" s="87"/>
      <c r="P2254" s="216">
        <f>O2254*H2254</f>
        <v>0</v>
      </c>
      <c r="Q2254" s="216">
        <v>0.0063</v>
      </c>
      <c r="R2254" s="216">
        <f>Q2254*H2254</f>
        <v>0.14521500000000001</v>
      </c>
      <c r="S2254" s="216">
        <v>0</v>
      </c>
      <c r="T2254" s="217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18" t="s">
        <v>235</v>
      </c>
      <c r="AT2254" s="218" t="s">
        <v>174</v>
      </c>
      <c r="AU2254" s="218" t="s">
        <v>81</v>
      </c>
      <c r="AY2254" s="20" t="s">
        <v>171</v>
      </c>
      <c r="BE2254" s="219">
        <f>IF(N2254="základní",J2254,0)</f>
        <v>0</v>
      </c>
      <c r="BF2254" s="219">
        <f>IF(N2254="snížená",J2254,0)</f>
        <v>0</v>
      </c>
      <c r="BG2254" s="219">
        <f>IF(N2254="zákl. přenesená",J2254,0)</f>
        <v>0</v>
      </c>
      <c r="BH2254" s="219">
        <f>IF(N2254="sníž. přenesená",J2254,0)</f>
        <v>0</v>
      </c>
      <c r="BI2254" s="219">
        <f>IF(N2254="nulová",J2254,0)</f>
        <v>0</v>
      </c>
      <c r="BJ2254" s="20" t="s">
        <v>79</v>
      </c>
      <c r="BK2254" s="219">
        <f>ROUND(I2254*H2254,2)</f>
        <v>0</v>
      </c>
      <c r="BL2254" s="20" t="s">
        <v>235</v>
      </c>
      <c r="BM2254" s="218" t="s">
        <v>2097</v>
      </c>
    </row>
    <row r="2255" s="2" customFormat="1">
      <c r="A2255" s="41"/>
      <c r="B2255" s="42"/>
      <c r="C2255" s="43"/>
      <c r="D2255" s="220" t="s">
        <v>180</v>
      </c>
      <c r="E2255" s="43"/>
      <c r="F2255" s="221" t="s">
        <v>2098</v>
      </c>
      <c r="G2255" s="43"/>
      <c r="H2255" s="43"/>
      <c r="I2255" s="222"/>
      <c r="J2255" s="43"/>
      <c r="K2255" s="43"/>
      <c r="L2255" s="47"/>
      <c r="M2255" s="223"/>
      <c r="N2255" s="224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180</v>
      </c>
      <c r="AU2255" s="20" t="s">
        <v>81</v>
      </c>
    </row>
    <row r="2256" s="13" customFormat="1">
      <c r="A2256" s="13"/>
      <c r="B2256" s="225"/>
      <c r="C2256" s="226"/>
      <c r="D2256" s="227" t="s">
        <v>182</v>
      </c>
      <c r="E2256" s="228" t="s">
        <v>19</v>
      </c>
      <c r="F2256" s="229" t="s">
        <v>1308</v>
      </c>
      <c r="G2256" s="226"/>
      <c r="H2256" s="230">
        <v>10</v>
      </c>
      <c r="I2256" s="231"/>
      <c r="J2256" s="226"/>
      <c r="K2256" s="226"/>
      <c r="L2256" s="232"/>
      <c r="M2256" s="233"/>
      <c r="N2256" s="234"/>
      <c r="O2256" s="234"/>
      <c r="P2256" s="234"/>
      <c r="Q2256" s="234"/>
      <c r="R2256" s="234"/>
      <c r="S2256" s="234"/>
      <c r="T2256" s="23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6" t="s">
        <v>182</v>
      </c>
      <c r="AU2256" s="236" t="s">
        <v>81</v>
      </c>
      <c r="AV2256" s="13" t="s">
        <v>81</v>
      </c>
      <c r="AW2256" s="13" t="s">
        <v>33</v>
      </c>
      <c r="AX2256" s="13" t="s">
        <v>71</v>
      </c>
      <c r="AY2256" s="236" t="s">
        <v>171</v>
      </c>
    </row>
    <row r="2257" s="14" customFormat="1">
      <c r="A2257" s="14"/>
      <c r="B2257" s="237"/>
      <c r="C2257" s="238"/>
      <c r="D2257" s="227" t="s">
        <v>182</v>
      </c>
      <c r="E2257" s="239" t="s">
        <v>19</v>
      </c>
      <c r="F2257" s="240" t="s">
        <v>2042</v>
      </c>
      <c r="G2257" s="238"/>
      <c r="H2257" s="241">
        <v>10</v>
      </c>
      <c r="I2257" s="242"/>
      <c r="J2257" s="238"/>
      <c r="K2257" s="238"/>
      <c r="L2257" s="243"/>
      <c r="M2257" s="244"/>
      <c r="N2257" s="245"/>
      <c r="O2257" s="245"/>
      <c r="P2257" s="245"/>
      <c r="Q2257" s="245"/>
      <c r="R2257" s="245"/>
      <c r="S2257" s="245"/>
      <c r="T2257" s="24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47" t="s">
        <v>182</v>
      </c>
      <c r="AU2257" s="247" t="s">
        <v>81</v>
      </c>
      <c r="AV2257" s="14" t="s">
        <v>185</v>
      </c>
      <c r="AW2257" s="14" t="s">
        <v>33</v>
      </c>
      <c r="AX2257" s="14" t="s">
        <v>71</v>
      </c>
      <c r="AY2257" s="247" t="s">
        <v>171</v>
      </c>
    </row>
    <row r="2258" s="13" customFormat="1">
      <c r="A2258" s="13"/>
      <c r="B2258" s="225"/>
      <c r="C2258" s="226"/>
      <c r="D2258" s="227" t="s">
        <v>182</v>
      </c>
      <c r="E2258" s="228" t="s">
        <v>19</v>
      </c>
      <c r="F2258" s="229" t="s">
        <v>2043</v>
      </c>
      <c r="G2258" s="226"/>
      <c r="H2258" s="230">
        <v>13.050000000000001</v>
      </c>
      <c r="I2258" s="231"/>
      <c r="J2258" s="226"/>
      <c r="K2258" s="226"/>
      <c r="L2258" s="232"/>
      <c r="M2258" s="233"/>
      <c r="N2258" s="234"/>
      <c r="O2258" s="234"/>
      <c r="P2258" s="234"/>
      <c r="Q2258" s="234"/>
      <c r="R2258" s="234"/>
      <c r="S2258" s="234"/>
      <c r="T2258" s="23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6" t="s">
        <v>182</v>
      </c>
      <c r="AU2258" s="236" t="s">
        <v>81</v>
      </c>
      <c r="AV2258" s="13" t="s">
        <v>81</v>
      </c>
      <c r="AW2258" s="13" t="s">
        <v>33</v>
      </c>
      <c r="AX2258" s="13" t="s">
        <v>71</v>
      </c>
      <c r="AY2258" s="236" t="s">
        <v>171</v>
      </c>
    </row>
    <row r="2259" s="14" customFormat="1">
      <c r="A2259" s="14"/>
      <c r="B2259" s="237"/>
      <c r="C2259" s="238"/>
      <c r="D2259" s="227" t="s">
        <v>182</v>
      </c>
      <c r="E2259" s="239" t="s">
        <v>19</v>
      </c>
      <c r="F2259" s="240" t="s">
        <v>2044</v>
      </c>
      <c r="G2259" s="238"/>
      <c r="H2259" s="241">
        <v>13.050000000000001</v>
      </c>
      <c r="I2259" s="242"/>
      <c r="J2259" s="238"/>
      <c r="K2259" s="238"/>
      <c r="L2259" s="243"/>
      <c r="M2259" s="244"/>
      <c r="N2259" s="245"/>
      <c r="O2259" s="245"/>
      <c r="P2259" s="245"/>
      <c r="Q2259" s="245"/>
      <c r="R2259" s="245"/>
      <c r="S2259" s="245"/>
      <c r="T2259" s="246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47" t="s">
        <v>182</v>
      </c>
      <c r="AU2259" s="247" t="s">
        <v>81</v>
      </c>
      <c r="AV2259" s="14" t="s">
        <v>185</v>
      </c>
      <c r="AW2259" s="14" t="s">
        <v>33</v>
      </c>
      <c r="AX2259" s="14" t="s">
        <v>71</v>
      </c>
      <c r="AY2259" s="247" t="s">
        <v>171</v>
      </c>
    </row>
    <row r="2260" s="15" customFormat="1">
      <c r="A2260" s="15"/>
      <c r="B2260" s="248"/>
      <c r="C2260" s="249"/>
      <c r="D2260" s="227" t="s">
        <v>182</v>
      </c>
      <c r="E2260" s="250" t="s">
        <v>19</v>
      </c>
      <c r="F2260" s="251" t="s">
        <v>188</v>
      </c>
      <c r="G2260" s="249"/>
      <c r="H2260" s="252">
        <v>23.050000000000001</v>
      </c>
      <c r="I2260" s="253"/>
      <c r="J2260" s="249"/>
      <c r="K2260" s="249"/>
      <c r="L2260" s="254"/>
      <c r="M2260" s="255"/>
      <c r="N2260" s="256"/>
      <c r="O2260" s="256"/>
      <c r="P2260" s="256"/>
      <c r="Q2260" s="256"/>
      <c r="R2260" s="256"/>
      <c r="S2260" s="256"/>
      <c r="T2260" s="257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T2260" s="258" t="s">
        <v>182</v>
      </c>
      <c r="AU2260" s="258" t="s">
        <v>81</v>
      </c>
      <c r="AV2260" s="15" t="s">
        <v>179</v>
      </c>
      <c r="AW2260" s="15" t="s">
        <v>33</v>
      </c>
      <c r="AX2260" s="15" t="s">
        <v>79</v>
      </c>
      <c r="AY2260" s="258" t="s">
        <v>171</v>
      </c>
    </row>
    <row r="2261" s="2" customFormat="1" ht="16.5" customHeight="1">
      <c r="A2261" s="41"/>
      <c r="B2261" s="42"/>
      <c r="C2261" s="269" t="s">
        <v>1319</v>
      </c>
      <c r="D2261" s="269" t="s">
        <v>565</v>
      </c>
      <c r="E2261" s="270" t="s">
        <v>2099</v>
      </c>
      <c r="F2261" s="271" t="s">
        <v>2100</v>
      </c>
      <c r="G2261" s="272" t="s">
        <v>191</v>
      </c>
      <c r="H2261" s="273">
        <v>25.355</v>
      </c>
      <c r="I2261" s="274"/>
      <c r="J2261" s="275">
        <f>ROUND(I2261*H2261,2)</f>
        <v>0</v>
      </c>
      <c r="K2261" s="271" t="s">
        <v>178</v>
      </c>
      <c r="L2261" s="276"/>
      <c r="M2261" s="277" t="s">
        <v>19</v>
      </c>
      <c r="N2261" s="278" t="s">
        <v>42</v>
      </c>
      <c r="O2261" s="87"/>
      <c r="P2261" s="216">
        <f>O2261*H2261</f>
        <v>0</v>
      </c>
      <c r="Q2261" s="216">
        <v>0.033500000000000002</v>
      </c>
      <c r="R2261" s="216">
        <f>Q2261*H2261</f>
        <v>0.84939250000000011</v>
      </c>
      <c r="S2261" s="216">
        <v>0</v>
      </c>
      <c r="T2261" s="217">
        <f>S2261*H2261</f>
        <v>0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18" t="s">
        <v>286</v>
      </c>
      <c r="AT2261" s="218" t="s">
        <v>565</v>
      </c>
      <c r="AU2261" s="218" t="s">
        <v>81</v>
      </c>
      <c r="AY2261" s="20" t="s">
        <v>171</v>
      </c>
      <c r="BE2261" s="219">
        <f>IF(N2261="základní",J2261,0)</f>
        <v>0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20" t="s">
        <v>79</v>
      </c>
      <c r="BK2261" s="219">
        <f>ROUND(I2261*H2261,2)</f>
        <v>0</v>
      </c>
      <c r="BL2261" s="20" t="s">
        <v>235</v>
      </c>
      <c r="BM2261" s="218" t="s">
        <v>2101</v>
      </c>
    </row>
    <row r="2262" s="13" customFormat="1">
      <c r="A2262" s="13"/>
      <c r="B2262" s="225"/>
      <c r="C2262" s="226"/>
      <c r="D2262" s="227" t="s">
        <v>182</v>
      </c>
      <c r="E2262" s="228" t="s">
        <v>19</v>
      </c>
      <c r="F2262" s="229" t="s">
        <v>2102</v>
      </c>
      <c r="G2262" s="226"/>
      <c r="H2262" s="230">
        <v>25.355</v>
      </c>
      <c r="I2262" s="231"/>
      <c r="J2262" s="226"/>
      <c r="K2262" s="226"/>
      <c r="L2262" s="232"/>
      <c r="M2262" s="233"/>
      <c r="N2262" s="234"/>
      <c r="O2262" s="234"/>
      <c r="P2262" s="234"/>
      <c r="Q2262" s="234"/>
      <c r="R2262" s="234"/>
      <c r="S2262" s="234"/>
      <c r="T2262" s="235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6" t="s">
        <v>182</v>
      </c>
      <c r="AU2262" s="236" t="s">
        <v>81</v>
      </c>
      <c r="AV2262" s="13" t="s">
        <v>81</v>
      </c>
      <c r="AW2262" s="13" t="s">
        <v>33</v>
      </c>
      <c r="AX2262" s="13" t="s">
        <v>71</v>
      </c>
      <c r="AY2262" s="236" t="s">
        <v>171</v>
      </c>
    </row>
    <row r="2263" s="15" customFormat="1">
      <c r="A2263" s="15"/>
      <c r="B2263" s="248"/>
      <c r="C2263" s="249"/>
      <c r="D2263" s="227" t="s">
        <v>182</v>
      </c>
      <c r="E2263" s="250" t="s">
        <v>19</v>
      </c>
      <c r="F2263" s="251" t="s">
        <v>188</v>
      </c>
      <c r="G2263" s="249"/>
      <c r="H2263" s="252">
        <v>25.355</v>
      </c>
      <c r="I2263" s="253"/>
      <c r="J2263" s="249"/>
      <c r="K2263" s="249"/>
      <c r="L2263" s="254"/>
      <c r="M2263" s="255"/>
      <c r="N2263" s="256"/>
      <c r="O2263" s="256"/>
      <c r="P2263" s="256"/>
      <c r="Q2263" s="256"/>
      <c r="R2263" s="256"/>
      <c r="S2263" s="256"/>
      <c r="T2263" s="257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58" t="s">
        <v>182</v>
      </c>
      <c r="AU2263" s="258" t="s">
        <v>81</v>
      </c>
      <c r="AV2263" s="15" t="s">
        <v>179</v>
      </c>
      <c r="AW2263" s="15" t="s">
        <v>33</v>
      </c>
      <c r="AX2263" s="15" t="s">
        <v>79</v>
      </c>
      <c r="AY2263" s="258" t="s">
        <v>171</v>
      </c>
    </row>
    <row r="2264" s="2" customFormat="1" ht="24.15" customHeight="1">
      <c r="A2264" s="41"/>
      <c r="B2264" s="42"/>
      <c r="C2264" s="207" t="s">
        <v>2103</v>
      </c>
      <c r="D2264" s="207" t="s">
        <v>174</v>
      </c>
      <c r="E2264" s="208" t="s">
        <v>2104</v>
      </c>
      <c r="F2264" s="209" t="s">
        <v>2105</v>
      </c>
      <c r="G2264" s="210" t="s">
        <v>191</v>
      </c>
      <c r="H2264" s="211">
        <v>3.8279999999999998</v>
      </c>
      <c r="I2264" s="212"/>
      <c r="J2264" s="213">
        <f>ROUND(I2264*H2264,2)</f>
        <v>0</v>
      </c>
      <c r="K2264" s="209" t="s">
        <v>178</v>
      </c>
      <c r="L2264" s="47"/>
      <c r="M2264" s="214" t="s">
        <v>19</v>
      </c>
      <c r="N2264" s="215" t="s">
        <v>42</v>
      </c>
      <c r="O2264" s="87"/>
      <c r="P2264" s="216">
        <f>O2264*H2264</f>
        <v>0</v>
      </c>
      <c r="Q2264" s="216">
        <v>0.0068900000000000003</v>
      </c>
      <c r="R2264" s="216">
        <f>Q2264*H2264</f>
        <v>0.02637492</v>
      </c>
      <c r="S2264" s="216">
        <v>0</v>
      </c>
      <c r="T2264" s="217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18" t="s">
        <v>235</v>
      </c>
      <c r="AT2264" s="218" t="s">
        <v>174</v>
      </c>
      <c r="AU2264" s="218" t="s">
        <v>81</v>
      </c>
      <c r="AY2264" s="20" t="s">
        <v>171</v>
      </c>
      <c r="BE2264" s="219">
        <f>IF(N2264="základní",J2264,0)</f>
        <v>0</v>
      </c>
      <c r="BF2264" s="219">
        <f>IF(N2264="snížená",J2264,0)</f>
        <v>0</v>
      </c>
      <c r="BG2264" s="219">
        <f>IF(N2264="zákl. přenesená",J2264,0)</f>
        <v>0</v>
      </c>
      <c r="BH2264" s="219">
        <f>IF(N2264="sníž. přenesená",J2264,0)</f>
        <v>0</v>
      </c>
      <c r="BI2264" s="219">
        <f>IF(N2264="nulová",J2264,0)</f>
        <v>0</v>
      </c>
      <c r="BJ2264" s="20" t="s">
        <v>79</v>
      </c>
      <c r="BK2264" s="219">
        <f>ROUND(I2264*H2264,2)</f>
        <v>0</v>
      </c>
      <c r="BL2264" s="20" t="s">
        <v>235</v>
      </c>
      <c r="BM2264" s="218" t="s">
        <v>2106</v>
      </c>
    </row>
    <row r="2265" s="2" customFormat="1">
      <c r="A2265" s="41"/>
      <c r="B2265" s="42"/>
      <c r="C2265" s="43"/>
      <c r="D2265" s="220" t="s">
        <v>180</v>
      </c>
      <c r="E2265" s="43"/>
      <c r="F2265" s="221" t="s">
        <v>2107</v>
      </c>
      <c r="G2265" s="43"/>
      <c r="H2265" s="43"/>
      <c r="I2265" s="222"/>
      <c r="J2265" s="43"/>
      <c r="K2265" s="43"/>
      <c r="L2265" s="47"/>
      <c r="M2265" s="223"/>
      <c r="N2265" s="224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20" t="s">
        <v>180</v>
      </c>
      <c r="AU2265" s="20" t="s">
        <v>81</v>
      </c>
    </row>
    <row r="2266" s="13" customFormat="1">
      <c r="A2266" s="13"/>
      <c r="B2266" s="225"/>
      <c r="C2266" s="226"/>
      <c r="D2266" s="227" t="s">
        <v>182</v>
      </c>
      <c r="E2266" s="228" t="s">
        <v>19</v>
      </c>
      <c r="F2266" s="229" t="s">
        <v>492</v>
      </c>
      <c r="G2266" s="226"/>
      <c r="H2266" s="230">
        <v>1.21</v>
      </c>
      <c r="I2266" s="231"/>
      <c r="J2266" s="226"/>
      <c r="K2266" s="226"/>
      <c r="L2266" s="232"/>
      <c r="M2266" s="233"/>
      <c r="N2266" s="234"/>
      <c r="O2266" s="234"/>
      <c r="P2266" s="234"/>
      <c r="Q2266" s="234"/>
      <c r="R2266" s="234"/>
      <c r="S2266" s="234"/>
      <c r="T2266" s="235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6" t="s">
        <v>182</v>
      </c>
      <c r="AU2266" s="236" t="s">
        <v>81</v>
      </c>
      <c r="AV2266" s="13" t="s">
        <v>81</v>
      </c>
      <c r="AW2266" s="13" t="s">
        <v>33</v>
      </c>
      <c r="AX2266" s="13" t="s">
        <v>71</v>
      </c>
      <c r="AY2266" s="236" t="s">
        <v>171</v>
      </c>
    </row>
    <row r="2267" s="13" customFormat="1">
      <c r="A2267" s="13"/>
      <c r="B2267" s="225"/>
      <c r="C2267" s="226"/>
      <c r="D2267" s="227" t="s">
        <v>182</v>
      </c>
      <c r="E2267" s="228" t="s">
        <v>19</v>
      </c>
      <c r="F2267" s="229" t="s">
        <v>493</v>
      </c>
      <c r="G2267" s="226"/>
      <c r="H2267" s="230">
        <v>2.145</v>
      </c>
      <c r="I2267" s="231"/>
      <c r="J2267" s="226"/>
      <c r="K2267" s="226"/>
      <c r="L2267" s="232"/>
      <c r="M2267" s="233"/>
      <c r="N2267" s="234"/>
      <c r="O2267" s="234"/>
      <c r="P2267" s="234"/>
      <c r="Q2267" s="234"/>
      <c r="R2267" s="234"/>
      <c r="S2267" s="234"/>
      <c r="T2267" s="23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6" t="s">
        <v>182</v>
      </c>
      <c r="AU2267" s="236" t="s">
        <v>81</v>
      </c>
      <c r="AV2267" s="13" t="s">
        <v>81</v>
      </c>
      <c r="AW2267" s="13" t="s">
        <v>33</v>
      </c>
      <c r="AX2267" s="13" t="s">
        <v>71</v>
      </c>
      <c r="AY2267" s="236" t="s">
        <v>171</v>
      </c>
    </row>
    <row r="2268" s="13" customFormat="1">
      <c r="A2268" s="13"/>
      <c r="B2268" s="225"/>
      <c r="C2268" s="226"/>
      <c r="D2268" s="227" t="s">
        <v>182</v>
      </c>
      <c r="E2268" s="228" t="s">
        <v>19</v>
      </c>
      <c r="F2268" s="229" t="s">
        <v>494</v>
      </c>
      <c r="G2268" s="226"/>
      <c r="H2268" s="230">
        <v>0.47299999999999998</v>
      </c>
      <c r="I2268" s="231"/>
      <c r="J2268" s="226"/>
      <c r="K2268" s="226"/>
      <c r="L2268" s="232"/>
      <c r="M2268" s="233"/>
      <c r="N2268" s="234"/>
      <c r="O2268" s="234"/>
      <c r="P2268" s="234"/>
      <c r="Q2268" s="234"/>
      <c r="R2268" s="234"/>
      <c r="S2268" s="234"/>
      <c r="T2268" s="235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36" t="s">
        <v>182</v>
      </c>
      <c r="AU2268" s="236" t="s">
        <v>81</v>
      </c>
      <c r="AV2268" s="13" t="s">
        <v>81</v>
      </c>
      <c r="AW2268" s="13" t="s">
        <v>33</v>
      </c>
      <c r="AX2268" s="13" t="s">
        <v>71</v>
      </c>
      <c r="AY2268" s="236" t="s">
        <v>171</v>
      </c>
    </row>
    <row r="2269" s="14" customFormat="1">
      <c r="A2269" s="14"/>
      <c r="B2269" s="237"/>
      <c r="C2269" s="238"/>
      <c r="D2269" s="227" t="s">
        <v>182</v>
      </c>
      <c r="E2269" s="239" t="s">
        <v>19</v>
      </c>
      <c r="F2269" s="240" t="s">
        <v>495</v>
      </c>
      <c r="G2269" s="238"/>
      <c r="H2269" s="241">
        <v>3.8279999999999998</v>
      </c>
      <c r="I2269" s="242"/>
      <c r="J2269" s="238"/>
      <c r="K2269" s="238"/>
      <c r="L2269" s="243"/>
      <c r="M2269" s="244"/>
      <c r="N2269" s="245"/>
      <c r="O2269" s="245"/>
      <c r="P2269" s="245"/>
      <c r="Q2269" s="245"/>
      <c r="R2269" s="245"/>
      <c r="S2269" s="245"/>
      <c r="T2269" s="246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47" t="s">
        <v>182</v>
      </c>
      <c r="AU2269" s="247" t="s">
        <v>81</v>
      </c>
      <c r="AV2269" s="14" t="s">
        <v>185</v>
      </c>
      <c r="AW2269" s="14" t="s">
        <v>33</v>
      </c>
      <c r="AX2269" s="14" t="s">
        <v>71</v>
      </c>
      <c r="AY2269" s="247" t="s">
        <v>171</v>
      </c>
    </row>
    <row r="2270" s="15" customFormat="1">
      <c r="A2270" s="15"/>
      <c r="B2270" s="248"/>
      <c r="C2270" s="249"/>
      <c r="D2270" s="227" t="s">
        <v>182</v>
      </c>
      <c r="E2270" s="250" t="s">
        <v>19</v>
      </c>
      <c r="F2270" s="251" t="s">
        <v>188</v>
      </c>
      <c r="G2270" s="249"/>
      <c r="H2270" s="252">
        <v>3.8279999999999998</v>
      </c>
      <c r="I2270" s="253"/>
      <c r="J2270" s="249"/>
      <c r="K2270" s="249"/>
      <c r="L2270" s="254"/>
      <c r="M2270" s="255"/>
      <c r="N2270" s="256"/>
      <c r="O2270" s="256"/>
      <c r="P2270" s="256"/>
      <c r="Q2270" s="256"/>
      <c r="R2270" s="256"/>
      <c r="S2270" s="256"/>
      <c r="T2270" s="257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58" t="s">
        <v>182</v>
      </c>
      <c r="AU2270" s="258" t="s">
        <v>81</v>
      </c>
      <c r="AV2270" s="15" t="s">
        <v>179</v>
      </c>
      <c r="AW2270" s="15" t="s">
        <v>33</v>
      </c>
      <c r="AX2270" s="15" t="s">
        <v>79</v>
      </c>
      <c r="AY2270" s="258" t="s">
        <v>171</v>
      </c>
    </row>
    <row r="2271" s="2" customFormat="1" ht="21.75" customHeight="1">
      <c r="A2271" s="41"/>
      <c r="B2271" s="42"/>
      <c r="C2271" s="269" t="s">
        <v>1324</v>
      </c>
      <c r="D2271" s="269" t="s">
        <v>565</v>
      </c>
      <c r="E2271" s="270" t="s">
        <v>2108</v>
      </c>
      <c r="F2271" s="271" t="s">
        <v>2109</v>
      </c>
      <c r="G2271" s="272" t="s">
        <v>191</v>
      </c>
      <c r="H2271" s="273">
        <v>4.2110000000000003</v>
      </c>
      <c r="I2271" s="274"/>
      <c r="J2271" s="275">
        <f>ROUND(I2271*H2271,2)</f>
        <v>0</v>
      </c>
      <c r="K2271" s="271" t="s">
        <v>178</v>
      </c>
      <c r="L2271" s="276"/>
      <c r="M2271" s="277" t="s">
        <v>19</v>
      </c>
      <c r="N2271" s="278" t="s">
        <v>42</v>
      </c>
      <c r="O2271" s="87"/>
      <c r="P2271" s="216">
        <f>O2271*H2271</f>
        <v>0</v>
      </c>
      <c r="Q2271" s="216">
        <v>0.019199999999999998</v>
      </c>
      <c r="R2271" s="216">
        <f>Q2271*H2271</f>
        <v>0.080851199999999998</v>
      </c>
      <c r="S2271" s="216">
        <v>0</v>
      </c>
      <c r="T2271" s="217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18" t="s">
        <v>286</v>
      </c>
      <c r="AT2271" s="218" t="s">
        <v>565</v>
      </c>
      <c r="AU2271" s="218" t="s">
        <v>81</v>
      </c>
      <c r="AY2271" s="20" t="s">
        <v>171</v>
      </c>
      <c r="BE2271" s="219">
        <f>IF(N2271="základní",J2271,0)</f>
        <v>0</v>
      </c>
      <c r="BF2271" s="219">
        <f>IF(N2271="snížená",J2271,0)</f>
        <v>0</v>
      </c>
      <c r="BG2271" s="219">
        <f>IF(N2271="zákl. přenesená",J2271,0)</f>
        <v>0</v>
      </c>
      <c r="BH2271" s="219">
        <f>IF(N2271="sníž. přenesená",J2271,0)</f>
        <v>0</v>
      </c>
      <c r="BI2271" s="219">
        <f>IF(N2271="nulová",J2271,0)</f>
        <v>0</v>
      </c>
      <c r="BJ2271" s="20" t="s">
        <v>79</v>
      </c>
      <c r="BK2271" s="219">
        <f>ROUND(I2271*H2271,2)</f>
        <v>0</v>
      </c>
      <c r="BL2271" s="20" t="s">
        <v>235</v>
      </c>
      <c r="BM2271" s="218" t="s">
        <v>2110</v>
      </c>
    </row>
    <row r="2272" s="13" customFormat="1">
      <c r="A2272" s="13"/>
      <c r="B2272" s="225"/>
      <c r="C2272" s="226"/>
      <c r="D2272" s="227" t="s">
        <v>182</v>
      </c>
      <c r="E2272" s="228" t="s">
        <v>19</v>
      </c>
      <c r="F2272" s="229" t="s">
        <v>2111</v>
      </c>
      <c r="G2272" s="226"/>
      <c r="H2272" s="230">
        <v>4.2110000000000003</v>
      </c>
      <c r="I2272" s="231"/>
      <c r="J2272" s="226"/>
      <c r="K2272" s="226"/>
      <c r="L2272" s="232"/>
      <c r="M2272" s="233"/>
      <c r="N2272" s="234"/>
      <c r="O2272" s="234"/>
      <c r="P2272" s="234"/>
      <c r="Q2272" s="234"/>
      <c r="R2272" s="234"/>
      <c r="S2272" s="234"/>
      <c r="T2272" s="23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6" t="s">
        <v>182</v>
      </c>
      <c r="AU2272" s="236" t="s">
        <v>81</v>
      </c>
      <c r="AV2272" s="13" t="s">
        <v>81</v>
      </c>
      <c r="AW2272" s="13" t="s">
        <v>33</v>
      </c>
      <c r="AX2272" s="13" t="s">
        <v>71</v>
      </c>
      <c r="AY2272" s="236" t="s">
        <v>171</v>
      </c>
    </row>
    <row r="2273" s="15" customFormat="1">
      <c r="A2273" s="15"/>
      <c r="B2273" s="248"/>
      <c r="C2273" s="249"/>
      <c r="D2273" s="227" t="s">
        <v>182</v>
      </c>
      <c r="E2273" s="250" t="s">
        <v>19</v>
      </c>
      <c r="F2273" s="251" t="s">
        <v>188</v>
      </c>
      <c r="G2273" s="249"/>
      <c r="H2273" s="252">
        <v>4.2110000000000003</v>
      </c>
      <c r="I2273" s="253"/>
      <c r="J2273" s="249"/>
      <c r="K2273" s="249"/>
      <c r="L2273" s="254"/>
      <c r="M2273" s="255"/>
      <c r="N2273" s="256"/>
      <c r="O2273" s="256"/>
      <c r="P2273" s="256"/>
      <c r="Q2273" s="256"/>
      <c r="R2273" s="256"/>
      <c r="S2273" s="256"/>
      <c r="T2273" s="257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8" t="s">
        <v>182</v>
      </c>
      <c r="AU2273" s="258" t="s">
        <v>81</v>
      </c>
      <c r="AV2273" s="15" t="s">
        <v>179</v>
      </c>
      <c r="AW2273" s="15" t="s">
        <v>33</v>
      </c>
      <c r="AX2273" s="15" t="s">
        <v>79</v>
      </c>
      <c r="AY2273" s="258" t="s">
        <v>171</v>
      </c>
    </row>
    <row r="2274" s="2" customFormat="1" ht="24.15" customHeight="1">
      <c r="A2274" s="41"/>
      <c r="B2274" s="42"/>
      <c r="C2274" s="207" t="s">
        <v>2112</v>
      </c>
      <c r="D2274" s="207" t="s">
        <v>174</v>
      </c>
      <c r="E2274" s="208" t="s">
        <v>2113</v>
      </c>
      <c r="F2274" s="209" t="s">
        <v>2114</v>
      </c>
      <c r="G2274" s="210" t="s">
        <v>191</v>
      </c>
      <c r="H2274" s="211">
        <v>19.928000000000001</v>
      </c>
      <c r="I2274" s="212"/>
      <c r="J2274" s="213">
        <f>ROUND(I2274*H2274,2)</f>
        <v>0</v>
      </c>
      <c r="K2274" s="209" t="s">
        <v>178</v>
      </c>
      <c r="L2274" s="47"/>
      <c r="M2274" s="214" t="s">
        <v>19</v>
      </c>
      <c r="N2274" s="215" t="s">
        <v>42</v>
      </c>
      <c r="O2274" s="87"/>
      <c r="P2274" s="216">
        <f>O2274*H2274</f>
        <v>0</v>
      </c>
      <c r="Q2274" s="216">
        <v>0</v>
      </c>
      <c r="R2274" s="216">
        <f>Q2274*H2274</f>
        <v>0</v>
      </c>
      <c r="S2274" s="216">
        <v>0</v>
      </c>
      <c r="T2274" s="217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18" t="s">
        <v>235</v>
      </c>
      <c r="AT2274" s="218" t="s">
        <v>174</v>
      </c>
      <c r="AU2274" s="218" t="s">
        <v>81</v>
      </c>
      <c r="AY2274" s="20" t="s">
        <v>171</v>
      </c>
      <c r="BE2274" s="219">
        <f>IF(N2274="základní",J2274,0)</f>
        <v>0</v>
      </c>
      <c r="BF2274" s="219">
        <f>IF(N2274="snížená",J2274,0)</f>
        <v>0</v>
      </c>
      <c r="BG2274" s="219">
        <f>IF(N2274="zákl. přenesená",J2274,0)</f>
        <v>0</v>
      </c>
      <c r="BH2274" s="219">
        <f>IF(N2274="sníž. přenesená",J2274,0)</f>
        <v>0</v>
      </c>
      <c r="BI2274" s="219">
        <f>IF(N2274="nulová",J2274,0)</f>
        <v>0</v>
      </c>
      <c r="BJ2274" s="20" t="s">
        <v>79</v>
      </c>
      <c r="BK2274" s="219">
        <f>ROUND(I2274*H2274,2)</f>
        <v>0</v>
      </c>
      <c r="BL2274" s="20" t="s">
        <v>235</v>
      </c>
      <c r="BM2274" s="218" t="s">
        <v>2115</v>
      </c>
    </row>
    <row r="2275" s="2" customFormat="1">
      <c r="A2275" s="41"/>
      <c r="B2275" s="42"/>
      <c r="C2275" s="43"/>
      <c r="D2275" s="220" t="s">
        <v>180</v>
      </c>
      <c r="E2275" s="43"/>
      <c r="F2275" s="221" t="s">
        <v>2116</v>
      </c>
      <c r="G2275" s="43"/>
      <c r="H2275" s="43"/>
      <c r="I2275" s="222"/>
      <c r="J2275" s="43"/>
      <c r="K2275" s="43"/>
      <c r="L2275" s="47"/>
      <c r="M2275" s="223"/>
      <c r="N2275" s="224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180</v>
      </c>
      <c r="AU2275" s="20" t="s">
        <v>81</v>
      </c>
    </row>
    <row r="2276" s="13" customFormat="1">
      <c r="A2276" s="13"/>
      <c r="B2276" s="225"/>
      <c r="C2276" s="226"/>
      <c r="D2276" s="227" t="s">
        <v>182</v>
      </c>
      <c r="E2276" s="228" t="s">
        <v>19</v>
      </c>
      <c r="F2276" s="229" t="s">
        <v>2117</v>
      </c>
      <c r="G2276" s="226"/>
      <c r="H2276" s="230">
        <v>3.0499999999999998</v>
      </c>
      <c r="I2276" s="231"/>
      <c r="J2276" s="226"/>
      <c r="K2276" s="226"/>
      <c r="L2276" s="232"/>
      <c r="M2276" s="233"/>
      <c r="N2276" s="234"/>
      <c r="O2276" s="234"/>
      <c r="P2276" s="234"/>
      <c r="Q2276" s="234"/>
      <c r="R2276" s="234"/>
      <c r="S2276" s="234"/>
      <c r="T2276" s="23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6" t="s">
        <v>182</v>
      </c>
      <c r="AU2276" s="236" t="s">
        <v>81</v>
      </c>
      <c r="AV2276" s="13" t="s">
        <v>81</v>
      </c>
      <c r="AW2276" s="13" t="s">
        <v>33</v>
      </c>
      <c r="AX2276" s="13" t="s">
        <v>71</v>
      </c>
      <c r="AY2276" s="236" t="s">
        <v>171</v>
      </c>
    </row>
    <row r="2277" s="14" customFormat="1">
      <c r="A2277" s="14"/>
      <c r="B2277" s="237"/>
      <c r="C2277" s="238"/>
      <c r="D2277" s="227" t="s">
        <v>182</v>
      </c>
      <c r="E2277" s="239" t="s">
        <v>19</v>
      </c>
      <c r="F2277" s="240" t="s">
        <v>2042</v>
      </c>
      <c r="G2277" s="238"/>
      <c r="H2277" s="241">
        <v>3.0499999999999998</v>
      </c>
      <c r="I2277" s="242"/>
      <c r="J2277" s="238"/>
      <c r="K2277" s="238"/>
      <c r="L2277" s="243"/>
      <c r="M2277" s="244"/>
      <c r="N2277" s="245"/>
      <c r="O2277" s="245"/>
      <c r="P2277" s="245"/>
      <c r="Q2277" s="245"/>
      <c r="R2277" s="245"/>
      <c r="S2277" s="245"/>
      <c r="T2277" s="24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7" t="s">
        <v>182</v>
      </c>
      <c r="AU2277" s="247" t="s">
        <v>81</v>
      </c>
      <c r="AV2277" s="14" t="s">
        <v>185</v>
      </c>
      <c r="AW2277" s="14" t="s">
        <v>33</v>
      </c>
      <c r="AX2277" s="14" t="s">
        <v>71</v>
      </c>
      <c r="AY2277" s="247" t="s">
        <v>171</v>
      </c>
    </row>
    <row r="2278" s="13" customFormat="1">
      <c r="A2278" s="13"/>
      <c r="B2278" s="225"/>
      <c r="C2278" s="226"/>
      <c r="D2278" s="227" t="s">
        <v>182</v>
      </c>
      <c r="E2278" s="228" t="s">
        <v>19</v>
      </c>
      <c r="F2278" s="229" t="s">
        <v>2043</v>
      </c>
      <c r="G2278" s="226"/>
      <c r="H2278" s="230">
        <v>13.050000000000001</v>
      </c>
      <c r="I2278" s="231"/>
      <c r="J2278" s="226"/>
      <c r="K2278" s="226"/>
      <c r="L2278" s="232"/>
      <c r="M2278" s="233"/>
      <c r="N2278" s="234"/>
      <c r="O2278" s="234"/>
      <c r="P2278" s="234"/>
      <c r="Q2278" s="234"/>
      <c r="R2278" s="234"/>
      <c r="S2278" s="234"/>
      <c r="T2278" s="235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6" t="s">
        <v>182</v>
      </c>
      <c r="AU2278" s="236" t="s">
        <v>81</v>
      </c>
      <c r="AV2278" s="13" t="s">
        <v>81</v>
      </c>
      <c r="AW2278" s="13" t="s">
        <v>33</v>
      </c>
      <c r="AX2278" s="13" t="s">
        <v>71</v>
      </c>
      <c r="AY2278" s="236" t="s">
        <v>171</v>
      </c>
    </row>
    <row r="2279" s="14" customFormat="1">
      <c r="A2279" s="14"/>
      <c r="B2279" s="237"/>
      <c r="C2279" s="238"/>
      <c r="D2279" s="227" t="s">
        <v>182</v>
      </c>
      <c r="E2279" s="239" t="s">
        <v>19</v>
      </c>
      <c r="F2279" s="240" t="s">
        <v>2044</v>
      </c>
      <c r="G2279" s="238"/>
      <c r="H2279" s="241">
        <v>13.050000000000001</v>
      </c>
      <c r="I2279" s="242"/>
      <c r="J2279" s="238"/>
      <c r="K2279" s="238"/>
      <c r="L2279" s="243"/>
      <c r="M2279" s="244"/>
      <c r="N2279" s="245"/>
      <c r="O2279" s="245"/>
      <c r="P2279" s="245"/>
      <c r="Q2279" s="245"/>
      <c r="R2279" s="245"/>
      <c r="S2279" s="245"/>
      <c r="T2279" s="246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7" t="s">
        <v>182</v>
      </c>
      <c r="AU2279" s="247" t="s">
        <v>81</v>
      </c>
      <c r="AV2279" s="14" t="s">
        <v>185</v>
      </c>
      <c r="AW2279" s="14" t="s">
        <v>33</v>
      </c>
      <c r="AX2279" s="14" t="s">
        <v>71</v>
      </c>
      <c r="AY2279" s="247" t="s">
        <v>171</v>
      </c>
    </row>
    <row r="2280" s="13" customFormat="1">
      <c r="A2280" s="13"/>
      <c r="B2280" s="225"/>
      <c r="C2280" s="226"/>
      <c r="D2280" s="227" t="s">
        <v>182</v>
      </c>
      <c r="E2280" s="228" t="s">
        <v>19</v>
      </c>
      <c r="F2280" s="229" t="s">
        <v>492</v>
      </c>
      <c r="G2280" s="226"/>
      <c r="H2280" s="230">
        <v>1.21</v>
      </c>
      <c r="I2280" s="231"/>
      <c r="J2280" s="226"/>
      <c r="K2280" s="226"/>
      <c r="L2280" s="232"/>
      <c r="M2280" s="233"/>
      <c r="N2280" s="234"/>
      <c r="O2280" s="234"/>
      <c r="P2280" s="234"/>
      <c r="Q2280" s="234"/>
      <c r="R2280" s="234"/>
      <c r="S2280" s="234"/>
      <c r="T2280" s="235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6" t="s">
        <v>182</v>
      </c>
      <c r="AU2280" s="236" t="s">
        <v>81</v>
      </c>
      <c r="AV2280" s="13" t="s">
        <v>81</v>
      </c>
      <c r="AW2280" s="13" t="s">
        <v>33</v>
      </c>
      <c r="AX2280" s="13" t="s">
        <v>71</v>
      </c>
      <c r="AY2280" s="236" t="s">
        <v>171</v>
      </c>
    </row>
    <row r="2281" s="13" customFormat="1">
      <c r="A2281" s="13"/>
      <c r="B2281" s="225"/>
      <c r="C2281" s="226"/>
      <c r="D2281" s="227" t="s">
        <v>182</v>
      </c>
      <c r="E2281" s="228" t="s">
        <v>19</v>
      </c>
      <c r="F2281" s="229" t="s">
        <v>493</v>
      </c>
      <c r="G2281" s="226"/>
      <c r="H2281" s="230">
        <v>2.145</v>
      </c>
      <c r="I2281" s="231"/>
      <c r="J2281" s="226"/>
      <c r="K2281" s="226"/>
      <c r="L2281" s="232"/>
      <c r="M2281" s="233"/>
      <c r="N2281" s="234"/>
      <c r="O2281" s="234"/>
      <c r="P2281" s="234"/>
      <c r="Q2281" s="234"/>
      <c r="R2281" s="234"/>
      <c r="S2281" s="234"/>
      <c r="T2281" s="235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6" t="s">
        <v>182</v>
      </c>
      <c r="AU2281" s="236" t="s">
        <v>81</v>
      </c>
      <c r="AV2281" s="13" t="s">
        <v>81</v>
      </c>
      <c r="AW2281" s="13" t="s">
        <v>33</v>
      </c>
      <c r="AX2281" s="13" t="s">
        <v>71</v>
      </c>
      <c r="AY2281" s="236" t="s">
        <v>171</v>
      </c>
    </row>
    <row r="2282" s="13" customFormat="1">
      <c r="A2282" s="13"/>
      <c r="B2282" s="225"/>
      <c r="C2282" s="226"/>
      <c r="D2282" s="227" t="s">
        <v>182</v>
      </c>
      <c r="E2282" s="228" t="s">
        <v>19</v>
      </c>
      <c r="F2282" s="229" t="s">
        <v>494</v>
      </c>
      <c r="G2282" s="226"/>
      <c r="H2282" s="230">
        <v>0.47299999999999998</v>
      </c>
      <c r="I2282" s="231"/>
      <c r="J2282" s="226"/>
      <c r="K2282" s="226"/>
      <c r="L2282" s="232"/>
      <c r="M2282" s="233"/>
      <c r="N2282" s="234"/>
      <c r="O2282" s="234"/>
      <c r="P2282" s="234"/>
      <c r="Q2282" s="234"/>
      <c r="R2282" s="234"/>
      <c r="S2282" s="234"/>
      <c r="T2282" s="235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6" t="s">
        <v>182</v>
      </c>
      <c r="AU2282" s="236" t="s">
        <v>81</v>
      </c>
      <c r="AV2282" s="13" t="s">
        <v>81</v>
      </c>
      <c r="AW2282" s="13" t="s">
        <v>33</v>
      </c>
      <c r="AX2282" s="13" t="s">
        <v>71</v>
      </c>
      <c r="AY2282" s="236" t="s">
        <v>171</v>
      </c>
    </row>
    <row r="2283" s="14" customFormat="1">
      <c r="A2283" s="14"/>
      <c r="B2283" s="237"/>
      <c r="C2283" s="238"/>
      <c r="D2283" s="227" t="s">
        <v>182</v>
      </c>
      <c r="E2283" s="239" t="s">
        <v>19</v>
      </c>
      <c r="F2283" s="240" t="s">
        <v>495</v>
      </c>
      <c r="G2283" s="238"/>
      <c r="H2283" s="241">
        <v>3.8279999999999998</v>
      </c>
      <c r="I2283" s="242"/>
      <c r="J2283" s="238"/>
      <c r="K2283" s="238"/>
      <c r="L2283" s="243"/>
      <c r="M2283" s="244"/>
      <c r="N2283" s="245"/>
      <c r="O2283" s="245"/>
      <c r="P2283" s="245"/>
      <c r="Q2283" s="245"/>
      <c r="R2283" s="245"/>
      <c r="S2283" s="245"/>
      <c r="T2283" s="246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47" t="s">
        <v>182</v>
      </c>
      <c r="AU2283" s="247" t="s">
        <v>81</v>
      </c>
      <c r="AV2283" s="14" t="s">
        <v>185</v>
      </c>
      <c r="AW2283" s="14" t="s">
        <v>33</v>
      </c>
      <c r="AX2283" s="14" t="s">
        <v>71</v>
      </c>
      <c r="AY2283" s="247" t="s">
        <v>171</v>
      </c>
    </row>
    <row r="2284" s="15" customFormat="1">
      <c r="A2284" s="15"/>
      <c r="B2284" s="248"/>
      <c r="C2284" s="249"/>
      <c r="D2284" s="227" t="s">
        <v>182</v>
      </c>
      <c r="E2284" s="250" t="s">
        <v>19</v>
      </c>
      <c r="F2284" s="251" t="s">
        <v>188</v>
      </c>
      <c r="G2284" s="249"/>
      <c r="H2284" s="252">
        <v>19.928000000000001</v>
      </c>
      <c r="I2284" s="253"/>
      <c r="J2284" s="249"/>
      <c r="K2284" s="249"/>
      <c r="L2284" s="254"/>
      <c r="M2284" s="255"/>
      <c r="N2284" s="256"/>
      <c r="O2284" s="256"/>
      <c r="P2284" s="256"/>
      <c r="Q2284" s="256"/>
      <c r="R2284" s="256"/>
      <c r="S2284" s="256"/>
      <c r="T2284" s="257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58" t="s">
        <v>182</v>
      </c>
      <c r="AU2284" s="258" t="s">
        <v>81</v>
      </c>
      <c r="AV2284" s="15" t="s">
        <v>179</v>
      </c>
      <c r="AW2284" s="15" t="s">
        <v>33</v>
      </c>
      <c r="AX2284" s="15" t="s">
        <v>79</v>
      </c>
      <c r="AY2284" s="258" t="s">
        <v>171</v>
      </c>
    </row>
    <row r="2285" s="2" customFormat="1" ht="21.75" customHeight="1">
      <c r="A2285" s="41"/>
      <c r="B2285" s="42"/>
      <c r="C2285" s="207" t="s">
        <v>1329</v>
      </c>
      <c r="D2285" s="207" t="s">
        <v>174</v>
      </c>
      <c r="E2285" s="208" t="s">
        <v>2118</v>
      </c>
      <c r="F2285" s="209" t="s">
        <v>2119</v>
      </c>
      <c r="G2285" s="210" t="s">
        <v>234</v>
      </c>
      <c r="H2285" s="211">
        <v>7.2249999999999996</v>
      </c>
      <c r="I2285" s="212"/>
      <c r="J2285" s="213">
        <f>ROUND(I2285*H2285,2)</f>
        <v>0</v>
      </c>
      <c r="K2285" s="209" t="s">
        <v>178</v>
      </c>
      <c r="L2285" s="47"/>
      <c r="M2285" s="214" t="s">
        <v>19</v>
      </c>
      <c r="N2285" s="215" t="s">
        <v>42</v>
      </c>
      <c r="O2285" s="87"/>
      <c r="P2285" s="216">
        <f>O2285*H2285</f>
        <v>0</v>
      </c>
      <c r="Q2285" s="216">
        <v>0.00058</v>
      </c>
      <c r="R2285" s="216">
        <f>Q2285*H2285</f>
        <v>0.0041904999999999998</v>
      </c>
      <c r="S2285" s="216">
        <v>0</v>
      </c>
      <c r="T2285" s="217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18" t="s">
        <v>235</v>
      </c>
      <c r="AT2285" s="218" t="s">
        <v>174</v>
      </c>
      <c r="AU2285" s="218" t="s">
        <v>81</v>
      </c>
      <c r="AY2285" s="20" t="s">
        <v>171</v>
      </c>
      <c r="BE2285" s="219">
        <f>IF(N2285="základní",J2285,0)</f>
        <v>0</v>
      </c>
      <c r="BF2285" s="219">
        <f>IF(N2285="snížená",J2285,0)</f>
        <v>0</v>
      </c>
      <c r="BG2285" s="219">
        <f>IF(N2285="zákl. přenesená",J2285,0)</f>
        <v>0</v>
      </c>
      <c r="BH2285" s="219">
        <f>IF(N2285="sníž. přenesená",J2285,0)</f>
        <v>0</v>
      </c>
      <c r="BI2285" s="219">
        <f>IF(N2285="nulová",J2285,0)</f>
        <v>0</v>
      </c>
      <c r="BJ2285" s="20" t="s">
        <v>79</v>
      </c>
      <c r="BK2285" s="219">
        <f>ROUND(I2285*H2285,2)</f>
        <v>0</v>
      </c>
      <c r="BL2285" s="20" t="s">
        <v>235</v>
      </c>
      <c r="BM2285" s="218" t="s">
        <v>521</v>
      </c>
    </row>
    <row r="2286" s="2" customFormat="1">
      <c r="A2286" s="41"/>
      <c r="B2286" s="42"/>
      <c r="C2286" s="43"/>
      <c r="D2286" s="220" t="s">
        <v>180</v>
      </c>
      <c r="E2286" s="43"/>
      <c r="F2286" s="221" t="s">
        <v>2120</v>
      </c>
      <c r="G2286" s="43"/>
      <c r="H2286" s="43"/>
      <c r="I2286" s="222"/>
      <c r="J2286" s="43"/>
      <c r="K2286" s="43"/>
      <c r="L2286" s="47"/>
      <c r="M2286" s="223"/>
      <c r="N2286" s="224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180</v>
      </c>
      <c r="AU2286" s="20" t="s">
        <v>81</v>
      </c>
    </row>
    <row r="2287" s="13" customFormat="1">
      <c r="A2287" s="13"/>
      <c r="B2287" s="225"/>
      <c r="C2287" s="226"/>
      <c r="D2287" s="227" t="s">
        <v>182</v>
      </c>
      <c r="E2287" s="228" t="s">
        <v>19</v>
      </c>
      <c r="F2287" s="229" t="s">
        <v>2121</v>
      </c>
      <c r="G2287" s="226"/>
      <c r="H2287" s="230">
        <v>9.0749999999999993</v>
      </c>
      <c r="I2287" s="231"/>
      <c r="J2287" s="226"/>
      <c r="K2287" s="226"/>
      <c r="L2287" s="232"/>
      <c r="M2287" s="233"/>
      <c r="N2287" s="234"/>
      <c r="O2287" s="234"/>
      <c r="P2287" s="234"/>
      <c r="Q2287" s="234"/>
      <c r="R2287" s="234"/>
      <c r="S2287" s="234"/>
      <c r="T2287" s="235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6" t="s">
        <v>182</v>
      </c>
      <c r="AU2287" s="236" t="s">
        <v>81</v>
      </c>
      <c r="AV2287" s="13" t="s">
        <v>81</v>
      </c>
      <c r="AW2287" s="13" t="s">
        <v>33</v>
      </c>
      <c r="AX2287" s="13" t="s">
        <v>71</v>
      </c>
      <c r="AY2287" s="236" t="s">
        <v>171</v>
      </c>
    </row>
    <row r="2288" s="13" customFormat="1">
      <c r="A2288" s="13"/>
      <c r="B2288" s="225"/>
      <c r="C2288" s="226"/>
      <c r="D2288" s="227" t="s">
        <v>182</v>
      </c>
      <c r="E2288" s="228" t="s">
        <v>19</v>
      </c>
      <c r="F2288" s="229" t="s">
        <v>2122</v>
      </c>
      <c r="G2288" s="226"/>
      <c r="H2288" s="230">
        <v>-1.8500000000000001</v>
      </c>
      <c r="I2288" s="231"/>
      <c r="J2288" s="226"/>
      <c r="K2288" s="226"/>
      <c r="L2288" s="232"/>
      <c r="M2288" s="233"/>
      <c r="N2288" s="234"/>
      <c r="O2288" s="234"/>
      <c r="P2288" s="234"/>
      <c r="Q2288" s="234"/>
      <c r="R2288" s="234"/>
      <c r="S2288" s="234"/>
      <c r="T2288" s="23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6" t="s">
        <v>182</v>
      </c>
      <c r="AU2288" s="236" t="s">
        <v>81</v>
      </c>
      <c r="AV2288" s="13" t="s">
        <v>81</v>
      </c>
      <c r="AW2288" s="13" t="s">
        <v>33</v>
      </c>
      <c r="AX2288" s="13" t="s">
        <v>71</v>
      </c>
      <c r="AY2288" s="236" t="s">
        <v>171</v>
      </c>
    </row>
    <row r="2289" s="14" customFormat="1">
      <c r="A2289" s="14"/>
      <c r="B2289" s="237"/>
      <c r="C2289" s="238"/>
      <c r="D2289" s="227" t="s">
        <v>182</v>
      </c>
      <c r="E2289" s="239" t="s">
        <v>19</v>
      </c>
      <c r="F2289" s="240" t="s">
        <v>495</v>
      </c>
      <c r="G2289" s="238"/>
      <c r="H2289" s="241">
        <v>7.2249999999999996</v>
      </c>
      <c r="I2289" s="242"/>
      <c r="J2289" s="238"/>
      <c r="K2289" s="238"/>
      <c r="L2289" s="243"/>
      <c r="M2289" s="244"/>
      <c r="N2289" s="245"/>
      <c r="O2289" s="245"/>
      <c r="P2289" s="245"/>
      <c r="Q2289" s="245"/>
      <c r="R2289" s="245"/>
      <c r="S2289" s="245"/>
      <c r="T2289" s="24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7" t="s">
        <v>182</v>
      </c>
      <c r="AU2289" s="247" t="s">
        <v>81</v>
      </c>
      <c r="AV2289" s="14" t="s">
        <v>185</v>
      </c>
      <c r="AW2289" s="14" t="s">
        <v>33</v>
      </c>
      <c r="AX2289" s="14" t="s">
        <v>71</v>
      </c>
      <c r="AY2289" s="247" t="s">
        <v>171</v>
      </c>
    </row>
    <row r="2290" s="15" customFormat="1">
      <c r="A2290" s="15"/>
      <c r="B2290" s="248"/>
      <c r="C2290" s="249"/>
      <c r="D2290" s="227" t="s">
        <v>182</v>
      </c>
      <c r="E2290" s="250" t="s">
        <v>19</v>
      </c>
      <c r="F2290" s="251" t="s">
        <v>188</v>
      </c>
      <c r="G2290" s="249"/>
      <c r="H2290" s="252">
        <v>7.2249999999999996</v>
      </c>
      <c r="I2290" s="253"/>
      <c r="J2290" s="249"/>
      <c r="K2290" s="249"/>
      <c r="L2290" s="254"/>
      <c r="M2290" s="255"/>
      <c r="N2290" s="256"/>
      <c r="O2290" s="256"/>
      <c r="P2290" s="256"/>
      <c r="Q2290" s="256"/>
      <c r="R2290" s="256"/>
      <c r="S2290" s="256"/>
      <c r="T2290" s="257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58" t="s">
        <v>182</v>
      </c>
      <c r="AU2290" s="258" t="s">
        <v>81</v>
      </c>
      <c r="AV2290" s="15" t="s">
        <v>179</v>
      </c>
      <c r="AW2290" s="15" t="s">
        <v>33</v>
      </c>
      <c r="AX2290" s="15" t="s">
        <v>79</v>
      </c>
      <c r="AY2290" s="258" t="s">
        <v>171</v>
      </c>
    </row>
    <row r="2291" s="2" customFormat="1" ht="21.75" customHeight="1">
      <c r="A2291" s="41"/>
      <c r="B2291" s="42"/>
      <c r="C2291" s="269" t="s">
        <v>2123</v>
      </c>
      <c r="D2291" s="269" t="s">
        <v>565</v>
      </c>
      <c r="E2291" s="270" t="s">
        <v>2108</v>
      </c>
      <c r="F2291" s="271" t="s">
        <v>2109</v>
      </c>
      <c r="G2291" s="272" t="s">
        <v>191</v>
      </c>
      <c r="H2291" s="273">
        <v>0.86699999999999999</v>
      </c>
      <c r="I2291" s="274"/>
      <c r="J2291" s="275">
        <f>ROUND(I2291*H2291,2)</f>
        <v>0</v>
      </c>
      <c r="K2291" s="271" t="s">
        <v>178</v>
      </c>
      <c r="L2291" s="276"/>
      <c r="M2291" s="277" t="s">
        <v>19</v>
      </c>
      <c r="N2291" s="278" t="s">
        <v>42</v>
      </c>
      <c r="O2291" s="87"/>
      <c r="P2291" s="216">
        <f>O2291*H2291</f>
        <v>0</v>
      </c>
      <c r="Q2291" s="216">
        <v>0.019199999999999998</v>
      </c>
      <c r="R2291" s="216">
        <f>Q2291*H2291</f>
        <v>0.016646399999999999</v>
      </c>
      <c r="S2291" s="216">
        <v>0</v>
      </c>
      <c r="T2291" s="217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18" t="s">
        <v>286</v>
      </c>
      <c r="AT2291" s="218" t="s">
        <v>565</v>
      </c>
      <c r="AU2291" s="218" t="s">
        <v>81</v>
      </c>
      <c r="AY2291" s="20" t="s">
        <v>171</v>
      </c>
      <c r="BE2291" s="219">
        <f>IF(N2291="základní",J2291,0)</f>
        <v>0</v>
      </c>
      <c r="BF2291" s="219">
        <f>IF(N2291="snížená",J2291,0)</f>
        <v>0</v>
      </c>
      <c r="BG2291" s="219">
        <f>IF(N2291="zákl. přenesená",J2291,0)</f>
        <v>0</v>
      </c>
      <c r="BH2291" s="219">
        <f>IF(N2291="sníž. přenesená",J2291,0)</f>
        <v>0</v>
      </c>
      <c r="BI2291" s="219">
        <f>IF(N2291="nulová",J2291,0)</f>
        <v>0</v>
      </c>
      <c r="BJ2291" s="20" t="s">
        <v>79</v>
      </c>
      <c r="BK2291" s="219">
        <f>ROUND(I2291*H2291,2)</f>
        <v>0</v>
      </c>
      <c r="BL2291" s="20" t="s">
        <v>235</v>
      </c>
      <c r="BM2291" s="218" t="s">
        <v>2124</v>
      </c>
    </row>
    <row r="2292" s="13" customFormat="1">
      <c r="A2292" s="13"/>
      <c r="B2292" s="225"/>
      <c r="C2292" s="226"/>
      <c r="D2292" s="227" t="s">
        <v>182</v>
      </c>
      <c r="E2292" s="228" t="s">
        <v>19</v>
      </c>
      <c r="F2292" s="229" t="s">
        <v>2125</v>
      </c>
      <c r="G2292" s="226"/>
      <c r="H2292" s="230">
        <v>0.86699999999999999</v>
      </c>
      <c r="I2292" s="231"/>
      <c r="J2292" s="226"/>
      <c r="K2292" s="226"/>
      <c r="L2292" s="232"/>
      <c r="M2292" s="233"/>
      <c r="N2292" s="234"/>
      <c r="O2292" s="234"/>
      <c r="P2292" s="234"/>
      <c r="Q2292" s="234"/>
      <c r="R2292" s="234"/>
      <c r="S2292" s="234"/>
      <c r="T2292" s="235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6" t="s">
        <v>182</v>
      </c>
      <c r="AU2292" s="236" t="s">
        <v>81</v>
      </c>
      <c r="AV2292" s="13" t="s">
        <v>81</v>
      </c>
      <c r="AW2292" s="13" t="s">
        <v>33</v>
      </c>
      <c r="AX2292" s="13" t="s">
        <v>71</v>
      </c>
      <c r="AY2292" s="236" t="s">
        <v>171</v>
      </c>
    </row>
    <row r="2293" s="15" customFormat="1">
      <c r="A2293" s="15"/>
      <c r="B2293" s="248"/>
      <c r="C2293" s="249"/>
      <c r="D2293" s="227" t="s">
        <v>182</v>
      </c>
      <c r="E2293" s="250" t="s">
        <v>19</v>
      </c>
      <c r="F2293" s="251" t="s">
        <v>188</v>
      </c>
      <c r="G2293" s="249"/>
      <c r="H2293" s="252">
        <v>0.86699999999999999</v>
      </c>
      <c r="I2293" s="253"/>
      <c r="J2293" s="249"/>
      <c r="K2293" s="249"/>
      <c r="L2293" s="254"/>
      <c r="M2293" s="255"/>
      <c r="N2293" s="256"/>
      <c r="O2293" s="256"/>
      <c r="P2293" s="256"/>
      <c r="Q2293" s="256"/>
      <c r="R2293" s="256"/>
      <c r="S2293" s="256"/>
      <c r="T2293" s="257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58" t="s">
        <v>182</v>
      </c>
      <c r="AU2293" s="258" t="s">
        <v>81</v>
      </c>
      <c r="AV2293" s="15" t="s">
        <v>179</v>
      </c>
      <c r="AW2293" s="15" t="s">
        <v>33</v>
      </c>
      <c r="AX2293" s="15" t="s">
        <v>79</v>
      </c>
      <c r="AY2293" s="258" t="s">
        <v>171</v>
      </c>
    </row>
    <row r="2294" s="2" customFormat="1" ht="16.5" customHeight="1">
      <c r="A2294" s="41"/>
      <c r="B2294" s="42"/>
      <c r="C2294" s="207" t="s">
        <v>1334</v>
      </c>
      <c r="D2294" s="207" t="s">
        <v>174</v>
      </c>
      <c r="E2294" s="208" t="s">
        <v>2126</v>
      </c>
      <c r="F2294" s="209" t="s">
        <v>2127</v>
      </c>
      <c r="G2294" s="210" t="s">
        <v>234</v>
      </c>
      <c r="H2294" s="211">
        <v>47.289999999999999</v>
      </c>
      <c r="I2294" s="212"/>
      <c r="J2294" s="213">
        <f>ROUND(I2294*H2294,2)</f>
        <v>0</v>
      </c>
      <c r="K2294" s="209" t="s">
        <v>178</v>
      </c>
      <c r="L2294" s="47"/>
      <c r="M2294" s="214" t="s">
        <v>19</v>
      </c>
      <c r="N2294" s="215" t="s">
        <v>42</v>
      </c>
      <c r="O2294" s="87"/>
      <c r="P2294" s="216">
        <f>O2294*H2294</f>
        <v>0</v>
      </c>
      <c r="Q2294" s="216">
        <v>3.0000000000000001E-05</v>
      </c>
      <c r="R2294" s="216">
        <f>Q2294*H2294</f>
        <v>0.0014187</v>
      </c>
      <c r="S2294" s="216">
        <v>0</v>
      </c>
      <c r="T2294" s="217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18" t="s">
        <v>235</v>
      </c>
      <c r="AT2294" s="218" t="s">
        <v>174</v>
      </c>
      <c r="AU2294" s="218" t="s">
        <v>81</v>
      </c>
      <c r="AY2294" s="20" t="s">
        <v>171</v>
      </c>
      <c r="BE2294" s="219">
        <f>IF(N2294="základní",J2294,0)</f>
        <v>0</v>
      </c>
      <c r="BF2294" s="219">
        <f>IF(N2294="snížená",J2294,0)</f>
        <v>0</v>
      </c>
      <c r="BG2294" s="219">
        <f>IF(N2294="zákl. přenesená",J2294,0)</f>
        <v>0</v>
      </c>
      <c r="BH2294" s="219">
        <f>IF(N2294="sníž. přenesená",J2294,0)</f>
        <v>0</v>
      </c>
      <c r="BI2294" s="219">
        <f>IF(N2294="nulová",J2294,0)</f>
        <v>0</v>
      </c>
      <c r="BJ2294" s="20" t="s">
        <v>79</v>
      </c>
      <c r="BK2294" s="219">
        <f>ROUND(I2294*H2294,2)</f>
        <v>0</v>
      </c>
      <c r="BL2294" s="20" t="s">
        <v>235</v>
      </c>
      <c r="BM2294" s="218" t="s">
        <v>2128</v>
      </c>
    </row>
    <row r="2295" s="2" customFormat="1">
      <c r="A2295" s="41"/>
      <c r="B2295" s="42"/>
      <c r="C2295" s="43"/>
      <c r="D2295" s="220" t="s">
        <v>180</v>
      </c>
      <c r="E2295" s="43"/>
      <c r="F2295" s="221" t="s">
        <v>2129</v>
      </c>
      <c r="G2295" s="43"/>
      <c r="H2295" s="43"/>
      <c r="I2295" s="222"/>
      <c r="J2295" s="43"/>
      <c r="K2295" s="43"/>
      <c r="L2295" s="47"/>
      <c r="M2295" s="223"/>
      <c r="N2295" s="224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20" t="s">
        <v>180</v>
      </c>
      <c r="AU2295" s="20" t="s">
        <v>81</v>
      </c>
    </row>
    <row r="2296" s="13" customFormat="1">
      <c r="A2296" s="13"/>
      <c r="B2296" s="225"/>
      <c r="C2296" s="226"/>
      <c r="D2296" s="227" t="s">
        <v>182</v>
      </c>
      <c r="E2296" s="228" t="s">
        <v>19</v>
      </c>
      <c r="F2296" s="229" t="s">
        <v>2072</v>
      </c>
      <c r="G2296" s="226"/>
      <c r="H2296" s="230">
        <v>14.949999999999999</v>
      </c>
      <c r="I2296" s="231"/>
      <c r="J2296" s="226"/>
      <c r="K2296" s="226"/>
      <c r="L2296" s="232"/>
      <c r="M2296" s="233"/>
      <c r="N2296" s="234"/>
      <c r="O2296" s="234"/>
      <c r="P2296" s="234"/>
      <c r="Q2296" s="234"/>
      <c r="R2296" s="234"/>
      <c r="S2296" s="234"/>
      <c r="T2296" s="235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6" t="s">
        <v>182</v>
      </c>
      <c r="AU2296" s="236" t="s">
        <v>81</v>
      </c>
      <c r="AV2296" s="13" t="s">
        <v>81</v>
      </c>
      <c r="AW2296" s="13" t="s">
        <v>33</v>
      </c>
      <c r="AX2296" s="13" t="s">
        <v>71</v>
      </c>
      <c r="AY2296" s="236" t="s">
        <v>171</v>
      </c>
    </row>
    <row r="2297" s="13" customFormat="1">
      <c r="A2297" s="13"/>
      <c r="B2297" s="225"/>
      <c r="C2297" s="226"/>
      <c r="D2297" s="227" t="s">
        <v>182</v>
      </c>
      <c r="E2297" s="228" t="s">
        <v>19</v>
      </c>
      <c r="F2297" s="229" t="s">
        <v>2073</v>
      </c>
      <c r="G2297" s="226"/>
      <c r="H2297" s="230">
        <v>-2.9399999999999999</v>
      </c>
      <c r="I2297" s="231"/>
      <c r="J2297" s="226"/>
      <c r="K2297" s="226"/>
      <c r="L2297" s="232"/>
      <c r="M2297" s="233"/>
      <c r="N2297" s="234"/>
      <c r="O2297" s="234"/>
      <c r="P2297" s="234"/>
      <c r="Q2297" s="234"/>
      <c r="R2297" s="234"/>
      <c r="S2297" s="234"/>
      <c r="T2297" s="235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36" t="s">
        <v>182</v>
      </c>
      <c r="AU2297" s="236" t="s">
        <v>81</v>
      </c>
      <c r="AV2297" s="13" t="s">
        <v>81</v>
      </c>
      <c r="AW2297" s="13" t="s">
        <v>33</v>
      </c>
      <c r="AX2297" s="13" t="s">
        <v>71</v>
      </c>
      <c r="AY2297" s="236" t="s">
        <v>171</v>
      </c>
    </row>
    <row r="2298" s="13" customFormat="1">
      <c r="A2298" s="13"/>
      <c r="B2298" s="225"/>
      <c r="C2298" s="226"/>
      <c r="D2298" s="227" t="s">
        <v>182</v>
      </c>
      <c r="E2298" s="228" t="s">
        <v>19</v>
      </c>
      <c r="F2298" s="229" t="s">
        <v>2074</v>
      </c>
      <c r="G2298" s="226"/>
      <c r="H2298" s="230">
        <v>7</v>
      </c>
      <c r="I2298" s="231"/>
      <c r="J2298" s="226"/>
      <c r="K2298" s="226"/>
      <c r="L2298" s="232"/>
      <c r="M2298" s="233"/>
      <c r="N2298" s="234"/>
      <c r="O2298" s="234"/>
      <c r="P2298" s="234"/>
      <c r="Q2298" s="234"/>
      <c r="R2298" s="234"/>
      <c r="S2298" s="234"/>
      <c r="T2298" s="235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6" t="s">
        <v>182</v>
      </c>
      <c r="AU2298" s="236" t="s">
        <v>81</v>
      </c>
      <c r="AV2298" s="13" t="s">
        <v>81</v>
      </c>
      <c r="AW2298" s="13" t="s">
        <v>33</v>
      </c>
      <c r="AX2298" s="13" t="s">
        <v>71</v>
      </c>
      <c r="AY2298" s="236" t="s">
        <v>171</v>
      </c>
    </row>
    <row r="2299" s="13" customFormat="1">
      <c r="A2299" s="13"/>
      <c r="B2299" s="225"/>
      <c r="C2299" s="226"/>
      <c r="D2299" s="227" t="s">
        <v>182</v>
      </c>
      <c r="E2299" s="228" t="s">
        <v>19</v>
      </c>
      <c r="F2299" s="229" t="s">
        <v>2075</v>
      </c>
      <c r="G2299" s="226"/>
      <c r="H2299" s="230">
        <v>-0.69999999999999996</v>
      </c>
      <c r="I2299" s="231"/>
      <c r="J2299" s="226"/>
      <c r="K2299" s="226"/>
      <c r="L2299" s="232"/>
      <c r="M2299" s="233"/>
      <c r="N2299" s="234"/>
      <c r="O2299" s="234"/>
      <c r="P2299" s="234"/>
      <c r="Q2299" s="234"/>
      <c r="R2299" s="234"/>
      <c r="S2299" s="234"/>
      <c r="T2299" s="235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6" t="s">
        <v>182</v>
      </c>
      <c r="AU2299" s="236" t="s">
        <v>81</v>
      </c>
      <c r="AV2299" s="13" t="s">
        <v>81</v>
      </c>
      <c r="AW2299" s="13" t="s">
        <v>33</v>
      </c>
      <c r="AX2299" s="13" t="s">
        <v>71</v>
      </c>
      <c r="AY2299" s="236" t="s">
        <v>171</v>
      </c>
    </row>
    <row r="2300" s="14" customFormat="1">
      <c r="A2300" s="14"/>
      <c r="B2300" s="237"/>
      <c r="C2300" s="238"/>
      <c r="D2300" s="227" t="s">
        <v>182</v>
      </c>
      <c r="E2300" s="239" t="s">
        <v>19</v>
      </c>
      <c r="F2300" s="240" t="s">
        <v>2042</v>
      </c>
      <c r="G2300" s="238"/>
      <c r="H2300" s="241">
        <v>18.309999999999999</v>
      </c>
      <c r="I2300" s="242"/>
      <c r="J2300" s="238"/>
      <c r="K2300" s="238"/>
      <c r="L2300" s="243"/>
      <c r="M2300" s="244"/>
      <c r="N2300" s="245"/>
      <c r="O2300" s="245"/>
      <c r="P2300" s="245"/>
      <c r="Q2300" s="245"/>
      <c r="R2300" s="245"/>
      <c r="S2300" s="245"/>
      <c r="T2300" s="246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47" t="s">
        <v>182</v>
      </c>
      <c r="AU2300" s="247" t="s">
        <v>81</v>
      </c>
      <c r="AV2300" s="14" t="s">
        <v>185</v>
      </c>
      <c r="AW2300" s="14" t="s">
        <v>33</v>
      </c>
      <c r="AX2300" s="14" t="s">
        <v>71</v>
      </c>
      <c r="AY2300" s="247" t="s">
        <v>171</v>
      </c>
    </row>
    <row r="2301" s="13" customFormat="1">
      <c r="A2301" s="13"/>
      <c r="B2301" s="225"/>
      <c r="C2301" s="226"/>
      <c r="D2301" s="227" t="s">
        <v>182</v>
      </c>
      <c r="E2301" s="228" t="s">
        <v>19</v>
      </c>
      <c r="F2301" s="229" t="s">
        <v>2076</v>
      </c>
      <c r="G2301" s="226"/>
      <c r="H2301" s="230">
        <v>6.2999999999999998</v>
      </c>
      <c r="I2301" s="231"/>
      <c r="J2301" s="226"/>
      <c r="K2301" s="226"/>
      <c r="L2301" s="232"/>
      <c r="M2301" s="233"/>
      <c r="N2301" s="234"/>
      <c r="O2301" s="234"/>
      <c r="P2301" s="234"/>
      <c r="Q2301" s="234"/>
      <c r="R2301" s="234"/>
      <c r="S2301" s="234"/>
      <c r="T2301" s="23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6" t="s">
        <v>182</v>
      </c>
      <c r="AU2301" s="236" t="s">
        <v>81</v>
      </c>
      <c r="AV2301" s="13" t="s">
        <v>81</v>
      </c>
      <c r="AW2301" s="13" t="s">
        <v>33</v>
      </c>
      <c r="AX2301" s="13" t="s">
        <v>71</v>
      </c>
      <c r="AY2301" s="236" t="s">
        <v>171</v>
      </c>
    </row>
    <row r="2302" s="13" customFormat="1">
      <c r="A2302" s="13"/>
      <c r="B2302" s="225"/>
      <c r="C2302" s="226"/>
      <c r="D2302" s="227" t="s">
        <v>182</v>
      </c>
      <c r="E2302" s="228" t="s">
        <v>19</v>
      </c>
      <c r="F2302" s="229" t="s">
        <v>885</v>
      </c>
      <c r="G2302" s="226"/>
      <c r="H2302" s="230">
        <v>-0.80000000000000004</v>
      </c>
      <c r="I2302" s="231"/>
      <c r="J2302" s="226"/>
      <c r="K2302" s="226"/>
      <c r="L2302" s="232"/>
      <c r="M2302" s="233"/>
      <c r="N2302" s="234"/>
      <c r="O2302" s="234"/>
      <c r="P2302" s="234"/>
      <c r="Q2302" s="234"/>
      <c r="R2302" s="234"/>
      <c r="S2302" s="234"/>
      <c r="T2302" s="235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36" t="s">
        <v>182</v>
      </c>
      <c r="AU2302" s="236" t="s">
        <v>81</v>
      </c>
      <c r="AV2302" s="13" t="s">
        <v>81</v>
      </c>
      <c r="AW2302" s="13" t="s">
        <v>33</v>
      </c>
      <c r="AX2302" s="13" t="s">
        <v>71</v>
      </c>
      <c r="AY2302" s="236" t="s">
        <v>171</v>
      </c>
    </row>
    <row r="2303" s="13" customFormat="1">
      <c r="A2303" s="13"/>
      <c r="B2303" s="225"/>
      <c r="C2303" s="226"/>
      <c r="D2303" s="227" t="s">
        <v>182</v>
      </c>
      <c r="E2303" s="228" t="s">
        <v>19</v>
      </c>
      <c r="F2303" s="229" t="s">
        <v>2077</v>
      </c>
      <c r="G2303" s="226"/>
      <c r="H2303" s="230">
        <v>13.5</v>
      </c>
      <c r="I2303" s="231"/>
      <c r="J2303" s="226"/>
      <c r="K2303" s="226"/>
      <c r="L2303" s="232"/>
      <c r="M2303" s="233"/>
      <c r="N2303" s="234"/>
      <c r="O2303" s="234"/>
      <c r="P2303" s="234"/>
      <c r="Q2303" s="234"/>
      <c r="R2303" s="234"/>
      <c r="S2303" s="234"/>
      <c r="T2303" s="235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36" t="s">
        <v>182</v>
      </c>
      <c r="AU2303" s="236" t="s">
        <v>81</v>
      </c>
      <c r="AV2303" s="13" t="s">
        <v>81</v>
      </c>
      <c r="AW2303" s="13" t="s">
        <v>33</v>
      </c>
      <c r="AX2303" s="13" t="s">
        <v>71</v>
      </c>
      <c r="AY2303" s="236" t="s">
        <v>171</v>
      </c>
    </row>
    <row r="2304" s="13" customFormat="1">
      <c r="A2304" s="13"/>
      <c r="B2304" s="225"/>
      <c r="C2304" s="226"/>
      <c r="D2304" s="227" t="s">
        <v>182</v>
      </c>
      <c r="E2304" s="228" t="s">
        <v>19</v>
      </c>
      <c r="F2304" s="229" t="s">
        <v>2078</v>
      </c>
      <c r="G2304" s="226"/>
      <c r="H2304" s="230">
        <v>-2</v>
      </c>
      <c r="I2304" s="231"/>
      <c r="J2304" s="226"/>
      <c r="K2304" s="226"/>
      <c r="L2304" s="232"/>
      <c r="M2304" s="233"/>
      <c r="N2304" s="234"/>
      <c r="O2304" s="234"/>
      <c r="P2304" s="234"/>
      <c r="Q2304" s="234"/>
      <c r="R2304" s="234"/>
      <c r="S2304" s="234"/>
      <c r="T2304" s="235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6" t="s">
        <v>182</v>
      </c>
      <c r="AU2304" s="236" t="s">
        <v>81</v>
      </c>
      <c r="AV2304" s="13" t="s">
        <v>81</v>
      </c>
      <c r="AW2304" s="13" t="s">
        <v>33</v>
      </c>
      <c r="AX2304" s="13" t="s">
        <v>71</v>
      </c>
      <c r="AY2304" s="236" t="s">
        <v>171</v>
      </c>
    </row>
    <row r="2305" s="13" customFormat="1">
      <c r="A2305" s="13"/>
      <c r="B2305" s="225"/>
      <c r="C2305" s="226"/>
      <c r="D2305" s="227" t="s">
        <v>182</v>
      </c>
      <c r="E2305" s="228" t="s">
        <v>19</v>
      </c>
      <c r="F2305" s="229" t="s">
        <v>2079</v>
      </c>
      <c r="G2305" s="226"/>
      <c r="H2305" s="230">
        <v>13.98</v>
      </c>
      <c r="I2305" s="231"/>
      <c r="J2305" s="226"/>
      <c r="K2305" s="226"/>
      <c r="L2305" s="232"/>
      <c r="M2305" s="233"/>
      <c r="N2305" s="234"/>
      <c r="O2305" s="234"/>
      <c r="P2305" s="234"/>
      <c r="Q2305" s="234"/>
      <c r="R2305" s="234"/>
      <c r="S2305" s="234"/>
      <c r="T2305" s="23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6" t="s">
        <v>182</v>
      </c>
      <c r="AU2305" s="236" t="s">
        <v>81</v>
      </c>
      <c r="AV2305" s="13" t="s">
        <v>81</v>
      </c>
      <c r="AW2305" s="13" t="s">
        <v>33</v>
      </c>
      <c r="AX2305" s="13" t="s">
        <v>71</v>
      </c>
      <c r="AY2305" s="236" t="s">
        <v>171</v>
      </c>
    </row>
    <row r="2306" s="13" customFormat="1">
      <c r="A2306" s="13"/>
      <c r="B2306" s="225"/>
      <c r="C2306" s="226"/>
      <c r="D2306" s="227" t="s">
        <v>182</v>
      </c>
      <c r="E2306" s="228" t="s">
        <v>19</v>
      </c>
      <c r="F2306" s="229" t="s">
        <v>2080</v>
      </c>
      <c r="G2306" s="226"/>
      <c r="H2306" s="230">
        <v>-2</v>
      </c>
      <c r="I2306" s="231"/>
      <c r="J2306" s="226"/>
      <c r="K2306" s="226"/>
      <c r="L2306" s="232"/>
      <c r="M2306" s="233"/>
      <c r="N2306" s="234"/>
      <c r="O2306" s="234"/>
      <c r="P2306" s="234"/>
      <c r="Q2306" s="234"/>
      <c r="R2306" s="234"/>
      <c r="S2306" s="234"/>
      <c r="T2306" s="235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6" t="s">
        <v>182</v>
      </c>
      <c r="AU2306" s="236" t="s">
        <v>81</v>
      </c>
      <c r="AV2306" s="13" t="s">
        <v>81</v>
      </c>
      <c r="AW2306" s="13" t="s">
        <v>33</v>
      </c>
      <c r="AX2306" s="13" t="s">
        <v>71</v>
      </c>
      <c r="AY2306" s="236" t="s">
        <v>171</v>
      </c>
    </row>
    <row r="2307" s="14" customFormat="1">
      <c r="A2307" s="14"/>
      <c r="B2307" s="237"/>
      <c r="C2307" s="238"/>
      <c r="D2307" s="227" t="s">
        <v>182</v>
      </c>
      <c r="E2307" s="239" t="s">
        <v>19</v>
      </c>
      <c r="F2307" s="240" t="s">
        <v>2044</v>
      </c>
      <c r="G2307" s="238"/>
      <c r="H2307" s="241">
        <v>28.98</v>
      </c>
      <c r="I2307" s="242"/>
      <c r="J2307" s="238"/>
      <c r="K2307" s="238"/>
      <c r="L2307" s="243"/>
      <c r="M2307" s="244"/>
      <c r="N2307" s="245"/>
      <c r="O2307" s="245"/>
      <c r="P2307" s="245"/>
      <c r="Q2307" s="245"/>
      <c r="R2307" s="245"/>
      <c r="S2307" s="245"/>
      <c r="T2307" s="246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47" t="s">
        <v>182</v>
      </c>
      <c r="AU2307" s="247" t="s">
        <v>81</v>
      </c>
      <c r="AV2307" s="14" t="s">
        <v>185</v>
      </c>
      <c r="AW2307" s="14" t="s">
        <v>33</v>
      </c>
      <c r="AX2307" s="14" t="s">
        <v>71</v>
      </c>
      <c r="AY2307" s="247" t="s">
        <v>171</v>
      </c>
    </row>
    <row r="2308" s="15" customFormat="1">
      <c r="A2308" s="15"/>
      <c r="B2308" s="248"/>
      <c r="C2308" s="249"/>
      <c r="D2308" s="227" t="s">
        <v>182</v>
      </c>
      <c r="E2308" s="250" t="s">
        <v>19</v>
      </c>
      <c r="F2308" s="251" t="s">
        <v>188</v>
      </c>
      <c r="G2308" s="249"/>
      <c r="H2308" s="252">
        <v>47.290000000000006</v>
      </c>
      <c r="I2308" s="253"/>
      <c r="J2308" s="249"/>
      <c r="K2308" s="249"/>
      <c r="L2308" s="254"/>
      <c r="M2308" s="255"/>
      <c r="N2308" s="256"/>
      <c r="O2308" s="256"/>
      <c r="P2308" s="256"/>
      <c r="Q2308" s="256"/>
      <c r="R2308" s="256"/>
      <c r="S2308" s="256"/>
      <c r="T2308" s="257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T2308" s="258" t="s">
        <v>182</v>
      </c>
      <c r="AU2308" s="258" t="s">
        <v>81</v>
      </c>
      <c r="AV2308" s="15" t="s">
        <v>179</v>
      </c>
      <c r="AW2308" s="15" t="s">
        <v>33</v>
      </c>
      <c r="AX2308" s="15" t="s">
        <v>79</v>
      </c>
      <c r="AY2308" s="258" t="s">
        <v>171</v>
      </c>
    </row>
    <row r="2309" s="2" customFormat="1" ht="16.5" customHeight="1">
      <c r="A2309" s="41"/>
      <c r="B2309" s="42"/>
      <c r="C2309" s="207" t="s">
        <v>2130</v>
      </c>
      <c r="D2309" s="207" t="s">
        <v>174</v>
      </c>
      <c r="E2309" s="208" t="s">
        <v>2131</v>
      </c>
      <c r="F2309" s="209" t="s">
        <v>2132</v>
      </c>
      <c r="G2309" s="210" t="s">
        <v>234</v>
      </c>
      <c r="H2309" s="211">
        <v>35</v>
      </c>
      <c r="I2309" s="212"/>
      <c r="J2309" s="213">
        <f>ROUND(I2309*H2309,2)</f>
        <v>0</v>
      </c>
      <c r="K2309" s="209" t="s">
        <v>178</v>
      </c>
      <c r="L2309" s="47"/>
      <c r="M2309" s="214" t="s">
        <v>19</v>
      </c>
      <c r="N2309" s="215" t="s">
        <v>42</v>
      </c>
      <c r="O2309" s="87"/>
      <c r="P2309" s="216">
        <f>O2309*H2309</f>
        <v>0</v>
      </c>
      <c r="Q2309" s="216">
        <v>0</v>
      </c>
      <c r="R2309" s="216">
        <f>Q2309*H2309</f>
        <v>0</v>
      </c>
      <c r="S2309" s="216">
        <v>0</v>
      </c>
      <c r="T2309" s="217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18" t="s">
        <v>235</v>
      </c>
      <c r="AT2309" s="218" t="s">
        <v>174</v>
      </c>
      <c r="AU2309" s="218" t="s">
        <v>81</v>
      </c>
      <c r="AY2309" s="20" t="s">
        <v>171</v>
      </c>
      <c r="BE2309" s="219">
        <f>IF(N2309="základní",J2309,0)</f>
        <v>0</v>
      </c>
      <c r="BF2309" s="219">
        <f>IF(N2309="snížená",J2309,0)</f>
        <v>0</v>
      </c>
      <c r="BG2309" s="219">
        <f>IF(N2309="zákl. přenesená",J2309,0)</f>
        <v>0</v>
      </c>
      <c r="BH2309" s="219">
        <f>IF(N2309="sníž. přenesená",J2309,0)</f>
        <v>0</v>
      </c>
      <c r="BI2309" s="219">
        <f>IF(N2309="nulová",J2309,0)</f>
        <v>0</v>
      </c>
      <c r="BJ2309" s="20" t="s">
        <v>79</v>
      </c>
      <c r="BK2309" s="219">
        <f>ROUND(I2309*H2309,2)</f>
        <v>0</v>
      </c>
      <c r="BL2309" s="20" t="s">
        <v>235</v>
      </c>
      <c r="BM2309" s="218" t="s">
        <v>2133</v>
      </c>
    </row>
    <row r="2310" s="2" customFormat="1">
      <c r="A2310" s="41"/>
      <c r="B2310" s="42"/>
      <c r="C2310" s="43"/>
      <c r="D2310" s="220" t="s">
        <v>180</v>
      </c>
      <c r="E2310" s="43"/>
      <c r="F2310" s="221" t="s">
        <v>2134</v>
      </c>
      <c r="G2310" s="43"/>
      <c r="H2310" s="43"/>
      <c r="I2310" s="222"/>
      <c r="J2310" s="43"/>
      <c r="K2310" s="43"/>
      <c r="L2310" s="47"/>
      <c r="M2310" s="223"/>
      <c r="N2310" s="224"/>
      <c r="O2310" s="87"/>
      <c r="P2310" s="87"/>
      <c r="Q2310" s="87"/>
      <c r="R2310" s="87"/>
      <c r="S2310" s="87"/>
      <c r="T2310" s="88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T2310" s="20" t="s">
        <v>180</v>
      </c>
      <c r="AU2310" s="20" t="s">
        <v>81</v>
      </c>
    </row>
    <row r="2311" s="13" customFormat="1">
      <c r="A2311" s="13"/>
      <c r="B2311" s="225"/>
      <c r="C2311" s="226"/>
      <c r="D2311" s="227" t="s">
        <v>182</v>
      </c>
      <c r="E2311" s="228" t="s">
        <v>19</v>
      </c>
      <c r="F2311" s="229" t="s">
        <v>2135</v>
      </c>
      <c r="G2311" s="226"/>
      <c r="H2311" s="230">
        <v>35</v>
      </c>
      <c r="I2311" s="231"/>
      <c r="J2311" s="226"/>
      <c r="K2311" s="226"/>
      <c r="L2311" s="232"/>
      <c r="M2311" s="233"/>
      <c r="N2311" s="234"/>
      <c r="O2311" s="234"/>
      <c r="P2311" s="234"/>
      <c r="Q2311" s="234"/>
      <c r="R2311" s="234"/>
      <c r="S2311" s="234"/>
      <c r="T2311" s="235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6" t="s">
        <v>182</v>
      </c>
      <c r="AU2311" s="236" t="s">
        <v>81</v>
      </c>
      <c r="AV2311" s="13" t="s">
        <v>81</v>
      </c>
      <c r="AW2311" s="13" t="s">
        <v>33</v>
      </c>
      <c r="AX2311" s="13" t="s">
        <v>71</v>
      </c>
      <c r="AY2311" s="236" t="s">
        <v>171</v>
      </c>
    </row>
    <row r="2312" s="15" customFormat="1">
      <c r="A2312" s="15"/>
      <c r="B2312" s="248"/>
      <c r="C2312" s="249"/>
      <c r="D2312" s="227" t="s">
        <v>182</v>
      </c>
      <c r="E2312" s="250" t="s">
        <v>19</v>
      </c>
      <c r="F2312" s="251" t="s">
        <v>188</v>
      </c>
      <c r="G2312" s="249"/>
      <c r="H2312" s="252">
        <v>35</v>
      </c>
      <c r="I2312" s="253"/>
      <c r="J2312" s="249"/>
      <c r="K2312" s="249"/>
      <c r="L2312" s="254"/>
      <c r="M2312" s="255"/>
      <c r="N2312" s="256"/>
      <c r="O2312" s="256"/>
      <c r="P2312" s="256"/>
      <c r="Q2312" s="256"/>
      <c r="R2312" s="256"/>
      <c r="S2312" s="256"/>
      <c r="T2312" s="257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58" t="s">
        <v>182</v>
      </c>
      <c r="AU2312" s="258" t="s">
        <v>81</v>
      </c>
      <c r="AV2312" s="15" t="s">
        <v>179</v>
      </c>
      <c r="AW2312" s="15" t="s">
        <v>33</v>
      </c>
      <c r="AX2312" s="15" t="s">
        <v>79</v>
      </c>
      <c r="AY2312" s="258" t="s">
        <v>171</v>
      </c>
    </row>
    <row r="2313" s="2" customFormat="1" ht="24.15" customHeight="1">
      <c r="A2313" s="41"/>
      <c r="B2313" s="42"/>
      <c r="C2313" s="207" t="s">
        <v>1340</v>
      </c>
      <c r="D2313" s="207" t="s">
        <v>174</v>
      </c>
      <c r="E2313" s="208" t="s">
        <v>2136</v>
      </c>
      <c r="F2313" s="209" t="s">
        <v>2137</v>
      </c>
      <c r="G2313" s="210" t="s">
        <v>177</v>
      </c>
      <c r="H2313" s="211">
        <v>1.3620000000000001</v>
      </c>
      <c r="I2313" s="212"/>
      <c r="J2313" s="213">
        <f>ROUND(I2313*H2313,2)</f>
        <v>0</v>
      </c>
      <c r="K2313" s="209" t="s">
        <v>178</v>
      </c>
      <c r="L2313" s="47"/>
      <c r="M2313" s="214" t="s">
        <v>19</v>
      </c>
      <c r="N2313" s="215" t="s">
        <v>42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235</v>
      </c>
      <c r="AT2313" s="218" t="s">
        <v>174</v>
      </c>
      <c r="AU2313" s="218" t="s">
        <v>81</v>
      </c>
      <c r="AY2313" s="20" t="s">
        <v>171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79</v>
      </c>
      <c r="BK2313" s="219">
        <f>ROUND(I2313*H2313,2)</f>
        <v>0</v>
      </c>
      <c r="BL2313" s="20" t="s">
        <v>235</v>
      </c>
      <c r="BM2313" s="218" t="s">
        <v>2138</v>
      </c>
    </row>
    <row r="2314" s="2" customFormat="1">
      <c r="A2314" s="41"/>
      <c r="B2314" s="42"/>
      <c r="C2314" s="43"/>
      <c r="D2314" s="220" t="s">
        <v>180</v>
      </c>
      <c r="E2314" s="43"/>
      <c r="F2314" s="221" t="s">
        <v>2139</v>
      </c>
      <c r="G2314" s="43"/>
      <c r="H2314" s="43"/>
      <c r="I2314" s="222"/>
      <c r="J2314" s="43"/>
      <c r="K2314" s="43"/>
      <c r="L2314" s="47"/>
      <c r="M2314" s="223"/>
      <c r="N2314" s="224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180</v>
      </c>
      <c r="AU2314" s="20" t="s">
        <v>81</v>
      </c>
    </row>
    <row r="2315" s="12" customFormat="1" ht="22.8" customHeight="1">
      <c r="A2315" s="12"/>
      <c r="B2315" s="191"/>
      <c r="C2315" s="192"/>
      <c r="D2315" s="193" t="s">
        <v>70</v>
      </c>
      <c r="E2315" s="205" t="s">
        <v>2140</v>
      </c>
      <c r="F2315" s="205" t="s">
        <v>2141</v>
      </c>
      <c r="G2315" s="192"/>
      <c r="H2315" s="192"/>
      <c r="I2315" s="195"/>
      <c r="J2315" s="206">
        <f>BK2315</f>
        <v>0</v>
      </c>
      <c r="K2315" s="192"/>
      <c r="L2315" s="197"/>
      <c r="M2315" s="198"/>
      <c r="N2315" s="199"/>
      <c r="O2315" s="199"/>
      <c r="P2315" s="200">
        <f>SUM(P2316:P2425)</f>
        <v>0</v>
      </c>
      <c r="Q2315" s="199"/>
      <c r="R2315" s="200">
        <f>SUM(R2316:R2425)</f>
        <v>1.9923638700000002</v>
      </c>
      <c r="S2315" s="199"/>
      <c r="T2315" s="201">
        <f>SUM(T2316:T2425)</f>
        <v>0</v>
      </c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R2315" s="202" t="s">
        <v>81</v>
      </c>
      <c r="AT2315" s="203" t="s">
        <v>70</v>
      </c>
      <c r="AU2315" s="203" t="s">
        <v>79</v>
      </c>
      <c r="AY2315" s="202" t="s">
        <v>171</v>
      </c>
      <c r="BK2315" s="204">
        <f>SUM(BK2316:BK2425)</f>
        <v>0</v>
      </c>
    </row>
    <row r="2316" s="2" customFormat="1" ht="16.5" customHeight="1">
      <c r="A2316" s="41"/>
      <c r="B2316" s="42"/>
      <c r="C2316" s="207" t="s">
        <v>2142</v>
      </c>
      <c r="D2316" s="207" t="s">
        <v>174</v>
      </c>
      <c r="E2316" s="208" t="s">
        <v>2143</v>
      </c>
      <c r="F2316" s="209" t="s">
        <v>2144</v>
      </c>
      <c r="G2316" s="210" t="s">
        <v>191</v>
      </c>
      <c r="H2316" s="211">
        <v>262.67000000000002</v>
      </c>
      <c r="I2316" s="212"/>
      <c r="J2316" s="213">
        <f>ROUND(I2316*H2316,2)</f>
        <v>0</v>
      </c>
      <c r="K2316" s="209" t="s">
        <v>178</v>
      </c>
      <c r="L2316" s="47"/>
      <c r="M2316" s="214" t="s">
        <v>19</v>
      </c>
      <c r="N2316" s="215" t="s">
        <v>42</v>
      </c>
      <c r="O2316" s="87"/>
      <c r="P2316" s="216">
        <f>O2316*H2316</f>
        <v>0</v>
      </c>
      <c r="Q2316" s="216">
        <v>0</v>
      </c>
      <c r="R2316" s="216">
        <f>Q2316*H2316</f>
        <v>0</v>
      </c>
      <c r="S2316" s="216">
        <v>0</v>
      </c>
      <c r="T2316" s="217">
        <f>S2316*H2316</f>
        <v>0</v>
      </c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R2316" s="218" t="s">
        <v>235</v>
      </c>
      <c r="AT2316" s="218" t="s">
        <v>174</v>
      </c>
      <c r="AU2316" s="218" t="s">
        <v>81</v>
      </c>
      <c r="AY2316" s="20" t="s">
        <v>171</v>
      </c>
      <c r="BE2316" s="219">
        <f>IF(N2316="základní",J2316,0)</f>
        <v>0</v>
      </c>
      <c r="BF2316" s="219">
        <f>IF(N2316="snížená",J2316,0)</f>
        <v>0</v>
      </c>
      <c r="BG2316" s="219">
        <f>IF(N2316="zákl. přenesená",J2316,0)</f>
        <v>0</v>
      </c>
      <c r="BH2316" s="219">
        <f>IF(N2316="sníž. přenesená",J2316,0)</f>
        <v>0</v>
      </c>
      <c r="BI2316" s="219">
        <f>IF(N2316="nulová",J2316,0)</f>
        <v>0</v>
      </c>
      <c r="BJ2316" s="20" t="s">
        <v>79</v>
      </c>
      <c r="BK2316" s="219">
        <f>ROUND(I2316*H2316,2)</f>
        <v>0</v>
      </c>
      <c r="BL2316" s="20" t="s">
        <v>235</v>
      </c>
      <c r="BM2316" s="218" t="s">
        <v>2145</v>
      </c>
    </row>
    <row r="2317" s="2" customFormat="1">
      <c r="A2317" s="41"/>
      <c r="B2317" s="42"/>
      <c r="C2317" s="43"/>
      <c r="D2317" s="220" t="s">
        <v>180</v>
      </c>
      <c r="E2317" s="43"/>
      <c r="F2317" s="221" t="s">
        <v>2146</v>
      </c>
      <c r="G2317" s="43"/>
      <c r="H2317" s="43"/>
      <c r="I2317" s="222"/>
      <c r="J2317" s="43"/>
      <c r="K2317" s="43"/>
      <c r="L2317" s="47"/>
      <c r="M2317" s="223"/>
      <c r="N2317" s="224"/>
      <c r="O2317" s="87"/>
      <c r="P2317" s="87"/>
      <c r="Q2317" s="87"/>
      <c r="R2317" s="87"/>
      <c r="S2317" s="87"/>
      <c r="T2317" s="88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T2317" s="20" t="s">
        <v>180</v>
      </c>
      <c r="AU2317" s="20" t="s">
        <v>81</v>
      </c>
    </row>
    <row r="2318" s="13" customFormat="1">
      <c r="A2318" s="13"/>
      <c r="B2318" s="225"/>
      <c r="C2318" s="226"/>
      <c r="D2318" s="227" t="s">
        <v>182</v>
      </c>
      <c r="E2318" s="228" t="s">
        <v>19</v>
      </c>
      <c r="F2318" s="229" t="s">
        <v>1306</v>
      </c>
      <c r="G2318" s="226"/>
      <c r="H2318" s="230">
        <v>54.090000000000003</v>
      </c>
      <c r="I2318" s="231"/>
      <c r="J2318" s="226"/>
      <c r="K2318" s="226"/>
      <c r="L2318" s="232"/>
      <c r="M2318" s="233"/>
      <c r="N2318" s="234"/>
      <c r="O2318" s="234"/>
      <c r="P2318" s="234"/>
      <c r="Q2318" s="234"/>
      <c r="R2318" s="234"/>
      <c r="S2318" s="234"/>
      <c r="T2318" s="23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6" t="s">
        <v>182</v>
      </c>
      <c r="AU2318" s="236" t="s">
        <v>81</v>
      </c>
      <c r="AV2318" s="13" t="s">
        <v>81</v>
      </c>
      <c r="AW2318" s="13" t="s">
        <v>33</v>
      </c>
      <c r="AX2318" s="13" t="s">
        <v>71</v>
      </c>
      <c r="AY2318" s="236" t="s">
        <v>171</v>
      </c>
    </row>
    <row r="2319" s="14" customFormat="1">
      <c r="A2319" s="14"/>
      <c r="B2319" s="237"/>
      <c r="C2319" s="238"/>
      <c r="D2319" s="227" t="s">
        <v>182</v>
      </c>
      <c r="E2319" s="239" t="s">
        <v>19</v>
      </c>
      <c r="F2319" s="240" t="s">
        <v>1307</v>
      </c>
      <c r="G2319" s="238"/>
      <c r="H2319" s="241">
        <v>54.090000000000003</v>
      </c>
      <c r="I2319" s="242"/>
      <c r="J2319" s="238"/>
      <c r="K2319" s="238"/>
      <c r="L2319" s="243"/>
      <c r="M2319" s="244"/>
      <c r="N2319" s="245"/>
      <c r="O2319" s="245"/>
      <c r="P2319" s="245"/>
      <c r="Q2319" s="245"/>
      <c r="R2319" s="245"/>
      <c r="S2319" s="245"/>
      <c r="T2319" s="246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7" t="s">
        <v>182</v>
      </c>
      <c r="AU2319" s="247" t="s">
        <v>81</v>
      </c>
      <c r="AV2319" s="14" t="s">
        <v>185</v>
      </c>
      <c r="AW2319" s="14" t="s">
        <v>33</v>
      </c>
      <c r="AX2319" s="14" t="s">
        <v>71</v>
      </c>
      <c r="AY2319" s="247" t="s">
        <v>171</v>
      </c>
    </row>
    <row r="2320" s="13" customFormat="1">
      <c r="A2320" s="13"/>
      <c r="B2320" s="225"/>
      <c r="C2320" s="226"/>
      <c r="D2320" s="227" t="s">
        <v>182</v>
      </c>
      <c r="E2320" s="228" t="s">
        <v>19</v>
      </c>
      <c r="F2320" s="229" t="s">
        <v>2147</v>
      </c>
      <c r="G2320" s="226"/>
      <c r="H2320" s="230">
        <v>1.98</v>
      </c>
      <c r="I2320" s="231"/>
      <c r="J2320" s="226"/>
      <c r="K2320" s="226"/>
      <c r="L2320" s="232"/>
      <c r="M2320" s="233"/>
      <c r="N2320" s="234"/>
      <c r="O2320" s="234"/>
      <c r="P2320" s="234"/>
      <c r="Q2320" s="234"/>
      <c r="R2320" s="234"/>
      <c r="S2320" s="234"/>
      <c r="T2320" s="235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6" t="s">
        <v>182</v>
      </c>
      <c r="AU2320" s="236" t="s">
        <v>81</v>
      </c>
      <c r="AV2320" s="13" t="s">
        <v>81</v>
      </c>
      <c r="AW2320" s="13" t="s">
        <v>33</v>
      </c>
      <c r="AX2320" s="13" t="s">
        <v>71</v>
      </c>
      <c r="AY2320" s="236" t="s">
        <v>171</v>
      </c>
    </row>
    <row r="2321" s="14" customFormat="1">
      <c r="A2321" s="14"/>
      <c r="B2321" s="237"/>
      <c r="C2321" s="238"/>
      <c r="D2321" s="227" t="s">
        <v>182</v>
      </c>
      <c r="E2321" s="239" t="s">
        <v>19</v>
      </c>
      <c r="F2321" s="240" t="s">
        <v>420</v>
      </c>
      <c r="G2321" s="238"/>
      <c r="H2321" s="241">
        <v>1.98</v>
      </c>
      <c r="I2321" s="242"/>
      <c r="J2321" s="238"/>
      <c r="K2321" s="238"/>
      <c r="L2321" s="243"/>
      <c r="M2321" s="244"/>
      <c r="N2321" s="245"/>
      <c r="O2321" s="245"/>
      <c r="P2321" s="245"/>
      <c r="Q2321" s="245"/>
      <c r="R2321" s="245"/>
      <c r="S2321" s="245"/>
      <c r="T2321" s="246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47" t="s">
        <v>182</v>
      </c>
      <c r="AU2321" s="247" t="s">
        <v>81</v>
      </c>
      <c r="AV2321" s="14" t="s">
        <v>185</v>
      </c>
      <c r="AW2321" s="14" t="s">
        <v>33</v>
      </c>
      <c r="AX2321" s="14" t="s">
        <v>71</v>
      </c>
      <c r="AY2321" s="247" t="s">
        <v>171</v>
      </c>
    </row>
    <row r="2322" s="13" customFormat="1">
      <c r="A2322" s="13"/>
      <c r="B2322" s="225"/>
      <c r="C2322" s="226"/>
      <c r="D2322" s="227" t="s">
        <v>182</v>
      </c>
      <c r="E2322" s="228" t="s">
        <v>19</v>
      </c>
      <c r="F2322" s="229" t="s">
        <v>2148</v>
      </c>
      <c r="G2322" s="226"/>
      <c r="H2322" s="230">
        <v>9.5</v>
      </c>
      <c r="I2322" s="231"/>
      <c r="J2322" s="226"/>
      <c r="K2322" s="226"/>
      <c r="L2322" s="232"/>
      <c r="M2322" s="233"/>
      <c r="N2322" s="234"/>
      <c r="O2322" s="234"/>
      <c r="P2322" s="234"/>
      <c r="Q2322" s="234"/>
      <c r="R2322" s="234"/>
      <c r="S2322" s="234"/>
      <c r="T2322" s="235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6" t="s">
        <v>182</v>
      </c>
      <c r="AU2322" s="236" t="s">
        <v>81</v>
      </c>
      <c r="AV2322" s="13" t="s">
        <v>81</v>
      </c>
      <c r="AW2322" s="13" t="s">
        <v>33</v>
      </c>
      <c r="AX2322" s="13" t="s">
        <v>71</v>
      </c>
      <c r="AY2322" s="236" t="s">
        <v>171</v>
      </c>
    </row>
    <row r="2323" s="14" customFormat="1">
      <c r="A2323" s="14"/>
      <c r="B2323" s="237"/>
      <c r="C2323" s="238"/>
      <c r="D2323" s="227" t="s">
        <v>182</v>
      </c>
      <c r="E2323" s="239" t="s">
        <v>19</v>
      </c>
      <c r="F2323" s="240" t="s">
        <v>2149</v>
      </c>
      <c r="G2323" s="238"/>
      <c r="H2323" s="241">
        <v>9.5</v>
      </c>
      <c r="I2323" s="242"/>
      <c r="J2323" s="238"/>
      <c r="K2323" s="238"/>
      <c r="L2323" s="243"/>
      <c r="M2323" s="244"/>
      <c r="N2323" s="245"/>
      <c r="O2323" s="245"/>
      <c r="P2323" s="245"/>
      <c r="Q2323" s="245"/>
      <c r="R2323" s="245"/>
      <c r="S2323" s="245"/>
      <c r="T2323" s="246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7" t="s">
        <v>182</v>
      </c>
      <c r="AU2323" s="247" t="s">
        <v>81</v>
      </c>
      <c r="AV2323" s="14" t="s">
        <v>185</v>
      </c>
      <c r="AW2323" s="14" t="s">
        <v>33</v>
      </c>
      <c r="AX2323" s="14" t="s">
        <v>71</v>
      </c>
      <c r="AY2323" s="247" t="s">
        <v>171</v>
      </c>
    </row>
    <row r="2324" s="13" customFormat="1">
      <c r="A2324" s="13"/>
      <c r="B2324" s="225"/>
      <c r="C2324" s="226"/>
      <c r="D2324" s="227" t="s">
        <v>182</v>
      </c>
      <c r="E2324" s="228" t="s">
        <v>19</v>
      </c>
      <c r="F2324" s="229" t="s">
        <v>2150</v>
      </c>
      <c r="G2324" s="226"/>
      <c r="H2324" s="230">
        <v>124.40000000000001</v>
      </c>
      <c r="I2324" s="231"/>
      <c r="J2324" s="226"/>
      <c r="K2324" s="226"/>
      <c r="L2324" s="232"/>
      <c r="M2324" s="233"/>
      <c r="N2324" s="234"/>
      <c r="O2324" s="234"/>
      <c r="P2324" s="234"/>
      <c r="Q2324" s="234"/>
      <c r="R2324" s="234"/>
      <c r="S2324" s="234"/>
      <c r="T2324" s="23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6" t="s">
        <v>182</v>
      </c>
      <c r="AU2324" s="236" t="s">
        <v>81</v>
      </c>
      <c r="AV2324" s="13" t="s">
        <v>81</v>
      </c>
      <c r="AW2324" s="13" t="s">
        <v>33</v>
      </c>
      <c r="AX2324" s="13" t="s">
        <v>71</v>
      </c>
      <c r="AY2324" s="236" t="s">
        <v>171</v>
      </c>
    </row>
    <row r="2325" s="13" customFormat="1">
      <c r="A2325" s="13"/>
      <c r="B2325" s="225"/>
      <c r="C2325" s="226"/>
      <c r="D2325" s="227" t="s">
        <v>182</v>
      </c>
      <c r="E2325" s="228" t="s">
        <v>19</v>
      </c>
      <c r="F2325" s="229" t="s">
        <v>2151</v>
      </c>
      <c r="G2325" s="226"/>
      <c r="H2325" s="230">
        <v>72.700000000000003</v>
      </c>
      <c r="I2325" s="231"/>
      <c r="J2325" s="226"/>
      <c r="K2325" s="226"/>
      <c r="L2325" s="232"/>
      <c r="M2325" s="233"/>
      <c r="N2325" s="234"/>
      <c r="O2325" s="234"/>
      <c r="P2325" s="234"/>
      <c r="Q2325" s="234"/>
      <c r="R2325" s="234"/>
      <c r="S2325" s="234"/>
      <c r="T2325" s="23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6" t="s">
        <v>182</v>
      </c>
      <c r="AU2325" s="236" t="s">
        <v>81</v>
      </c>
      <c r="AV2325" s="13" t="s">
        <v>81</v>
      </c>
      <c r="AW2325" s="13" t="s">
        <v>33</v>
      </c>
      <c r="AX2325" s="13" t="s">
        <v>71</v>
      </c>
      <c r="AY2325" s="236" t="s">
        <v>171</v>
      </c>
    </row>
    <row r="2326" s="14" customFormat="1">
      <c r="A2326" s="14"/>
      <c r="B2326" s="237"/>
      <c r="C2326" s="238"/>
      <c r="D2326" s="227" t="s">
        <v>182</v>
      </c>
      <c r="E2326" s="239" t="s">
        <v>19</v>
      </c>
      <c r="F2326" s="240" t="s">
        <v>184</v>
      </c>
      <c r="G2326" s="238"/>
      <c r="H2326" s="241">
        <v>197.10000000000002</v>
      </c>
      <c r="I2326" s="242"/>
      <c r="J2326" s="238"/>
      <c r="K2326" s="238"/>
      <c r="L2326" s="243"/>
      <c r="M2326" s="244"/>
      <c r="N2326" s="245"/>
      <c r="O2326" s="245"/>
      <c r="P2326" s="245"/>
      <c r="Q2326" s="245"/>
      <c r="R2326" s="245"/>
      <c r="S2326" s="245"/>
      <c r="T2326" s="246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47" t="s">
        <v>182</v>
      </c>
      <c r="AU2326" s="247" t="s">
        <v>81</v>
      </c>
      <c r="AV2326" s="14" t="s">
        <v>185</v>
      </c>
      <c r="AW2326" s="14" t="s">
        <v>33</v>
      </c>
      <c r="AX2326" s="14" t="s">
        <v>71</v>
      </c>
      <c r="AY2326" s="247" t="s">
        <v>171</v>
      </c>
    </row>
    <row r="2327" s="15" customFormat="1">
      <c r="A2327" s="15"/>
      <c r="B2327" s="248"/>
      <c r="C2327" s="249"/>
      <c r="D2327" s="227" t="s">
        <v>182</v>
      </c>
      <c r="E2327" s="250" t="s">
        <v>19</v>
      </c>
      <c r="F2327" s="251" t="s">
        <v>188</v>
      </c>
      <c r="G2327" s="249"/>
      <c r="H2327" s="252">
        <v>262.67000000000002</v>
      </c>
      <c r="I2327" s="253"/>
      <c r="J2327" s="249"/>
      <c r="K2327" s="249"/>
      <c r="L2327" s="254"/>
      <c r="M2327" s="255"/>
      <c r="N2327" s="256"/>
      <c r="O2327" s="256"/>
      <c r="P2327" s="256"/>
      <c r="Q2327" s="256"/>
      <c r="R2327" s="256"/>
      <c r="S2327" s="256"/>
      <c r="T2327" s="257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58" t="s">
        <v>182</v>
      </c>
      <c r="AU2327" s="258" t="s">
        <v>81</v>
      </c>
      <c r="AV2327" s="15" t="s">
        <v>179</v>
      </c>
      <c r="AW2327" s="15" t="s">
        <v>33</v>
      </c>
      <c r="AX2327" s="15" t="s">
        <v>79</v>
      </c>
      <c r="AY2327" s="258" t="s">
        <v>171</v>
      </c>
    </row>
    <row r="2328" s="2" customFormat="1" ht="16.5" customHeight="1">
      <c r="A2328" s="41"/>
      <c r="B2328" s="42"/>
      <c r="C2328" s="207" t="s">
        <v>1346</v>
      </c>
      <c r="D2328" s="207" t="s">
        <v>174</v>
      </c>
      <c r="E2328" s="208" t="s">
        <v>2152</v>
      </c>
      <c r="F2328" s="209" t="s">
        <v>2153</v>
      </c>
      <c r="G2328" s="210" t="s">
        <v>191</v>
      </c>
      <c r="H2328" s="211">
        <v>65.569999999999993</v>
      </c>
      <c r="I2328" s="212"/>
      <c r="J2328" s="213">
        <f>ROUND(I2328*H2328,2)</f>
        <v>0</v>
      </c>
      <c r="K2328" s="209" t="s">
        <v>178</v>
      </c>
      <c r="L2328" s="47"/>
      <c r="M2328" s="214" t="s">
        <v>19</v>
      </c>
      <c r="N2328" s="215" t="s">
        <v>42</v>
      </c>
      <c r="O2328" s="87"/>
      <c r="P2328" s="216">
        <f>O2328*H2328</f>
        <v>0</v>
      </c>
      <c r="Q2328" s="216">
        <v>0.00050000000000000001</v>
      </c>
      <c r="R2328" s="216">
        <f>Q2328*H2328</f>
        <v>0.032784999999999995</v>
      </c>
      <c r="S2328" s="216">
        <v>0</v>
      </c>
      <c r="T2328" s="217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18" t="s">
        <v>235</v>
      </c>
      <c r="AT2328" s="218" t="s">
        <v>174</v>
      </c>
      <c r="AU2328" s="218" t="s">
        <v>81</v>
      </c>
      <c r="AY2328" s="20" t="s">
        <v>171</v>
      </c>
      <c r="BE2328" s="219">
        <f>IF(N2328="základní",J2328,0)</f>
        <v>0</v>
      </c>
      <c r="BF2328" s="219">
        <f>IF(N2328="snížená",J2328,0)</f>
        <v>0</v>
      </c>
      <c r="BG2328" s="219">
        <f>IF(N2328="zákl. přenesená",J2328,0)</f>
        <v>0</v>
      </c>
      <c r="BH2328" s="219">
        <f>IF(N2328="sníž. přenesená",J2328,0)</f>
        <v>0</v>
      </c>
      <c r="BI2328" s="219">
        <f>IF(N2328="nulová",J2328,0)</f>
        <v>0</v>
      </c>
      <c r="BJ2328" s="20" t="s">
        <v>79</v>
      </c>
      <c r="BK2328" s="219">
        <f>ROUND(I2328*H2328,2)</f>
        <v>0</v>
      </c>
      <c r="BL2328" s="20" t="s">
        <v>235</v>
      </c>
      <c r="BM2328" s="218" t="s">
        <v>2154</v>
      </c>
    </row>
    <row r="2329" s="2" customFormat="1">
      <c r="A2329" s="41"/>
      <c r="B2329" s="42"/>
      <c r="C2329" s="43"/>
      <c r="D2329" s="220" t="s">
        <v>180</v>
      </c>
      <c r="E2329" s="43"/>
      <c r="F2329" s="221" t="s">
        <v>2155</v>
      </c>
      <c r="G2329" s="43"/>
      <c r="H2329" s="43"/>
      <c r="I2329" s="222"/>
      <c r="J2329" s="43"/>
      <c r="K2329" s="43"/>
      <c r="L2329" s="47"/>
      <c r="M2329" s="223"/>
      <c r="N2329" s="224"/>
      <c r="O2329" s="87"/>
      <c r="P2329" s="87"/>
      <c r="Q2329" s="87"/>
      <c r="R2329" s="87"/>
      <c r="S2329" s="87"/>
      <c r="T2329" s="88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T2329" s="20" t="s">
        <v>180</v>
      </c>
      <c r="AU2329" s="20" t="s">
        <v>81</v>
      </c>
    </row>
    <row r="2330" s="13" customFormat="1">
      <c r="A2330" s="13"/>
      <c r="B2330" s="225"/>
      <c r="C2330" s="226"/>
      <c r="D2330" s="227" t="s">
        <v>182</v>
      </c>
      <c r="E2330" s="228" t="s">
        <v>19</v>
      </c>
      <c r="F2330" s="229" t="s">
        <v>1306</v>
      </c>
      <c r="G2330" s="226"/>
      <c r="H2330" s="230">
        <v>54.090000000000003</v>
      </c>
      <c r="I2330" s="231"/>
      <c r="J2330" s="226"/>
      <c r="K2330" s="226"/>
      <c r="L2330" s="232"/>
      <c r="M2330" s="233"/>
      <c r="N2330" s="234"/>
      <c r="O2330" s="234"/>
      <c r="P2330" s="234"/>
      <c r="Q2330" s="234"/>
      <c r="R2330" s="234"/>
      <c r="S2330" s="234"/>
      <c r="T2330" s="23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6" t="s">
        <v>182</v>
      </c>
      <c r="AU2330" s="236" t="s">
        <v>81</v>
      </c>
      <c r="AV2330" s="13" t="s">
        <v>81</v>
      </c>
      <c r="AW2330" s="13" t="s">
        <v>33</v>
      </c>
      <c r="AX2330" s="13" t="s">
        <v>71</v>
      </c>
      <c r="AY2330" s="236" t="s">
        <v>171</v>
      </c>
    </row>
    <row r="2331" s="14" customFormat="1">
      <c r="A2331" s="14"/>
      <c r="B2331" s="237"/>
      <c r="C2331" s="238"/>
      <c r="D2331" s="227" t="s">
        <v>182</v>
      </c>
      <c r="E2331" s="239" t="s">
        <v>19</v>
      </c>
      <c r="F2331" s="240" t="s">
        <v>1307</v>
      </c>
      <c r="G2331" s="238"/>
      <c r="H2331" s="241">
        <v>54.090000000000003</v>
      </c>
      <c r="I2331" s="242"/>
      <c r="J2331" s="238"/>
      <c r="K2331" s="238"/>
      <c r="L2331" s="243"/>
      <c r="M2331" s="244"/>
      <c r="N2331" s="245"/>
      <c r="O2331" s="245"/>
      <c r="P2331" s="245"/>
      <c r="Q2331" s="245"/>
      <c r="R2331" s="245"/>
      <c r="S2331" s="245"/>
      <c r="T2331" s="24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7" t="s">
        <v>182</v>
      </c>
      <c r="AU2331" s="247" t="s">
        <v>81</v>
      </c>
      <c r="AV2331" s="14" t="s">
        <v>185</v>
      </c>
      <c r="AW2331" s="14" t="s">
        <v>33</v>
      </c>
      <c r="AX2331" s="14" t="s">
        <v>71</v>
      </c>
      <c r="AY2331" s="247" t="s">
        <v>171</v>
      </c>
    </row>
    <row r="2332" s="13" customFormat="1">
      <c r="A2332" s="13"/>
      <c r="B2332" s="225"/>
      <c r="C2332" s="226"/>
      <c r="D2332" s="227" t="s">
        <v>182</v>
      </c>
      <c r="E2332" s="228" t="s">
        <v>19</v>
      </c>
      <c r="F2332" s="229" t="s">
        <v>2147</v>
      </c>
      <c r="G2332" s="226"/>
      <c r="H2332" s="230">
        <v>1.98</v>
      </c>
      <c r="I2332" s="231"/>
      <c r="J2332" s="226"/>
      <c r="K2332" s="226"/>
      <c r="L2332" s="232"/>
      <c r="M2332" s="233"/>
      <c r="N2332" s="234"/>
      <c r="O2332" s="234"/>
      <c r="P2332" s="234"/>
      <c r="Q2332" s="234"/>
      <c r="R2332" s="234"/>
      <c r="S2332" s="234"/>
      <c r="T2332" s="235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6" t="s">
        <v>182</v>
      </c>
      <c r="AU2332" s="236" t="s">
        <v>81</v>
      </c>
      <c r="AV2332" s="13" t="s">
        <v>81</v>
      </c>
      <c r="AW2332" s="13" t="s">
        <v>33</v>
      </c>
      <c r="AX2332" s="13" t="s">
        <v>71</v>
      </c>
      <c r="AY2332" s="236" t="s">
        <v>171</v>
      </c>
    </row>
    <row r="2333" s="14" customFormat="1">
      <c r="A2333" s="14"/>
      <c r="B2333" s="237"/>
      <c r="C2333" s="238"/>
      <c r="D2333" s="227" t="s">
        <v>182</v>
      </c>
      <c r="E2333" s="239" t="s">
        <v>19</v>
      </c>
      <c r="F2333" s="240" t="s">
        <v>2156</v>
      </c>
      <c r="G2333" s="238"/>
      <c r="H2333" s="241">
        <v>1.98</v>
      </c>
      <c r="I2333" s="242"/>
      <c r="J2333" s="238"/>
      <c r="K2333" s="238"/>
      <c r="L2333" s="243"/>
      <c r="M2333" s="244"/>
      <c r="N2333" s="245"/>
      <c r="O2333" s="245"/>
      <c r="P2333" s="245"/>
      <c r="Q2333" s="245"/>
      <c r="R2333" s="245"/>
      <c r="S2333" s="245"/>
      <c r="T2333" s="246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47" t="s">
        <v>182</v>
      </c>
      <c r="AU2333" s="247" t="s">
        <v>81</v>
      </c>
      <c r="AV2333" s="14" t="s">
        <v>185</v>
      </c>
      <c r="AW2333" s="14" t="s">
        <v>33</v>
      </c>
      <c r="AX2333" s="14" t="s">
        <v>71</v>
      </c>
      <c r="AY2333" s="247" t="s">
        <v>171</v>
      </c>
    </row>
    <row r="2334" s="13" customFormat="1">
      <c r="A2334" s="13"/>
      <c r="B2334" s="225"/>
      <c r="C2334" s="226"/>
      <c r="D2334" s="227" t="s">
        <v>182</v>
      </c>
      <c r="E2334" s="228" t="s">
        <v>19</v>
      </c>
      <c r="F2334" s="229" t="s">
        <v>2148</v>
      </c>
      <c r="G2334" s="226"/>
      <c r="H2334" s="230">
        <v>9.5</v>
      </c>
      <c r="I2334" s="231"/>
      <c r="J2334" s="226"/>
      <c r="K2334" s="226"/>
      <c r="L2334" s="232"/>
      <c r="M2334" s="233"/>
      <c r="N2334" s="234"/>
      <c r="O2334" s="234"/>
      <c r="P2334" s="234"/>
      <c r="Q2334" s="234"/>
      <c r="R2334" s="234"/>
      <c r="S2334" s="234"/>
      <c r="T2334" s="235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6" t="s">
        <v>182</v>
      </c>
      <c r="AU2334" s="236" t="s">
        <v>81</v>
      </c>
      <c r="AV2334" s="13" t="s">
        <v>81</v>
      </c>
      <c r="AW2334" s="13" t="s">
        <v>33</v>
      </c>
      <c r="AX2334" s="13" t="s">
        <v>71</v>
      </c>
      <c r="AY2334" s="236" t="s">
        <v>171</v>
      </c>
    </row>
    <row r="2335" s="14" customFormat="1">
      <c r="A2335" s="14"/>
      <c r="B2335" s="237"/>
      <c r="C2335" s="238"/>
      <c r="D2335" s="227" t="s">
        <v>182</v>
      </c>
      <c r="E2335" s="239" t="s">
        <v>19</v>
      </c>
      <c r="F2335" s="240" t="s">
        <v>2149</v>
      </c>
      <c r="G2335" s="238"/>
      <c r="H2335" s="241">
        <v>9.5</v>
      </c>
      <c r="I2335" s="242"/>
      <c r="J2335" s="238"/>
      <c r="K2335" s="238"/>
      <c r="L2335" s="243"/>
      <c r="M2335" s="244"/>
      <c r="N2335" s="245"/>
      <c r="O2335" s="245"/>
      <c r="P2335" s="245"/>
      <c r="Q2335" s="245"/>
      <c r="R2335" s="245"/>
      <c r="S2335" s="245"/>
      <c r="T2335" s="246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47" t="s">
        <v>182</v>
      </c>
      <c r="AU2335" s="247" t="s">
        <v>81</v>
      </c>
      <c r="AV2335" s="14" t="s">
        <v>185</v>
      </c>
      <c r="AW2335" s="14" t="s">
        <v>33</v>
      </c>
      <c r="AX2335" s="14" t="s">
        <v>71</v>
      </c>
      <c r="AY2335" s="247" t="s">
        <v>171</v>
      </c>
    </row>
    <row r="2336" s="15" customFormat="1">
      <c r="A2336" s="15"/>
      <c r="B2336" s="248"/>
      <c r="C2336" s="249"/>
      <c r="D2336" s="227" t="s">
        <v>182</v>
      </c>
      <c r="E2336" s="250" t="s">
        <v>19</v>
      </c>
      <c r="F2336" s="251" t="s">
        <v>188</v>
      </c>
      <c r="G2336" s="249"/>
      <c r="H2336" s="252">
        <v>65.569999999999993</v>
      </c>
      <c r="I2336" s="253"/>
      <c r="J2336" s="249"/>
      <c r="K2336" s="249"/>
      <c r="L2336" s="254"/>
      <c r="M2336" s="255"/>
      <c r="N2336" s="256"/>
      <c r="O2336" s="256"/>
      <c r="P2336" s="256"/>
      <c r="Q2336" s="256"/>
      <c r="R2336" s="256"/>
      <c r="S2336" s="256"/>
      <c r="T2336" s="257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58" t="s">
        <v>182</v>
      </c>
      <c r="AU2336" s="258" t="s">
        <v>81</v>
      </c>
      <c r="AV2336" s="15" t="s">
        <v>179</v>
      </c>
      <c r="AW2336" s="15" t="s">
        <v>33</v>
      </c>
      <c r="AX2336" s="15" t="s">
        <v>79</v>
      </c>
      <c r="AY2336" s="258" t="s">
        <v>171</v>
      </c>
    </row>
    <row r="2337" s="2" customFormat="1" ht="16.5" customHeight="1">
      <c r="A2337" s="41"/>
      <c r="B2337" s="42"/>
      <c r="C2337" s="207" t="s">
        <v>2157</v>
      </c>
      <c r="D2337" s="207" t="s">
        <v>174</v>
      </c>
      <c r="E2337" s="208" t="s">
        <v>2158</v>
      </c>
      <c r="F2337" s="209" t="s">
        <v>2159</v>
      </c>
      <c r="G2337" s="210" t="s">
        <v>191</v>
      </c>
      <c r="H2337" s="211">
        <v>197.09999999999999</v>
      </c>
      <c r="I2337" s="212"/>
      <c r="J2337" s="213">
        <f>ROUND(I2337*H2337,2)</f>
        <v>0</v>
      </c>
      <c r="K2337" s="209" t="s">
        <v>178</v>
      </c>
      <c r="L2337" s="47"/>
      <c r="M2337" s="214" t="s">
        <v>19</v>
      </c>
      <c r="N2337" s="215" t="s">
        <v>42</v>
      </c>
      <c r="O2337" s="87"/>
      <c r="P2337" s="216">
        <f>O2337*H2337</f>
        <v>0</v>
      </c>
      <c r="Q2337" s="216">
        <v>0.00020000000000000001</v>
      </c>
      <c r="R2337" s="216">
        <f>Q2337*H2337</f>
        <v>0.039420000000000004</v>
      </c>
      <c r="S2337" s="216">
        <v>0</v>
      </c>
      <c r="T2337" s="217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18" t="s">
        <v>235</v>
      </c>
      <c r="AT2337" s="218" t="s">
        <v>174</v>
      </c>
      <c r="AU2337" s="218" t="s">
        <v>81</v>
      </c>
      <c r="AY2337" s="20" t="s">
        <v>171</v>
      </c>
      <c r="BE2337" s="219">
        <f>IF(N2337="základní",J2337,0)</f>
        <v>0</v>
      </c>
      <c r="BF2337" s="219">
        <f>IF(N2337="snížená",J2337,0)</f>
        <v>0</v>
      </c>
      <c r="BG2337" s="219">
        <f>IF(N2337="zákl. přenesená",J2337,0)</f>
        <v>0</v>
      </c>
      <c r="BH2337" s="219">
        <f>IF(N2337="sníž. přenesená",J2337,0)</f>
        <v>0</v>
      </c>
      <c r="BI2337" s="219">
        <f>IF(N2337="nulová",J2337,0)</f>
        <v>0</v>
      </c>
      <c r="BJ2337" s="20" t="s">
        <v>79</v>
      </c>
      <c r="BK2337" s="219">
        <f>ROUND(I2337*H2337,2)</f>
        <v>0</v>
      </c>
      <c r="BL2337" s="20" t="s">
        <v>235</v>
      </c>
      <c r="BM2337" s="218" t="s">
        <v>2160</v>
      </c>
    </row>
    <row r="2338" s="2" customFormat="1">
      <c r="A2338" s="41"/>
      <c r="B2338" s="42"/>
      <c r="C2338" s="43"/>
      <c r="D2338" s="220" t="s">
        <v>180</v>
      </c>
      <c r="E2338" s="43"/>
      <c r="F2338" s="221" t="s">
        <v>2161</v>
      </c>
      <c r="G2338" s="43"/>
      <c r="H2338" s="43"/>
      <c r="I2338" s="222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180</v>
      </c>
      <c r="AU2338" s="20" t="s">
        <v>81</v>
      </c>
    </row>
    <row r="2339" s="13" customFormat="1">
      <c r="A2339" s="13"/>
      <c r="B2339" s="225"/>
      <c r="C2339" s="226"/>
      <c r="D2339" s="227" t="s">
        <v>182</v>
      </c>
      <c r="E2339" s="228" t="s">
        <v>19</v>
      </c>
      <c r="F2339" s="229" t="s">
        <v>2150</v>
      </c>
      <c r="G2339" s="226"/>
      <c r="H2339" s="230">
        <v>124.40000000000001</v>
      </c>
      <c r="I2339" s="231"/>
      <c r="J2339" s="226"/>
      <c r="K2339" s="226"/>
      <c r="L2339" s="232"/>
      <c r="M2339" s="233"/>
      <c r="N2339" s="234"/>
      <c r="O2339" s="234"/>
      <c r="P2339" s="234"/>
      <c r="Q2339" s="234"/>
      <c r="R2339" s="234"/>
      <c r="S2339" s="234"/>
      <c r="T2339" s="23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6" t="s">
        <v>182</v>
      </c>
      <c r="AU2339" s="236" t="s">
        <v>81</v>
      </c>
      <c r="AV2339" s="13" t="s">
        <v>81</v>
      </c>
      <c r="AW2339" s="13" t="s">
        <v>33</v>
      </c>
      <c r="AX2339" s="13" t="s">
        <v>71</v>
      </c>
      <c r="AY2339" s="236" t="s">
        <v>171</v>
      </c>
    </row>
    <row r="2340" s="13" customFormat="1">
      <c r="A2340" s="13"/>
      <c r="B2340" s="225"/>
      <c r="C2340" s="226"/>
      <c r="D2340" s="227" t="s">
        <v>182</v>
      </c>
      <c r="E2340" s="228" t="s">
        <v>19</v>
      </c>
      <c r="F2340" s="229" t="s">
        <v>2151</v>
      </c>
      <c r="G2340" s="226"/>
      <c r="H2340" s="230">
        <v>72.700000000000003</v>
      </c>
      <c r="I2340" s="231"/>
      <c r="J2340" s="226"/>
      <c r="K2340" s="226"/>
      <c r="L2340" s="232"/>
      <c r="M2340" s="233"/>
      <c r="N2340" s="234"/>
      <c r="O2340" s="234"/>
      <c r="P2340" s="234"/>
      <c r="Q2340" s="234"/>
      <c r="R2340" s="234"/>
      <c r="S2340" s="234"/>
      <c r="T2340" s="235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6" t="s">
        <v>182</v>
      </c>
      <c r="AU2340" s="236" t="s">
        <v>81</v>
      </c>
      <c r="AV2340" s="13" t="s">
        <v>81</v>
      </c>
      <c r="AW2340" s="13" t="s">
        <v>33</v>
      </c>
      <c r="AX2340" s="13" t="s">
        <v>71</v>
      </c>
      <c r="AY2340" s="236" t="s">
        <v>171</v>
      </c>
    </row>
    <row r="2341" s="14" customFormat="1">
      <c r="A2341" s="14"/>
      <c r="B2341" s="237"/>
      <c r="C2341" s="238"/>
      <c r="D2341" s="227" t="s">
        <v>182</v>
      </c>
      <c r="E2341" s="239" t="s">
        <v>19</v>
      </c>
      <c r="F2341" s="240" t="s">
        <v>184</v>
      </c>
      <c r="G2341" s="238"/>
      <c r="H2341" s="241">
        <v>197.10000000000002</v>
      </c>
      <c r="I2341" s="242"/>
      <c r="J2341" s="238"/>
      <c r="K2341" s="238"/>
      <c r="L2341" s="243"/>
      <c r="M2341" s="244"/>
      <c r="N2341" s="245"/>
      <c r="O2341" s="245"/>
      <c r="P2341" s="245"/>
      <c r="Q2341" s="245"/>
      <c r="R2341" s="245"/>
      <c r="S2341" s="245"/>
      <c r="T2341" s="246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47" t="s">
        <v>182</v>
      </c>
      <c r="AU2341" s="247" t="s">
        <v>81</v>
      </c>
      <c r="AV2341" s="14" t="s">
        <v>185</v>
      </c>
      <c r="AW2341" s="14" t="s">
        <v>33</v>
      </c>
      <c r="AX2341" s="14" t="s">
        <v>71</v>
      </c>
      <c r="AY2341" s="247" t="s">
        <v>171</v>
      </c>
    </row>
    <row r="2342" s="15" customFormat="1">
      <c r="A2342" s="15"/>
      <c r="B2342" s="248"/>
      <c r="C2342" s="249"/>
      <c r="D2342" s="227" t="s">
        <v>182</v>
      </c>
      <c r="E2342" s="250" t="s">
        <v>19</v>
      </c>
      <c r="F2342" s="251" t="s">
        <v>188</v>
      </c>
      <c r="G2342" s="249"/>
      <c r="H2342" s="252">
        <v>197.10000000000002</v>
      </c>
      <c r="I2342" s="253"/>
      <c r="J2342" s="249"/>
      <c r="K2342" s="249"/>
      <c r="L2342" s="254"/>
      <c r="M2342" s="255"/>
      <c r="N2342" s="256"/>
      <c r="O2342" s="256"/>
      <c r="P2342" s="256"/>
      <c r="Q2342" s="256"/>
      <c r="R2342" s="256"/>
      <c r="S2342" s="256"/>
      <c r="T2342" s="257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58" t="s">
        <v>182</v>
      </c>
      <c r="AU2342" s="258" t="s">
        <v>81</v>
      </c>
      <c r="AV2342" s="15" t="s">
        <v>179</v>
      </c>
      <c r="AW2342" s="15" t="s">
        <v>33</v>
      </c>
      <c r="AX2342" s="15" t="s">
        <v>79</v>
      </c>
      <c r="AY2342" s="258" t="s">
        <v>171</v>
      </c>
    </row>
    <row r="2343" s="2" customFormat="1" ht="21.75" customHeight="1">
      <c r="A2343" s="41"/>
      <c r="B2343" s="42"/>
      <c r="C2343" s="207" t="s">
        <v>1348</v>
      </c>
      <c r="D2343" s="207" t="s">
        <v>174</v>
      </c>
      <c r="E2343" s="208" t="s">
        <v>2162</v>
      </c>
      <c r="F2343" s="209" t="s">
        <v>2163</v>
      </c>
      <c r="G2343" s="210" t="s">
        <v>191</v>
      </c>
      <c r="H2343" s="211">
        <v>197.09999999999999</v>
      </c>
      <c r="I2343" s="212"/>
      <c r="J2343" s="213">
        <f>ROUND(I2343*H2343,2)</f>
        <v>0</v>
      </c>
      <c r="K2343" s="209" t="s">
        <v>178</v>
      </c>
      <c r="L2343" s="47"/>
      <c r="M2343" s="214" t="s">
        <v>19</v>
      </c>
      <c r="N2343" s="215" t="s">
        <v>42</v>
      </c>
      <c r="O2343" s="87"/>
      <c r="P2343" s="216">
        <f>O2343*H2343</f>
        <v>0</v>
      </c>
      <c r="Q2343" s="216">
        <v>0.0044999999999999997</v>
      </c>
      <c r="R2343" s="216">
        <f>Q2343*H2343</f>
        <v>0.88694999999999991</v>
      </c>
      <c r="S2343" s="216">
        <v>0</v>
      </c>
      <c r="T2343" s="217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18" t="s">
        <v>235</v>
      </c>
      <c r="AT2343" s="218" t="s">
        <v>174</v>
      </c>
      <c r="AU2343" s="218" t="s">
        <v>81</v>
      </c>
      <c r="AY2343" s="20" t="s">
        <v>171</v>
      </c>
      <c r="BE2343" s="219">
        <f>IF(N2343="základní",J2343,0)</f>
        <v>0</v>
      </c>
      <c r="BF2343" s="219">
        <f>IF(N2343="snížená",J2343,0)</f>
        <v>0</v>
      </c>
      <c r="BG2343" s="219">
        <f>IF(N2343="zákl. přenesená",J2343,0)</f>
        <v>0</v>
      </c>
      <c r="BH2343" s="219">
        <f>IF(N2343="sníž. přenesená",J2343,0)</f>
        <v>0</v>
      </c>
      <c r="BI2343" s="219">
        <f>IF(N2343="nulová",J2343,0)</f>
        <v>0</v>
      </c>
      <c r="BJ2343" s="20" t="s">
        <v>79</v>
      </c>
      <c r="BK2343" s="219">
        <f>ROUND(I2343*H2343,2)</f>
        <v>0</v>
      </c>
      <c r="BL2343" s="20" t="s">
        <v>235</v>
      </c>
      <c r="BM2343" s="218" t="s">
        <v>2164</v>
      </c>
    </row>
    <row r="2344" s="2" customFormat="1">
      <c r="A2344" s="41"/>
      <c r="B2344" s="42"/>
      <c r="C2344" s="43"/>
      <c r="D2344" s="220" t="s">
        <v>180</v>
      </c>
      <c r="E2344" s="43"/>
      <c r="F2344" s="221" t="s">
        <v>2165</v>
      </c>
      <c r="G2344" s="43"/>
      <c r="H2344" s="43"/>
      <c r="I2344" s="222"/>
      <c r="J2344" s="43"/>
      <c r="K2344" s="43"/>
      <c r="L2344" s="47"/>
      <c r="M2344" s="223"/>
      <c r="N2344" s="224"/>
      <c r="O2344" s="87"/>
      <c r="P2344" s="87"/>
      <c r="Q2344" s="87"/>
      <c r="R2344" s="87"/>
      <c r="S2344" s="87"/>
      <c r="T2344" s="88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T2344" s="20" t="s">
        <v>180</v>
      </c>
      <c r="AU2344" s="20" t="s">
        <v>81</v>
      </c>
    </row>
    <row r="2345" s="13" customFormat="1">
      <c r="A2345" s="13"/>
      <c r="B2345" s="225"/>
      <c r="C2345" s="226"/>
      <c r="D2345" s="227" t="s">
        <v>182</v>
      </c>
      <c r="E2345" s="228" t="s">
        <v>19</v>
      </c>
      <c r="F2345" s="229" t="s">
        <v>2150</v>
      </c>
      <c r="G2345" s="226"/>
      <c r="H2345" s="230">
        <v>124.40000000000001</v>
      </c>
      <c r="I2345" s="231"/>
      <c r="J2345" s="226"/>
      <c r="K2345" s="226"/>
      <c r="L2345" s="232"/>
      <c r="M2345" s="233"/>
      <c r="N2345" s="234"/>
      <c r="O2345" s="234"/>
      <c r="P2345" s="234"/>
      <c r="Q2345" s="234"/>
      <c r="R2345" s="234"/>
      <c r="S2345" s="234"/>
      <c r="T2345" s="235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6" t="s">
        <v>182</v>
      </c>
      <c r="AU2345" s="236" t="s">
        <v>81</v>
      </c>
      <c r="AV2345" s="13" t="s">
        <v>81</v>
      </c>
      <c r="AW2345" s="13" t="s">
        <v>33</v>
      </c>
      <c r="AX2345" s="13" t="s">
        <v>71</v>
      </c>
      <c r="AY2345" s="236" t="s">
        <v>171</v>
      </c>
    </row>
    <row r="2346" s="13" customFormat="1">
      <c r="A2346" s="13"/>
      <c r="B2346" s="225"/>
      <c r="C2346" s="226"/>
      <c r="D2346" s="227" t="s">
        <v>182</v>
      </c>
      <c r="E2346" s="228" t="s">
        <v>19</v>
      </c>
      <c r="F2346" s="229" t="s">
        <v>2151</v>
      </c>
      <c r="G2346" s="226"/>
      <c r="H2346" s="230">
        <v>72.700000000000003</v>
      </c>
      <c r="I2346" s="231"/>
      <c r="J2346" s="226"/>
      <c r="K2346" s="226"/>
      <c r="L2346" s="232"/>
      <c r="M2346" s="233"/>
      <c r="N2346" s="234"/>
      <c r="O2346" s="234"/>
      <c r="P2346" s="234"/>
      <c r="Q2346" s="234"/>
      <c r="R2346" s="234"/>
      <c r="S2346" s="234"/>
      <c r="T2346" s="23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6" t="s">
        <v>182</v>
      </c>
      <c r="AU2346" s="236" t="s">
        <v>81</v>
      </c>
      <c r="AV2346" s="13" t="s">
        <v>81</v>
      </c>
      <c r="AW2346" s="13" t="s">
        <v>33</v>
      </c>
      <c r="AX2346" s="13" t="s">
        <v>71</v>
      </c>
      <c r="AY2346" s="236" t="s">
        <v>171</v>
      </c>
    </row>
    <row r="2347" s="14" customFormat="1">
      <c r="A2347" s="14"/>
      <c r="B2347" s="237"/>
      <c r="C2347" s="238"/>
      <c r="D2347" s="227" t="s">
        <v>182</v>
      </c>
      <c r="E2347" s="239" t="s">
        <v>19</v>
      </c>
      <c r="F2347" s="240" t="s">
        <v>184</v>
      </c>
      <c r="G2347" s="238"/>
      <c r="H2347" s="241">
        <v>197.10000000000002</v>
      </c>
      <c r="I2347" s="242"/>
      <c r="J2347" s="238"/>
      <c r="K2347" s="238"/>
      <c r="L2347" s="243"/>
      <c r="M2347" s="244"/>
      <c r="N2347" s="245"/>
      <c r="O2347" s="245"/>
      <c r="P2347" s="245"/>
      <c r="Q2347" s="245"/>
      <c r="R2347" s="245"/>
      <c r="S2347" s="245"/>
      <c r="T2347" s="246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7" t="s">
        <v>182</v>
      </c>
      <c r="AU2347" s="247" t="s">
        <v>81</v>
      </c>
      <c r="AV2347" s="14" t="s">
        <v>185</v>
      </c>
      <c r="AW2347" s="14" t="s">
        <v>33</v>
      </c>
      <c r="AX2347" s="14" t="s">
        <v>71</v>
      </c>
      <c r="AY2347" s="247" t="s">
        <v>171</v>
      </c>
    </row>
    <row r="2348" s="15" customFormat="1">
      <c r="A2348" s="15"/>
      <c r="B2348" s="248"/>
      <c r="C2348" s="249"/>
      <c r="D2348" s="227" t="s">
        <v>182</v>
      </c>
      <c r="E2348" s="250" t="s">
        <v>19</v>
      </c>
      <c r="F2348" s="251" t="s">
        <v>188</v>
      </c>
      <c r="G2348" s="249"/>
      <c r="H2348" s="252">
        <v>197.10000000000002</v>
      </c>
      <c r="I2348" s="253"/>
      <c r="J2348" s="249"/>
      <c r="K2348" s="249"/>
      <c r="L2348" s="254"/>
      <c r="M2348" s="255"/>
      <c r="N2348" s="256"/>
      <c r="O2348" s="256"/>
      <c r="P2348" s="256"/>
      <c r="Q2348" s="256"/>
      <c r="R2348" s="256"/>
      <c r="S2348" s="256"/>
      <c r="T2348" s="257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58" t="s">
        <v>182</v>
      </c>
      <c r="AU2348" s="258" t="s">
        <v>81</v>
      </c>
      <c r="AV2348" s="15" t="s">
        <v>179</v>
      </c>
      <c r="AW2348" s="15" t="s">
        <v>33</v>
      </c>
      <c r="AX2348" s="15" t="s">
        <v>79</v>
      </c>
      <c r="AY2348" s="258" t="s">
        <v>171</v>
      </c>
    </row>
    <row r="2349" s="2" customFormat="1" ht="16.5" customHeight="1">
      <c r="A2349" s="41"/>
      <c r="B2349" s="42"/>
      <c r="C2349" s="207" t="s">
        <v>2166</v>
      </c>
      <c r="D2349" s="207" t="s">
        <v>174</v>
      </c>
      <c r="E2349" s="208" t="s">
        <v>2167</v>
      </c>
      <c r="F2349" s="209" t="s">
        <v>2168</v>
      </c>
      <c r="G2349" s="210" t="s">
        <v>191</v>
      </c>
      <c r="H2349" s="211">
        <v>56.07</v>
      </c>
      <c r="I2349" s="212"/>
      <c r="J2349" s="213">
        <f>ROUND(I2349*H2349,2)</f>
        <v>0</v>
      </c>
      <c r="K2349" s="209" t="s">
        <v>178</v>
      </c>
      <c r="L2349" s="47"/>
      <c r="M2349" s="214" t="s">
        <v>19</v>
      </c>
      <c r="N2349" s="215" t="s">
        <v>42</v>
      </c>
      <c r="O2349" s="87"/>
      <c r="P2349" s="216">
        <f>O2349*H2349</f>
        <v>0</v>
      </c>
      <c r="Q2349" s="216">
        <v>0.00029999999999999997</v>
      </c>
      <c r="R2349" s="216">
        <f>Q2349*H2349</f>
        <v>0.016820999999999999</v>
      </c>
      <c r="S2349" s="216">
        <v>0</v>
      </c>
      <c r="T2349" s="217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18" t="s">
        <v>235</v>
      </c>
      <c r="AT2349" s="218" t="s">
        <v>174</v>
      </c>
      <c r="AU2349" s="218" t="s">
        <v>81</v>
      </c>
      <c r="AY2349" s="20" t="s">
        <v>171</v>
      </c>
      <c r="BE2349" s="219">
        <f>IF(N2349="základní",J2349,0)</f>
        <v>0</v>
      </c>
      <c r="BF2349" s="219">
        <f>IF(N2349="snížená",J2349,0)</f>
        <v>0</v>
      </c>
      <c r="BG2349" s="219">
        <f>IF(N2349="zákl. přenesená",J2349,0)</f>
        <v>0</v>
      </c>
      <c r="BH2349" s="219">
        <f>IF(N2349="sníž. přenesená",J2349,0)</f>
        <v>0</v>
      </c>
      <c r="BI2349" s="219">
        <f>IF(N2349="nulová",J2349,0)</f>
        <v>0</v>
      </c>
      <c r="BJ2349" s="20" t="s">
        <v>79</v>
      </c>
      <c r="BK2349" s="219">
        <f>ROUND(I2349*H2349,2)</f>
        <v>0</v>
      </c>
      <c r="BL2349" s="20" t="s">
        <v>235</v>
      </c>
      <c r="BM2349" s="218" t="s">
        <v>2169</v>
      </c>
    </row>
    <row r="2350" s="2" customFormat="1">
      <c r="A2350" s="41"/>
      <c r="B2350" s="42"/>
      <c r="C2350" s="43"/>
      <c r="D2350" s="220" t="s">
        <v>180</v>
      </c>
      <c r="E2350" s="43"/>
      <c r="F2350" s="221" t="s">
        <v>2170</v>
      </c>
      <c r="G2350" s="43"/>
      <c r="H2350" s="43"/>
      <c r="I2350" s="222"/>
      <c r="J2350" s="43"/>
      <c r="K2350" s="43"/>
      <c r="L2350" s="47"/>
      <c r="M2350" s="223"/>
      <c r="N2350" s="224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180</v>
      </c>
      <c r="AU2350" s="20" t="s">
        <v>81</v>
      </c>
    </row>
    <row r="2351" s="2" customFormat="1" ht="24.15" customHeight="1">
      <c r="A2351" s="41"/>
      <c r="B2351" s="42"/>
      <c r="C2351" s="269" t="s">
        <v>1353</v>
      </c>
      <c r="D2351" s="269" t="s">
        <v>565</v>
      </c>
      <c r="E2351" s="270" t="s">
        <v>2171</v>
      </c>
      <c r="F2351" s="271" t="s">
        <v>2172</v>
      </c>
      <c r="G2351" s="272" t="s">
        <v>191</v>
      </c>
      <c r="H2351" s="273">
        <v>61.677</v>
      </c>
      <c r="I2351" s="274"/>
      <c r="J2351" s="275">
        <f>ROUND(I2351*H2351,2)</f>
        <v>0</v>
      </c>
      <c r="K2351" s="271" t="s">
        <v>178</v>
      </c>
      <c r="L2351" s="276"/>
      <c r="M2351" s="277" t="s">
        <v>19</v>
      </c>
      <c r="N2351" s="278" t="s">
        <v>42</v>
      </c>
      <c r="O2351" s="87"/>
      <c r="P2351" s="216">
        <f>O2351*H2351</f>
        <v>0</v>
      </c>
      <c r="Q2351" s="216">
        <v>0.0042900000000000004</v>
      </c>
      <c r="R2351" s="216">
        <f>Q2351*H2351</f>
        <v>0.26459433000000004</v>
      </c>
      <c r="S2351" s="216">
        <v>0</v>
      </c>
      <c r="T2351" s="217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18" t="s">
        <v>286</v>
      </c>
      <c r="AT2351" s="218" t="s">
        <v>565</v>
      </c>
      <c r="AU2351" s="218" t="s">
        <v>81</v>
      </c>
      <c r="AY2351" s="20" t="s">
        <v>171</v>
      </c>
      <c r="BE2351" s="219">
        <f>IF(N2351="základní",J2351,0)</f>
        <v>0</v>
      </c>
      <c r="BF2351" s="219">
        <f>IF(N2351="snížená",J2351,0)</f>
        <v>0</v>
      </c>
      <c r="BG2351" s="219">
        <f>IF(N2351="zákl. přenesená",J2351,0)</f>
        <v>0</v>
      </c>
      <c r="BH2351" s="219">
        <f>IF(N2351="sníž. přenesená",J2351,0)</f>
        <v>0</v>
      </c>
      <c r="BI2351" s="219">
        <f>IF(N2351="nulová",J2351,0)</f>
        <v>0</v>
      </c>
      <c r="BJ2351" s="20" t="s">
        <v>79</v>
      </c>
      <c r="BK2351" s="219">
        <f>ROUND(I2351*H2351,2)</f>
        <v>0</v>
      </c>
      <c r="BL2351" s="20" t="s">
        <v>235</v>
      </c>
      <c r="BM2351" s="218" t="s">
        <v>2173</v>
      </c>
    </row>
    <row r="2352" s="13" customFormat="1">
      <c r="A2352" s="13"/>
      <c r="B2352" s="225"/>
      <c r="C2352" s="226"/>
      <c r="D2352" s="227" t="s">
        <v>182</v>
      </c>
      <c r="E2352" s="228" t="s">
        <v>19</v>
      </c>
      <c r="F2352" s="229" t="s">
        <v>2174</v>
      </c>
      <c r="G2352" s="226"/>
      <c r="H2352" s="230">
        <v>61.677</v>
      </c>
      <c r="I2352" s="231"/>
      <c r="J2352" s="226"/>
      <c r="K2352" s="226"/>
      <c r="L2352" s="232"/>
      <c r="M2352" s="233"/>
      <c r="N2352" s="234"/>
      <c r="O2352" s="234"/>
      <c r="P2352" s="234"/>
      <c r="Q2352" s="234"/>
      <c r="R2352" s="234"/>
      <c r="S2352" s="234"/>
      <c r="T2352" s="235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6" t="s">
        <v>182</v>
      </c>
      <c r="AU2352" s="236" t="s">
        <v>81</v>
      </c>
      <c r="AV2352" s="13" t="s">
        <v>81</v>
      </c>
      <c r="AW2352" s="13" t="s">
        <v>33</v>
      </c>
      <c r="AX2352" s="13" t="s">
        <v>71</v>
      </c>
      <c r="AY2352" s="236" t="s">
        <v>171</v>
      </c>
    </row>
    <row r="2353" s="15" customFormat="1">
      <c r="A2353" s="15"/>
      <c r="B2353" s="248"/>
      <c r="C2353" s="249"/>
      <c r="D2353" s="227" t="s">
        <v>182</v>
      </c>
      <c r="E2353" s="250" t="s">
        <v>19</v>
      </c>
      <c r="F2353" s="251" t="s">
        <v>188</v>
      </c>
      <c r="G2353" s="249"/>
      <c r="H2353" s="252">
        <v>61.677</v>
      </c>
      <c r="I2353" s="253"/>
      <c r="J2353" s="249"/>
      <c r="K2353" s="249"/>
      <c r="L2353" s="254"/>
      <c r="M2353" s="255"/>
      <c r="N2353" s="256"/>
      <c r="O2353" s="256"/>
      <c r="P2353" s="256"/>
      <c r="Q2353" s="256"/>
      <c r="R2353" s="256"/>
      <c r="S2353" s="256"/>
      <c r="T2353" s="257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58" t="s">
        <v>182</v>
      </c>
      <c r="AU2353" s="258" t="s">
        <v>81</v>
      </c>
      <c r="AV2353" s="15" t="s">
        <v>179</v>
      </c>
      <c r="AW2353" s="15" t="s">
        <v>33</v>
      </c>
      <c r="AX2353" s="15" t="s">
        <v>79</v>
      </c>
      <c r="AY2353" s="258" t="s">
        <v>171</v>
      </c>
    </row>
    <row r="2354" s="2" customFormat="1" ht="16.5" customHeight="1">
      <c r="A2354" s="41"/>
      <c r="B2354" s="42"/>
      <c r="C2354" s="207" t="s">
        <v>2175</v>
      </c>
      <c r="D2354" s="207" t="s">
        <v>174</v>
      </c>
      <c r="E2354" s="208" t="s">
        <v>2176</v>
      </c>
      <c r="F2354" s="209" t="s">
        <v>2177</v>
      </c>
      <c r="G2354" s="210" t="s">
        <v>191</v>
      </c>
      <c r="H2354" s="211">
        <v>197.09999999999999</v>
      </c>
      <c r="I2354" s="212"/>
      <c r="J2354" s="213">
        <f>ROUND(I2354*H2354,2)</f>
        <v>0</v>
      </c>
      <c r="K2354" s="209" t="s">
        <v>178</v>
      </c>
      <c r="L2354" s="47"/>
      <c r="M2354" s="214" t="s">
        <v>19</v>
      </c>
      <c r="N2354" s="215" t="s">
        <v>42</v>
      </c>
      <c r="O2354" s="87"/>
      <c r="P2354" s="216">
        <f>O2354*H2354</f>
        <v>0</v>
      </c>
      <c r="Q2354" s="216">
        <v>0.00029999999999999997</v>
      </c>
      <c r="R2354" s="216">
        <f>Q2354*H2354</f>
        <v>0.059129999999999995</v>
      </c>
      <c r="S2354" s="216">
        <v>0</v>
      </c>
      <c r="T2354" s="217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18" t="s">
        <v>235</v>
      </c>
      <c r="AT2354" s="218" t="s">
        <v>174</v>
      </c>
      <c r="AU2354" s="218" t="s">
        <v>81</v>
      </c>
      <c r="AY2354" s="20" t="s">
        <v>171</v>
      </c>
      <c r="BE2354" s="219">
        <f>IF(N2354="základní",J2354,0)</f>
        <v>0</v>
      </c>
      <c r="BF2354" s="219">
        <f>IF(N2354="snížená",J2354,0)</f>
        <v>0</v>
      </c>
      <c r="BG2354" s="219">
        <f>IF(N2354="zákl. přenesená",J2354,0)</f>
        <v>0</v>
      </c>
      <c r="BH2354" s="219">
        <f>IF(N2354="sníž. přenesená",J2354,0)</f>
        <v>0</v>
      </c>
      <c r="BI2354" s="219">
        <f>IF(N2354="nulová",J2354,0)</f>
        <v>0</v>
      </c>
      <c r="BJ2354" s="20" t="s">
        <v>79</v>
      </c>
      <c r="BK2354" s="219">
        <f>ROUND(I2354*H2354,2)</f>
        <v>0</v>
      </c>
      <c r="BL2354" s="20" t="s">
        <v>235</v>
      </c>
      <c r="BM2354" s="218" t="s">
        <v>2178</v>
      </c>
    </row>
    <row r="2355" s="2" customFormat="1">
      <c r="A2355" s="41"/>
      <c r="B2355" s="42"/>
      <c r="C2355" s="43"/>
      <c r="D2355" s="220" t="s">
        <v>180</v>
      </c>
      <c r="E2355" s="43"/>
      <c r="F2355" s="221" t="s">
        <v>2179</v>
      </c>
      <c r="G2355" s="43"/>
      <c r="H2355" s="43"/>
      <c r="I2355" s="222"/>
      <c r="J2355" s="43"/>
      <c r="K2355" s="43"/>
      <c r="L2355" s="47"/>
      <c r="M2355" s="223"/>
      <c r="N2355" s="224"/>
      <c r="O2355" s="87"/>
      <c r="P2355" s="87"/>
      <c r="Q2355" s="87"/>
      <c r="R2355" s="87"/>
      <c r="S2355" s="87"/>
      <c r="T2355" s="88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T2355" s="20" t="s">
        <v>180</v>
      </c>
      <c r="AU2355" s="20" t="s">
        <v>81</v>
      </c>
    </row>
    <row r="2356" s="13" customFormat="1">
      <c r="A2356" s="13"/>
      <c r="B2356" s="225"/>
      <c r="C2356" s="226"/>
      <c r="D2356" s="227" t="s">
        <v>182</v>
      </c>
      <c r="E2356" s="228" t="s">
        <v>19</v>
      </c>
      <c r="F2356" s="229" t="s">
        <v>2150</v>
      </c>
      <c r="G2356" s="226"/>
      <c r="H2356" s="230">
        <v>124.40000000000001</v>
      </c>
      <c r="I2356" s="231"/>
      <c r="J2356" s="226"/>
      <c r="K2356" s="226"/>
      <c r="L2356" s="232"/>
      <c r="M2356" s="233"/>
      <c r="N2356" s="234"/>
      <c r="O2356" s="234"/>
      <c r="P2356" s="234"/>
      <c r="Q2356" s="234"/>
      <c r="R2356" s="234"/>
      <c r="S2356" s="234"/>
      <c r="T2356" s="23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6" t="s">
        <v>182</v>
      </c>
      <c r="AU2356" s="236" t="s">
        <v>81</v>
      </c>
      <c r="AV2356" s="13" t="s">
        <v>81</v>
      </c>
      <c r="AW2356" s="13" t="s">
        <v>33</v>
      </c>
      <c r="AX2356" s="13" t="s">
        <v>71</v>
      </c>
      <c r="AY2356" s="236" t="s">
        <v>171</v>
      </c>
    </row>
    <row r="2357" s="13" customFormat="1">
      <c r="A2357" s="13"/>
      <c r="B2357" s="225"/>
      <c r="C2357" s="226"/>
      <c r="D2357" s="227" t="s">
        <v>182</v>
      </c>
      <c r="E2357" s="228" t="s">
        <v>19</v>
      </c>
      <c r="F2357" s="229" t="s">
        <v>2151</v>
      </c>
      <c r="G2357" s="226"/>
      <c r="H2357" s="230">
        <v>72.700000000000003</v>
      </c>
      <c r="I2357" s="231"/>
      <c r="J2357" s="226"/>
      <c r="K2357" s="226"/>
      <c r="L2357" s="232"/>
      <c r="M2357" s="233"/>
      <c r="N2357" s="234"/>
      <c r="O2357" s="234"/>
      <c r="P2357" s="234"/>
      <c r="Q2357" s="234"/>
      <c r="R2357" s="234"/>
      <c r="S2357" s="234"/>
      <c r="T2357" s="235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6" t="s">
        <v>182</v>
      </c>
      <c r="AU2357" s="236" t="s">
        <v>81</v>
      </c>
      <c r="AV2357" s="13" t="s">
        <v>81</v>
      </c>
      <c r="AW2357" s="13" t="s">
        <v>33</v>
      </c>
      <c r="AX2357" s="13" t="s">
        <v>71</v>
      </c>
      <c r="AY2357" s="236" t="s">
        <v>171</v>
      </c>
    </row>
    <row r="2358" s="14" customFormat="1">
      <c r="A2358" s="14"/>
      <c r="B2358" s="237"/>
      <c r="C2358" s="238"/>
      <c r="D2358" s="227" t="s">
        <v>182</v>
      </c>
      <c r="E2358" s="239" t="s">
        <v>19</v>
      </c>
      <c r="F2358" s="240" t="s">
        <v>184</v>
      </c>
      <c r="G2358" s="238"/>
      <c r="H2358" s="241">
        <v>197.10000000000002</v>
      </c>
      <c r="I2358" s="242"/>
      <c r="J2358" s="238"/>
      <c r="K2358" s="238"/>
      <c r="L2358" s="243"/>
      <c r="M2358" s="244"/>
      <c r="N2358" s="245"/>
      <c r="O2358" s="245"/>
      <c r="P2358" s="245"/>
      <c r="Q2358" s="245"/>
      <c r="R2358" s="245"/>
      <c r="S2358" s="245"/>
      <c r="T2358" s="246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47" t="s">
        <v>182</v>
      </c>
      <c r="AU2358" s="247" t="s">
        <v>81</v>
      </c>
      <c r="AV2358" s="14" t="s">
        <v>185</v>
      </c>
      <c r="AW2358" s="14" t="s">
        <v>33</v>
      </c>
      <c r="AX2358" s="14" t="s">
        <v>71</v>
      </c>
      <c r="AY2358" s="247" t="s">
        <v>171</v>
      </c>
    </row>
    <row r="2359" s="15" customFormat="1">
      <c r="A2359" s="15"/>
      <c r="B2359" s="248"/>
      <c r="C2359" s="249"/>
      <c r="D2359" s="227" t="s">
        <v>182</v>
      </c>
      <c r="E2359" s="250" t="s">
        <v>19</v>
      </c>
      <c r="F2359" s="251" t="s">
        <v>188</v>
      </c>
      <c r="G2359" s="249"/>
      <c r="H2359" s="252">
        <v>197.10000000000002</v>
      </c>
      <c r="I2359" s="253"/>
      <c r="J2359" s="249"/>
      <c r="K2359" s="249"/>
      <c r="L2359" s="254"/>
      <c r="M2359" s="255"/>
      <c r="N2359" s="256"/>
      <c r="O2359" s="256"/>
      <c r="P2359" s="256"/>
      <c r="Q2359" s="256"/>
      <c r="R2359" s="256"/>
      <c r="S2359" s="256"/>
      <c r="T2359" s="257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T2359" s="258" t="s">
        <v>182</v>
      </c>
      <c r="AU2359" s="258" t="s">
        <v>81</v>
      </c>
      <c r="AV2359" s="15" t="s">
        <v>179</v>
      </c>
      <c r="AW2359" s="15" t="s">
        <v>33</v>
      </c>
      <c r="AX2359" s="15" t="s">
        <v>79</v>
      </c>
      <c r="AY2359" s="258" t="s">
        <v>171</v>
      </c>
    </row>
    <row r="2360" s="2" customFormat="1" ht="16.5" customHeight="1">
      <c r="A2360" s="41"/>
      <c r="B2360" s="42"/>
      <c r="C2360" s="269" t="s">
        <v>1357</v>
      </c>
      <c r="D2360" s="269" t="s">
        <v>565</v>
      </c>
      <c r="E2360" s="270" t="s">
        <v>2180</v>
      </c>
      <c r="F2360" s="271" t="s">
        <v>2181</v>
      </c>
      <c r="G2360" s="272" t="s">
        <v>191</v>
      </c>
      <c r="H2360" s="273">
        <v>216.81</v>
      </c>
      <c r="I2360" s="274"/>
      <c r="J2360" s="275">
        <f>ROUND(I2360*H2360,2)</f>
        <v>0</v>
      </c>
      <c r="K2360" s="271" t="s">
        <v>178</v>
      </c>
      <c r="L2360" s="276"/>
      <c r="M2360" s="277" t="s">
        <v>19</v>
      </c>
      <c r="N2360" s="278" t="s">
        <v>42</v>
      </c>
      <c r="O2360" s="87"/>
      <c r="P2360" s="216">
        <f>O2360*H2360</f>
        <v>0</v>
      </c>
      <c r="Q2360" s="216">
        <v>0.0028300000000000001</v>
      </c>
      <c r="R2360" s="216">
        <f>Q2360*H2360</f>
        <v>0.61357230000000007</v>
      </c>
      <c r="S2360" s="216">
        <v>0</v>
      </c>
      <c r="T2360" s="217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18" t="s">
        <v>286</v>
      </c>
      <c r="AT2360" s="218" t="s">
        <v>565</v>
      </c>
      <c r="AU2360" s="218" t="s">
        <v>81</v>
      </c>
      <c r="AY2360" s="20" t="s">
        <v>171</v>
      </c>
      <c r="BE2360" s="219">
        <f>IF(N2360="základní",J2360,0)</f>
        <v>0</v>
      </c>
      <c r="BF2360" s="219">
        <f>IF(N2360="snížená",J2360,0)</f>
        <v>0</v>
      </c>
      <c r="BG2360" s="219">
        <f>IF(N2360="zákl. přenesená",J2360,0)</f>
        <v>0</v>
      </c>
      <c r="BH2360" s="219">
        <f>IF(N2360="sníž. přenesená",J2360,0)</f>
        <v>0</v>
      </c>
      <c r="BI2360" s="219">
        <f>IF(N2360="nulová",J2360,0)</f>
        <v>0</v>
      </c>
      <c r="BJ2360" s="20" t="s">
        <v>79</v>
      </c>
      <c r="BK2360" s="219">
        <f>ROUND(I2360*H2360,2)</f>
        <v>0</v>
      </c>
      <c r="BL2360" s="20" t="s">
        <v>235</v>
      </c>
      <c r="BM2360" s="218" t="s">
        <v>2182</v>
      </c>
    </row>
    <row r="2361" s="13" customFormat="1">
      <c r="A2361" s="13"/>
      <c r="B2361" s="225"/>
      <c r="C2361" s="226"/>
      <c r="D2361" s="227" t="s">
        <v>182</v>
      </c>
      <c r="E2361" s="228" t="s">
        <v>19</v>
      </c>
      <c r="F2361" s="229" t="s">
        <v>2183</v>
      </c>
      <c r="G2361" s="226"/>
      <c r="H2361" s="230">
        <v>216.81</v>
      </c>
      <c r="I2361" s="231"/>
      <c r="J2361" s="226"/>
      <c r="K2361" s="226"/>
      <c r="L2361" s="232"/>
      <c r="M2361" s="233"/>
      <c r="N2361" s="234"/>
      <c r="O2361" s="234"/>
      <c r="P2361" s="234"/>
      <c r="Q2361" s="234"/>
      <c r="R2361" s="234"/>
      <c r="S2361" s="234"/>
      <c r="T2361" s="235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6" t="s">
        <v>182</v>
      </c>
      <c r="AU2361" s="236" t="s">
        <v>81</v>
      </c>
      <c r="AV2361" s="13" t="s">
        <v>81</v>
      </c>
      <c r="AW2361" s="13" t="s">
        <v>33</v>
      </c>
      <c r="AX2361" s="13" t="s">
        <v>71</v>
      </c>
      <c r="AY2361" s="236" t="s">
        <v>171</v>
      </c>
    </row>
    <row r="2362" s="15" customFormat="1">
      <c r="A2362" s="15"/>
      <c r="B2362" s="248"/>
      <c r="C2362" s="249"/>
      <c r="D2362" s="227" t="s">
        <v>182</v>
      </c>
      <c r="E2362" s="250" t="s">
        <v>19</v>
      </c>
      <c r="F2362" s="251" t="s">
        <v>188</v>
      </c>
      <c r="G2362" s="249"/>
      <c r="H2362" s="252">
        <v>216.81</v>
      </c>
      <c r="I2362" s="253"/>
      <c r="J2362" s="249"/>
      <c r="K2362" s="249"/>
      <c r="L2362" s="254"/>
      <c r="M2362" s="255"/>
      <c r="N2362" s="256"/>
      <c r="O2362" s="256"/>
      <c r="P2362" s="256"/>
      <c r="Q2362" s="256"/>
      <c r="R2362" s="256"/>
      <c r="S2362" s="256"/>
      <c r="T2362" s="257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58" t="s">
        <v>182</v>
      </c>
      <c r="AU2362" s="258" t="s">
        <v>81</v>
      </c>
      <c r="AV2362" s="15" t="s">
        <v>179</v>
      </c>
      <c r="AW2362" s="15" t="s">
        <v>33</v>
      </c>
      <c r="AX2362" s="15" t="s">
        <v>79</v>
      </c>
      <c r="AY2362" s="258" t="s">
        <v>171</v>
      </c>
    </row>
    <row r="2363" s="2" customFormat="1" ht="16.5" customHeight="1">
      <c r="A2363" s="41"/>
      <c r="B2363" s="42"/>
      <c r="C2363" s="207" t="s">
        <v>2184</v>
      </c>
      <c r="D2363" s="207" t="s">
        <v>174</v>
      </c>
      <c r="E2363" s="208" t="s">
        <v>2185</v>
      </c>
      <c r="F2363" s="209" t="s">
        <v>2186</v>
      </c>
      <c r="G2363" s="210" t="s">
        <v>234</v>
      </c>
      <c r="H2363" s="211">
        <v>150</v>
      </c>
      <c r="I2363" s="212"/>
      <c r="J2363" s="213">
        <f>ROUND(I2363*H2363,2)</f>
        <v>0</v>
      </c>
      <c r="K2363" s="209" t="s">
        <v>178</v>
      </c>
      <c r="L2363" s="47"/>
      <c r="M2363" s="214" t="s">
        <v>19</v>
      </c>
      <c r="N2363" s="215" t="s">
        <v>42</v>
      </c>
      <c r="O2363" s="87"/>
      <c r="P2363" s="216">
        <f>O2363*H2363</f>
        <v>0</v>
      </c>
      <c r="Q2363" s="216">
        <v>0</v>
      </c>
      <c r="R2363" s="216">
        <f>Q2363*H2363</f>
        <v>0</v>
      </c>
      <c r="S2363" s="216">
        <v>0</v>
      </c>
      <c r="T2363" s="217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18" t="s">
        <v>235</v>
      </c>
      <c r="AT2363" s="218" t="s">
        <v>174</v>
      </c>
      <c r="AU2363" s="218" t="s">
        <v>81</v>
      </c>
      <c r="AY2363" s="20" t="s">
        <v>171</v>
      </c>
      <c r="BE2363" s="219">
        <f>IF(N2363="základní",J2363,0)</f>
        <v>0</v>
      </c>
      <c r="BF2363" s="219">
        <f>IF(N2363="snížená",J2363,0)</f>
        <v>0</v>
      </c>
      <c r="BG2363" s="219">
        <f>IF(N2363="zákl. přenesená",J2363,0)</f>
        <v>0</v>
      </c>
      <c r="BH2363" s="219">
        <f>IF(N2363="sníž. přenesená",J2363,0)</f>
        <v>0</v>
      </c>
      <c r="BI2363" s="219">
        <f>IF(N2363="nulová",J2363,0)</f>
        <v>0</v>
      </c>
      <c r="BJ2363" s="20" t="s">
        <v>79</v>
      </c>
      <c r="BK2363" s="219">
        <f>ROUND(I2363*H2363,2)</f>
        <v>0</v>
      </c>
      <c r="BL2363" s="20" t="s">
        <v>235</v>
      </c>
      <c r="BM2363" s="218" t="s">
        <v>2187</v>
      </c>
    </row>
    <row r="2364" s="2" customFormat="1">
      <c r="A2364" s="41"/>
      <c r="B2364" s="42"/>
      <c r="C2364" s="43"/>
      <c r="D2364" s="220" t="s">
        <v>180</v>
      </c>
      <c r="E2364" s="43"/>
      <c r="F2364" s="221" t="s">
        <v>2188</v>
      </c>
      <c r="G2364" s="43"/>
      <c r="H2364" s="43"/>
      <c r="I2364" s="222"/>
      <c r="J2364" s="43"/>
      <c r="K2364" s="43"/>
      <c r="L2364" s="47"/>
      <c r="M2364" s="223"/>
      <c r="N2364" s="224"/>
      <c r="O2364" s="87"/>
      <c r="P2364" s="87"/>
      <c r="Q2364" s="87"/>
      <c r="R2364" s="87"/>
      <c r="S2364" s="87"/>
      <c r="T2364" s="88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T2364" s="20" t="s">
        <v>180</v>
      </c>
      <c r="AU2364" s="20" t="s">
        <v>81</v>
      </c>
    </row>
    <row r="2365" s="13" customFormat="1">
      <c r="A2365" s="13"/>
      <c r="B2365" s="225"/>
      <c r="C2365" s="226"/>
      <c r="D2365" s="227" t="s">
        <v>182</v>
      </c>
      <c r="E2365" s="228" t="s">
        <v>19</v>
      </c>
      <c r="F2365" s="229" t="s">
        <v>2189</v>
      </c>
      <c r="G2365" s="226"/>
      <c r="H2365" s="230">
        <v>150</v>
      </c>
      <c r="I2365" s="231"/>
      <c r="J2365" s="226"/>
      <c r="K2365" s="226"/>
      <c r="L2365" s="232"/>
      <c r="M2365" s="233"/>
      <c r="N2365" s="234"/>
      <c r="O2365" s="234"/>
      <c r="P2365" s="234"/>
      <c r="Q2365" s="234"/>
      <c r="R2365" s="234"/>
      <c r="S2365" s="234"/>
      <c r="T2365" s="235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6" t="s">
        <v>182</v>
      </c>
      <c r="AU2365" s="236" t="s">
        <v>81</v>
      </c>
      <c r="AV2365" s="13" t="s">
        <v>81</v>
      </c>
      <c r="AW2365" s="13" t="s">
        <v>33</v>
      </c>
      <c r="AX2365" s="13" t="s">
        <v>71</v>
      </c>
      <c r="AY2365" s="236" t="s">
        <v>171</v>
      </c>
    </row>
    <row r="2366" s="14" customFormat="1">
      <c r="A2366" s="14"/>
      <c r="B2366" s="237"/>
      <c r="C2366" s="238"/>
      <c r="D2366" s="227" t="s">
        <v>182</v>
      </c>
      <c r="E2366" s="239" t="s">
        <v>19</v>
      </c>
      <c r="F2366" s="240" t="s">
        <v>184</v>
      </c>
      <c r="G2366" s="238"/>
      <c r="H2366" s="241">
        <v>150</v>
      </c>
      <c r="I2366" s="242"/>
      <c r="J2366" s="238"/>
      <c r="K2366" s="238"/>
      <c r="L2366" s="243"/>
      <c r="M2366" s="244"/>
      <c r="N2366" s="245"/>
      <c r="O2366" s="245"/>
      <c r="P2366" s="245"/>
      <c r="Q2366" s="245"/>
      <c r="R2366" s="245"/>
      <c r="S2366" s="245"/>
      <c r="T2366" s="246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7" t="s">
        <v>182</v>
      </c>
      <c r="AU2366" s="247" t="s">
        <v>81</v>
      </c>
      <c r="AV2366" s="14" t="s">
        <v>185</v>
      </c>
      <c r="AW2366" s="14" t="s">
        <v>33</v>
      </c>
      <c r="AX2366" s="14" t="s">
        <v>71</v>
      </c>
      <c r="AY2366" s="247" t="s">
        <v>171</v>
      </c>
    </row>
    <row r="2367" s="15" customFormat="1">
      <c r="A2367" s="15"/>
      <c r="B2367" s="248"/>
      <c r="C2367" s="249"/>
      <c r="D2367" s="227" t="s">
        <v>182</v>
      </c>
      <c r="E2367" s="250" t="s">
        <v>19</v>
      </c>
      <c r="F2367" s="251" t="s">
        <v>188</v>
      </c>
      <c r="G2367" s="249"/>
      <c r="H2367" s="252">
        <v>150</v>
      </c>
      <c r="I2367" s="253"/>
      <c r="J2367" s="249"/>
      <c r="K2367" s="249"/>
      <c r="L2367" s="254"/>
      <c r="M2367" s="255"/>
      <c r="N2367" s="256"/>
      <c r="O2367" s="256"/>
      <c r="P2367" s="256"/>
      <c r="Q2367" s="256"/>
      <c r="R2367" s="256"/>
      <c r="S2367" s="256"/>
      <c r="T2367" s="257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58" t="s">
        <v>182</v>
      </c>
      <c r="AU2367" s="258" t="s">
        <v>81</v>
      </c>
      <c r="AV2367" s="15" t="s">
        <v>179</v>
      </c>
      <c r="AW2367" s="15" t="s">
        <v>33</v>
      </c>
      <c r="AX2367" s="15" t="s">
        <v>79</v>
      </c>
      <c r="AY2367" s="258" t="s">
        <v>171</v>
      </c>
    </row>
    <row r="2368" s="2" customFormat="1" ht="16.5" customHeight="1">
      <c r="A2368" s="41"/>
      <c r="B2368" s="42"/>
      <c r="C2368" s="269" t="s">
        <v>1365</v>
      </c>
      <c r="D2368" s="269" t="s">
        <v>565</v>
      </c>
      <c r="E2368" s="270" t="s">
        <v>2190</v>
      </c>
      <c r="F2368" s="271" t="s">
        <v>2191</v>
      </c>
      <c r="G2368" s="272" t="s">
        <v>234</v>
      </c>
      <c r="H2368" s="273">
        <v>150</v>
      </c>
      <c r="I2368" s="274"/>
      <c r="J2368" s="275">
        <f>ROUND(I2368*H2368,2)</f>
        <v>0</v>
      </c>
      <c r="K2368" s="271" t="s">
        <v>178</v>
      </c>
      <c r="L2368" s="276"/>
      <c r="M2368" s="277" t="s">
        <v>19</v>
      </c>
      <c r="N2368" s="278" t="s">
        <v>42</v>
      </c>
      <c r="O2368" s="87"/>
      <c r="P2368" s="216">
        <f>O2368*H2368</f>
        <v>0</v>
      </c>
      <c r="Q2368" s="216">
        <v>1.0000000000000001E-05</v>
      </c>
      <c r="R2368" s="216">
        <f>Q2368*H2368</f>
        <v>0.0015</v>
      </c>
      <c r="S2368" s="216">
        <v>0</v>
      </c>
      <c r="T2368" s="217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18" t="s">
        <v>286</v>
      </c>
      <c r="AT2368" s="218" t="s">
        <v>565</v>
      </c>
      <c r="AU2368" s="218" t="s">
        <v>81</v>
      </c>
      <c r="AY2368" s="20" t="s">
        <v>171</v>
      </c>
      <c r="BE2368" s="219">
        <f>IF(N2368="základní",J2368,0)</f>
        <v>0</v>
      </c>
      <c r="BF2368" s="219">
        <f>IF(N2368="snížená",J2368,0)</f>
        <v>0</v>
      </c>
      <c r="BG2368" s="219">
        <f>IF(N2368="zákl. přenesená",J2368,0)</f>
        <v>0</v>
      </c>
      <c r="BH2368" s="219">
        <f>IF(N2368="sníž. přenesená",J2368,0)</f>
        <v>0</v>
      </c>
      <c r="BI2368" s="219">
        <f>IF(N2368="nulová",J2368,0)</f>
        <v>0</v>
      </c>
      <c r="BJ2368" s="20" t="s">
        <v>79</v>
      </c>
      <c r="BK2368" s="219">
        <f>ROUND(I2368*H2368,2)</f>
        <v>0</v>
      </c>
      <c r="BL2368" s="20" t="s">
        <v>235</v>
      </c>
      <c r="BM2368" s="218" t="s">
        <v>2192</v>
      </c>
    </row>
    <row r="2369" s="2" customFormat="1" ht="16.5" customHeight="1">
      <c r="A2369" s="41"/>
      <c r="B2369" s="42"/>
      <c r="C2369" s="207" t="s">
        <v>2193</v>
      </c>
      <c r="D2369" s="207" t="s">
        <v>174</v>
      </c>
      <c r="E2369" s="208" t="s">
        <v>2194</v>
      </c>
      <c r="F2369" s="209" t="s">
        <v>2195</v>
      </c>
      <c r="G2369" s="210" t="s">
        <v>191</v>
      </c>
      <c r="H2369" s="211">
        <v>9.5</v>
      </c>
      <c r="I2369" s="212"/>
      <c r="J2369" s="213">
        <f>ROUND(I2369*H2369,2)</f>
        <v>0</v>
      </c>
      <c r="K2369" s="209" t="s">
        <v>178</v>
      </c>
      <c r="L2369" s="47"/>
      <c r="M2369" s="214" t="s">
        <v>19</v>
      </c>
      <c r="N2369" s="215" t="s">
        <v>42</v>
      </c>
      <c r="O2369" s="87"/>
      <c r="P2369" s="216">
        <f>O2369*H2369</f>
        <v>0</v>
      </c>
      <c r="Q2369" s="216">
        <v>0.00050000000000000001</v>
      </c>
      <c r="R2369" s="216">
        <f>Q2369*H2369</f>
        <v>0.0047499999999999999</v>
      </c>
      <c r="S2369" s="216">
        <v>0</v>
      </c>
      <c r="T2369" s="217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18" t="s">
        <v>235</v>
      </c>
      <c r="AT2369" s="218" t="s">
        <v>174</v>
      </c>
      <c r="AU2369" s="218" t="s">
        <v>81</v>
      </c>
      <c r="AY2369" s="20" t="s">
        <v>171</v>
      </c>
      <c r="BE2369" s="219">
        <f>IF(N2369="základní",J2369,0)</f>
        <v>0</v>
      </c>
      <c r="BF2369" s="219">
        <f>IF(N2369="snížená",J2369,0)</f>
        <v>0</v>
      </c>
      <c r="BG2369" s="219">
        <f>IF(N2369="zákl. přenesená",J2369,0)</f>
        <v>0</v>
      </c>
      <c r="BH2369" s="219">
        <f>IF(N2369="sníž. přenesená",J2369,0)</f>
        <v>0</v>
      </c>
      <c r="BI2369" s="219">
        <f>IF(N2369="nulová",J2369,0)</f>
        <v>0</v>
      </c>
      <c r="BJ2369" s="20" t="s">
        <v>79</v>
      </c>
      <c r="BK2369" s="219">
        <f>ROUND(I2369*H2369,2)</f>
        <v>0</v>
      </c>
      <c r="BL2369" s="20" t="s">
        <v>235</v>
      </c>
      <c r="BM2369" s="218" t="s">
        <v>2196</v>
      </c>
    </row>
    <row r="2370" s="2" customFormat="1">
      <c r="A2370" s="41"/>
      <c r="B2370" s="42"/>
      <c r="C2370" s="43"/>
      <c r="D2370" s="220" t="s">
        <v>180</v>
      </c>
      <c r="E2370" s="43"/>
      <c r="F2370" s="221" t="s">
        <v>2197</v>
      </c>
      <c r="G2370" s="43"/>
      <c r="H2370" s="43"/>
      <c r="I2370" s="222"/>
      <c r="J2370" s="43"/>
      <c r="K2370" s="43"/>
      <c r="L2370" s="47"/>
      <c r="M2370" s="223"/>
      <c r="N2370" s="224"/>
      <c r="O2370" s="87"/>
      <c r="P2370" s="87"/>
      <c r="Q2370" s="87"/>
      <c r="R2370" s="87"/>
      <c r="S2370" s="87"/>
      <c r="T2370" s="88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T2370" s="20" t="s">
        <v>180</v>
      </c>
      <c r="AU2370" s="20" t="s">
        <v>81</v>
      </c>
    </row>
    <row r="2371" s="13" customFormat="1">
      <c r="A2371" s="13"/>
      <c r="B2371" s="225"/>
      <c r="C2371" s="226"/>
      <c r="D2371" s="227" t="s">
        <v>182</v>
      </c>
      <c r="E2371" s="228" t="s">
        <v>19</v>
      </c>
      <c r="F2371" s="229" t="s">
        <v>2148</v>
      </c>
      <c r="G2371" s="226"/>
      <c r="H2371" s="230">
        <v>9.5</v>
      </c>
      <c r="I2371" s="231"/>
      <c r="J2371" s="226"/>
      <c r="K2371" s="226"/>
      <c r="L2371" s="232"/>
      <c r="M2371" s="233"/>
      <c r="N2371" s="234"/>
      <c r="O2371" s="234"/>
      <c r="P2371" s="234"/>
      <c r="Q2371" s="234"/>
      <c r="R2371" s="234"/>
      <c r="S2371" s="234"/>
      <c r="T2371" s="235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6" t="s">
        <v>182</v>
      </c>
      <c r="AU2371" s="236" t="s">
        <v>81</v>
      </c>
      <c r="AV2371" s="13" t="s">
        <v>81</v>
      </c>
      <c r="AW2371" s="13" t="s">
        <v>33</v>
      </c>
      <c r="AX2371" s="13" t="s">
        <v>71</v>
      </c>
      <c r="AY2371" s="236" t="s">
        <v>171</v>
      </c>
    </row>
    <row r="2372" s="14" customFormat="1">
      <c r="A2372" s="14"/>
      <c r="B2372" s="237"/>
      <c r="C2372" s="238"/>
      <c r="D2372" s="227" t="s">
        <v>182</v>
      </c>
      <c r="E2372" s="239" t="s">
        <v>19</v>
      </c>
      <c r="F2372" s="240" t="s">
        <v>2149</v>
      </c>
      <c r="G2372" s="238"/>
      <c r="H2372" s="241">
        <v>9.5</v>
      </c>
      <c r="I2372" s="242"/>
      <c r="J2372" s="238"/>
      <c r="K2372" s="238"/>
      <c r="L2372" s="243"/>
      <c r="M2372" s="244"/>
      <c r="N2372" s="245"/>
      <c r="O2372" s="245"/>
      <c r="P2372" s="245"/>
      <c r="Q2372" s="245"/>
      <c r="R2372" s="245"/>
      <c r="S2372" s="245"/>
      <c r="T2372" s="24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7" t="s">
        <v>182</v>
      </c>
      <c r="AU2372" s="247" t="s">
        <v>81</v>
      </c>
      <c r="AV2372" s="14" t="s">
        <v>185</v>
      </c>
      <c r="AW2372" s="14" t="s">
        <v>33</v>
      </c>
      <c r="AX2372" s="14" t="s">
        <v>71</v>
      </c>
      <c r="AY2372" s="247" t="s">
        <v>171</v>
      </c>
    </row>
    <row r="2373" s="15" customFormat="1">
      <c r="A2373" s="15"/>
      <c r="B2373" s="248"/>
      <c r="C2373" s="249"/>
      <c r="D2373" s="227" t="s">
        <v>182</v>
      </c>
      <c r="E2373" s="250" t="s">
        <v>19</v>
      </c>
      <c r="F2373" s="251" t="s">
        <v>188</v>
      </c>
      <c r="G2373" s="249"/>
      <c r="H2373" s="252">
        <v>9.5</v>
      </c>
      <c r="I2373" s="253"/>
      <c r="J2373" s="249"/>
      <c r="K2373" s="249"/>
      <c r="L2373" s="254"/>
      <c r="M2373" s="255"/>
      <c r="N2373" s="256"/>
      <c r="O2373" s="256"/>
      <c r="P2373" s="256"/>
      <c r="Q2373" s="256"/>
      <c r="R2373" s="256"/>
      <c r="S2373" s="256"/>
      <c r="T2373" s="25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8" t="s">
        <v>182</v>
      </c>
      <c r="AU2373" s="258" t="s">
        <v>81</v>
      </c>
      <c r="AV2373" s="15" t="s">
        <v>179</v>
      </c>
      <c r="AW2373" s="15" t="s">
        <v>33</v>
      </c>
      <c r="AX2373" s="15" t="s">
        <v>79</v>
      </c>
      <c r="AY2373" s="258" t="s">
        <v>171</v>
      </c>
    </row>
    <row r="2374" s="2" customFormat="1" ht="21.75" customHeight="1">
      <c r="A2374" s="41"/>
      <c r="B2374" s="42"/>
      <c r="C2374" s="269" t="s">
        <v>1369</v>
      </c>
      <c r="D2374" s="269" t="s">
        <v>565</v>
      </c>
      <c r="E2374" s="270" t="s">
        <v>2198</v>
      </c>
      <c r="F2374" s="271" t="s">
        <v>2199</v>
      </c>
      <c r="G2374" s="272" t="s">
        <v>191</v>
      </c>
      <c r="H2374" s="273">
        <v>10.449999999999999</v>
      </c>
      <c r="I2374" s="274"/>
      <c r="J2374" s="275">
        <f>ROUND(I2374*H2374,2)</f>
        <v>0</v>
      </c>
      <c r="K2374" s="271" t="s">
        <v>178</v>
      </c>
      <c r="L2374" s="276"/>
      <c r="M2374" s="277" t="s">
        <v>19</v>
      </c>
      <c r="N2374" s="278" t="s">
        <v>42</v>
      </c>
      <c r="O2374" s="87"/>
      <c r="P2374" s="216">
        <f>O2374*H2374</f>
        <v>0</v>
      </c>
      <c r="Q2374" s="216">
        <v>0.00115</v>
      </c>
      <c r="R2374" s="216">
        <f>Q2374*H2374</f>
        <v>0.012017499999999999</v>
      </c>
      <c r="S2374" s="216">
        <v>0</v>
      </c>
      <c r="T2374" s="217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18" t="s">
        <v>286</v>
      </c>
      <c r="AT2374" s="218" t="s">
        <v>565</v>
      </c>
      <c r="AU2374" s="218" t="s">
        <v>81</v>
      </c>
      <c r="AY2374" s="20" t="s">
        <v>171</v>
      </c>
      <c r="BE2374" s="219">
        <f>IF(N2374="základní",J2374,0)</f>
        <v>0</v>
      </c>
      <c r="BF2374" s="219">
        <f>IF(N2374="snížená",J2374,0)</f>
        <v>0</v>
      </c>
      <c r="BG2374" s="219">
        <f>IF(N2374="zákl. přenesená",J2374,0)</f>
        <v>0</v>
      </c>
      <c r="BH2374" s="219">
        <f>IF(N2374="sníž. přenesená",J2374,0)</f>
        <v>0</v>
      </c>
      <c r="BI2374" s="219">
        <f>IF(N2374="nulová",J2374,0)</f>
        <v>0</v>
      </c>
      <c r="BJ2374" s="20" t="s">
        <v>79</v>
      </c>
      <c r="BK2374" s="219">
        <f>ROUND(I2374*H2374,2)</f>
        <v>0</v>
      </c>
      <c r="BL2374" s="20" t="s">
        <v>235</v>
      </c>
      <c r="BM2374" s="218" t="s">
        <v>2200</v>
      </c>
    </row>
    <row r="2375" s="13" customFormat="1">
      <c r="A2375" s="13"/>
      <c r="B2375" s="225"/>
      <c r="C2375" s="226"/>
      <c r="D2375" s="227" t="s">
        <v>182</v>
      </c>
      <c r="E2375" s="228" t="s">
        <v>19</v>
      </c>
      <c r="F2375" s="229" t="s">
        <v>2201</v>
      </c>
      <c r="G2375" s="226"/>
      <c r="H2375" s="230">
        <v>10.449999999999999</v>
      </c>
      <c r="I2375" s="231"/>
      <c r="J2375" s="226"/>
      <c r="K2375" s="226"/>
      <c r="L2375" s="232"/>
      <c r="M2375" s="233"/>
      <c r="N2375" s="234"/>
      <c r="O2375" s="234"/>
      <c r="P2375" s="234"/>
      <c r="Q2375" s="234"/>
      <c r="R2375" s="234"/>
      <c r="S2375" s="234"/>
      <c r="T2375" s="23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6" t="s">
        <v>182</v>
      </c>
      <c r="AU2375" s="236" t="s">
        <v>81</v>
      </c>
      <c r="AV2375" s="13" t="s">
        <v>81</v>
      </c>
      <c r="AW2375" s="13" t="s">
        <v>33</v>
      </c>
      <c r="AX2375" s="13" t="s">
        <v>71</v>
      </c>
      <c r="AY2375" s="236" t="s">
        <v>171</v>
      </c>
    </row>
    <row r="2376" s="15" customFormat="1">
      <c r="A2376" s="15"/>
      <c r="B2376" s="248"/>
      <c r="C2376" s="249"/>
      <c r="D2376" s="227" t="s">
        <v>182</v>
      </c>
      <c r="E2376" s="250" t="s">
        <v>19</v>
      </c>
      <c r="F2376" s="251" t="s">
        <v>188</v>
      </c>
      <c r="G2376" s="249"/>
      <c r="H2376" s="252">
        <v>10.449999999999999</v>
      </c>
      <c r="I2376" s="253"/>
      <c r="J2376" s="249"/>
      <c r="K2376" s="249"/>
      <c r="L2376" s="254"/>
      <c r="M2376" s="255"/>
      <c r="N2376" s="256"/>
      <c r="O2376" s="256"/>
      <c r="P2376" s="256"/>
      <c r="Q2376" s="256"/>
      <c r="R2376" s="256"/>
      <c r="S2376" s="256"/>
      <c r="T2376" s="257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58" t="s">
        <v>182</v>
      </c>
      <c r="AU2376" s="258" t="s">
        <v>81</v>
      </c>
      <c r="AV2376" s="15" t="s">
        <v>179</v>
      </c>
      <c r="AW2376" s="15" t="s">
        <v>33</v>
      </c>
      <c r="AX2376" s="15" t="s">
        <v>79</v>
      </c>
      <c r="AY2376" s="258" t="s">
        <v>171</v>
      </c>
    </row>
    <row r="2377" s="2" customFormat="1" ht="16.5" customHeight="1">
      <c r="A2377" s="41"/>
      <c r="B2377" s="42"/>
      <c r="C2377" s="207" t="s">
        <v>2202</v>
      </c>
      <c r="D2377" s="207" t="s">
        <v>174</v>
      </c>
      <c r="E2377" s="208" t="s">
        <v>2203</v>
      </c>
      <c r="F2377" s="209" t="s">
        <v>2204</v>
      </c>
      <c r="G2377" s="210" t="s">
        <v>234</v>
      </c>
      <c r="H2377" s="211">
        <v>259.11000000000001</v>
      </c>
      <c r="I2377" s="212"/>
      <c r="J2377" s="213">
        <f>ROUND(I2377*H2377,2)</f>
        <v>0</v>
      </c>
      <c r="K2377" s="209" t="s">
        <v>178</v>
      </c>
      <c r="L2377" s="47"/>
      <c r="M2377" s="214" t="s">
        <v>19</v>
      </c>
      <c r="N2377" s="215" t="s">
        <v>42</v>
      </c>
      <c r="O2377" s="87"/>
      <c r="P2377" s="216">
        <f>O2377*H2377</f>
        <v>0</v>
      </c>
      <c r="Q2377" s="216">
        <v>1.0000000000000001E-05</v>
      </c>
      <c r="R2377" s="216">
        <f>Q2377*H2377</f>
        <v>0.0025911000000000003</v>
      </c>
      <c r="S2377" s="216">
        <v>0</v>
      </c>
      <c r="T2377" s="217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18" t="s">
        <v>235</v>
      </c>
      <c r="AT2377" s="218" t="s">
        <v>174</v>
      </c>
      <c r="AU2377" s="218" t="s">
        <v>81</v>
      </c>
      <c r="AY2377" s="20" t="s">
        <v>171</v>
      </c>
      <c r="BE2377" s="219">
        <f>IF(N2377="základní",J2377,0)</f>
        <v>0</v>
      </c>
      <c r="BF2377" s="219">
        <f>IF(N2377="snížená",J2377,0)</f>
        <v>0</v>
      </c>
      <c r="BG2377" s="219">
        <f>IF(N2377="zákl. přenesená",J2377,0)</f>
        <v>0</v>
      </c>
      <c r="BH2377" s="219">
        <f>IF(N2377="sníž. přenesená",J2377,0)</f>
        <v>0</v>
      </c>
      <c r="BI2377" s="219">
        <f>IF(N2377="nulová",J2377,0)</f>
        <v>0</v>
      </c>
      <c r="BJ2377" s="20" t="s">
        <v>79</v>
      </c>
      <c r="BK2377" s="219">
        <f>ROUND(I2377*H2377,2)</f>
        <v>0</v>
      </c>
      <c r="BL2377" s="20" t="s">
        <v>235</v>
      </c>
      <c r="BM2377" s="218" t="s">
        <v>2205</v>
      </c>
    </row>
    <row r="2378" s="2" customFormat="1">
      <c r="A2378" s="41"/>
      <c r="B2378" s="42"/>
      <c r="C2378" s="43"/>
      <c r="D2378" s="220" t="s">
        <v>180</v>
      </c>
      <c r="E2378" s="43"/>
      <c r="F2378" s="221" t="s">
        <v>2206</v>
      </c>
      <c r="G2378" s="43"/>
      <c r="H2378" s="43"/>
      <c r="I2378" s="222"/>
      <c r="J2378" s="43"/>
      <c r="K2378" s="43"/>
      <c r="L2378" s="47"/>
      <c r="M2378" s="223"/>
      <c r="N2378" s="224"/>
      <c r="O2378" s="87"/>
      <c r="P2378" s="87"/>
      <c r="Q2378" s="87"/>
      <c r="R2378" s="87"/>
      <c r="S2378" s="87"/>
      <c r="T2378" s="88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T2378" s="20" t="s">
        <v>180</v>
      </c>
      <c r="AU2378" s="20" t="s">
        <v>81</v>
      </c>
    </row>
    <row r="2379" s="13" customFormat="1">
      <c r="A2379" s="13"/>
      <c r="B2379" s="225"/>
      <c r="C2379" s="226"/>
      <c r="D2379" s="227" t="s">
        <v>182</v>
      </c>
      <c r="E2379" s="228" t="s">
        <v>19</v>
      </c>
      <c r="F2379" s="229" t="s">
        <v>2207</v>
      </c>
      <c r="G2379" s="226"/>
      <c r="H2379" s="230">
        <v>8.4000000000000004</v>
      </c>
      <c r="I2379" s="231"/>
      <c r="J2379" s="226"/>
      <c r="K2379" s="226"/>
      <c r="L2379" s="232"/>
      <c r="M2379" s="233"/>
      <c r="N2379" s="234"/>
      <c r="O2379" s="234"/>
      <c r="P2379" s="234"/>
      <c r="Q2379" s="234"/>
      <c r="R2379" s="234"/>
      <c r="S2379" s="234"/>
      <c r="T2379" s="235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6" t="s">
        <v>182</v>
      </c>
      <c r="AU2379" s="236" t="s">
        <v>81</v>
      </c>
      <c r="AV2379" s="13" t="s">
        <v>81</v>
      </c>
      <c r="AW2379" s="13" t="s">
        <v>33</v>
      </c>
      <c r="AX2379" s="13" t="s">
        <v>71</v>
      </c>
      <c r="AY2379" s="236" t="s">
        <v>171</v>
      </c>
    </row>
    <row r="2380" s="13" customFormat="1">
      <c r="A2380" s="13"/>
      <c r="B2380" s="225"/>
      <c r="C2380" s="226"/>
      <c r="D2380" s="227" t="s">
        <v>182</v>
      </c>
      <c r="E2380" s="228" t="s">
        <v>19</v>
      </c>
      <c r="F2380" s="229" t="s">
        <v>2208</v>
      </c>
      <c r="G2380" s="226"/>
      <c r="H2380" s="230">
        <v>-2.2999999999999998</v>
      </c>
      <c r="I2380" s="231"/>
      <c r="J2380" s="226"/>
      <c r="K2380" s="226"/>
      <c r="L2380" s="232"/>
      <c r="M2380" s="233"/>
      <c r="N2380" s="234"/>
      <c r="O2380" s="234"/>
      <c r="P2380" s="234"/>
      <c r="Q2380" s="234"/>
      <c r="R2380" s="234"/>
      <c r="S2380" s="234"/>
      <c r="T2380" s="235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6" t="s">
        <v>182</v>
      </c>
      <c r="AU2380" s="236" t="s">
        <v>81</v>
      </c>
      <c r="AV2380" s="13" t="s">
        <v>81</v>
      </c>
      <c r="AW2380" s="13" t="s">
        <v>33</v>
      </c>
      <c r="AX2380" s="13" t="s">
        <v>71</v>
      </c>
      <c r="AY2380" s="236" t="s">
        <v>171</v>
      </c>
    </row>
    <row r="2381" s="13" customFormat="1">
      <c r="A2381" s="13"/>
      <c r="B2381" s="225"/>
      <c r="C2381" s="226"/>
      <c r="D2381" s="227" t="s">
        <v>182</v>
      </c>
      <c r="E2381" s="228" t="s">
        <v>19</v>
      </c>
      <c r="F2381" s="229" t="s">
        <v>2209</v>
      </c>
      <c r="G2381" s="226"/>
      <c r="H2381" s="230">
        <v>10.48</v>
      </c>
      <c r="I2381" s="231"/>
      <c r="J2381" s="226"/>
      <c r="K2381" s="226"/>
      <c r="L2381" s="232"/>
      <c r="M2381" s="233"/>
      <c r="N2381" s="234"/>
      <c r="O2381" s="234"/>
      <c r="P2381" s="234"/>
      <c r="Q2381" s="234"/>
      <c r="R2381" s="234"/>
      <c r="S2381" s="234"/>
      <c r="T2381" s="23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6" t="s">
        <v>182</v>
      </c>
      <c r="AU2381" s="236" t="s">
        <v>81</v>
      </c>
      <c r="AV2381" s="13" t="s">
        <v>81</v>
      </c>
      <c r="AW2381" s="13" t="s">
        <v>33</v>
      </c>
      <c r="AX2381" s="13" t="s">
        <v>71</v>
      </c>
      <c r="AY2381" s="236" t="s">
        <v>171</v>
      </c>
    </row>
    <row r="2382" s="13" customFormat="1">
      <c r="A2382" s="13"/>
      <c r="B2382" s="225"/>
      <c r="C2382" s="226"/>
      <c r="D2382" s="227" t="s">
        <v>182</v>
      </c>
      <c r="E2382" s="228" t="s">
        <v>19</v>
      </c>
      <c r="F2382" s="229" t="s">
        <v>2210</v>
      </c>
      <c r="G2382" s="226"/>
      <c r="H2382" s="230">
        <v>-1.7</v>
      </c>
      <c r="I2382" s="231"/>
      <c r="J2382" s="226"/>
      <c r="K2382" s="226"/>
      <c r="L2382" s="232"/>
      <c r="M2382" s="233"/>
      <c r="N2382" s="234"/>
      <c r="O2382" s="234"/>
      <c r="P2382" s="234"/>
      <c r="Q2382" s="234"/>
      <c r="R2382" s="234"/>
      <c r="S2382" s="234"/>
      <c r="T2382" s="235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6" t="s">
        <v>182</v>
      </c>
      <c r="AU2382" s="236" t="s">
        <v>81</v>
      </c>
      <c r="AV2382" s="13" t="s">
        <v>81</v>
      </c>
      <c r="AW2382" s="13" t="s">
        <v>33</v>
      </c>
      <c r="AX2382" s="13" t="s">
        <v>71</v>
      </c>
      <c r="AY2382" s="236" t="s">
        <v>171</v>
      </c>
    </row>
    <row r="2383" s="13" customFormat="1">
      <c r="A2383" s="13"/>
      <c r="B2383" s="225"/>
      <c r="C2383" s="226"/>
      <c r="D2383" s="227" t="s">
        <v>182</v>
      </c>
      <c r="E2383" s="228" t="s">
        <v>19</v>
      </c>
      <c r="F2383" s="229" t="s">
        <v>2211</v>
      </c>
      <c r="G2383" s="226"/>
      <c r="H2383" s="230">
        <v>12.6</v>
      </c>
      <c r="I2383" s="231"/>
      <c r="J2383" s="226"/>
      <c r="K2383" s="226"/>
      <c r="L2383" s="232"/>
      <c r="M2383" s="233"/>
      <c r="N2383" s="234"/>
      <c r="O2383" s="234"/>
      <c r="P2383" s="234"/>
      <c r="Q2383" s="234"/>
      <c r="R2383" s="234"/>
      <c r="S2383" s="234"/>
      <c r="T2383" s="235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6" t="s">
        <v>182</v>
      </c>
      <c r="AU2383" s="236" t="s">
        <v>81</v>
      </c>
      <c r="AV2383" s="13" t="s">
        <v>81</v>
      </c>
      <c r="AW2383" s="13" t="s">
        <v>33</v>
      </c>
      <c r="AX2383" s="13" t="s">
        <v>71</v>
      </c>
      <c r="AY2383" s="236" t="s">
        <v>171</v>
      </c>
    </row>
    <row r="2384" s="13" customFormat="1">
      <c r="A2384" s="13"/>
      <c r="B2384" s="225"/>
      <c r="C2384" s="226"/>
      <c r="D2384" s="227" t="s">
        <v>182</v>
      </c>
      <c r="E2384" s="228" t="s">
        <v>19</v>
      </c>
      <c r="F2384" s="229" t="s">
        <v>2075</v>
      </c>
      <c r="G2384" s="226"/>
      <c r="H2384" s="230">
        <v>-0.69999999999999996</v>
      </c>
      <c r="I2384" s="231"/>
      <c r="J2384" s="226"/>
      <c r="K2384" s="226"/>
      <c r="L2384" s="232"/>
      <c r="M2384" s="233"/>
      <c r="N2384" s="234"/>
      <c r="O2384" s="234"/>
      <c r="P2384" s="234"/>
      <c r="Q2384" s="234"/>
      <c r="R2384" s="234"/>
      <c r="S2384" s="234"/>
      <c r="T2384" s="235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6" t="s">
        <v>182</v>
      </c>
      <c r="AU2384" s="236" t="s">
        <v>81</v>
      </c>
      <c r="AV2384" s="13" t="s">
        <v>81</v>
      </c>
      <c r="AW2384" s="13" t="s">
        <v>33</v>
      </c>
      <c r="AX2384" s="13" t="s">
        <v>71</v>
      </c>
      <c r="AY2384" s="236" t="s">
        <v>171</v>
      </c>
    </row>
    <row r="2385" s="13" customFormat="1">
      <c r="A2385" s="13"/>
      <c r="B2385" s="225"/>
      <c r="C2385" s="226"/>
      <c r="D2385" s="227" t="s">
        <v>182</v>
      </c>
      <c r="E2385" s="228" t="s">
        <v>19</v>
      </c>
      <c r="F2385" s="229" t="s">
        <v>2212</v>
      </c>
      <c r="G2385" s="226"/>
      <c r="H2385" s="230">
        <v>31.800000000000001</v>
      </c>
      <c r="I2385" s="231"/>
      <c r="J2385" s="226"/>
      <c r="K2385" s="226"/>
      <c r="L2385" s="232"/>
      <c r="M2385" s="233"/>
      <c r="N2385" s="234"/>
      <c r="O2385" s="234"/>
      <c r="P2385" s="234"/>
      <c r="Q2385" s="234"/>
      <c r="R2385" s="234"/>
      <c r="S2385" s="234"/>
      <c r="T2385" s="235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6" t="s">
        <v>182</v>
      </c>
      <c r="AU2385" s="236" t="s">
        <v>81</v>
      </c>
      <c r="AV2385" s="13" t="s">
        <v>81</v>
      </c>
      <c r="AW2385" s="13" t="s">
        <v>33</v>
      </c>
      <c r="AX2385" s="13" t="s">
        <v>71</v>
      </c>
      <c r="AY2385" s="236" t="s">
        <v>171</v>
      </c>
    </row>
    <row r="2386" s="13" customFormat="1">
      <c r="A2386" s="13"/>
      <c r="B2386" s="225"/>
      <c r="C2386" s="226"/>
      <c r="D2386" s="227" t="s">
        <v>182</v>
      </c>
      <c r="E2386" s="228" t="s">
        <v>19</v>
      </c>
      <c r="F2386" s="229" t="s">
        <v>2213</v>
      </c>
      <c r="G2386" s="226"/>
      <c r="H2386" s="230">
        <v>-9.4000000000000004</v>
      </c>
      <c r="I2386" s="231"/>
      <c r="J2386" s="226"/>
      <c r="K2386" s="226"/>
      <c r="L2386" s="232"/>
      <c r="M2386" s="233"/>
      <c r="N2386" s="234"/>
      <c r="O2386" s="234"/>
      <c r="P2386" s="234"/>
      <c r="Q2386" s="234"/>
      <c r="R2386" s="234"/>
      <c r="S2386" s="234"/>
      <c r="T2386" s="235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6" t="s">
        <v>182</v>
      </c>
      <c r="AU2386" s="236" t="s">
        <v>81</v>
      </c>
      <c r="AV2386" s="13" t="s">
        <v>81</v>
      </c>
      <c r="AW2386" s="13" t="s">
        <v>33</v>
      </c>
      <c r="AX2386" s="13" t="s">
        <v>71</v>
      </c>
      <c r="AY2386" s="236" t="s">
        <v>171</v>
      </c>
    </row>
    <row r="2387" s="13" customFormat="1">
      <c r="A2387" s="13"/>
      <c r="B2387" s="225"/>
      <c r="C2387" s="226"/>
      <c r="D2387" s="227" t="s">
        <v>182</v>
      </c>
      <c r="E2387" s="228" t="s">
        <v>19</v>
      </c>
      <c r="F2387" s="229" t="s">
        <v>2214</v>
      </c>
      <c r="G2387" s="226"/>
      <c r="H2387" s="230">
        <v>8.4800000000000004</v>
      </c>
      <c r="I2387" s="231"/>
      <c r="J2387" s="226"/>
      <c r="K2387" s="226"/>
      <c r="L2387" s="232"/>
      <c r="M2387" s="233"/>
      <c r="N2387" s="234"/>
      <c r="O2387" s="234"/>
      <c r="P2387" s="234"/>
      <c r="Q2387" s="234"/>
      <c r="R2387" s="234"/>
      <c r="S2387" s="234"/>
      <c r="T2387" s="235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6" t="s">
        <v>182</v>
      </c>
      <c r="AU2387" s="236" t="s">
        <v>81</v>
      </c>
      <c r="AV2387" s="13" t="s">
        <v>81</v>
      </c>
      <c r="AW2387" s="13" t="s">
        <v>33</v>
      </c>
      <c r="AX2387" s="13" t="s">
        <v>71</v>
      </c>
      <c r="AY2387" s="236" t="s">
        <v>171</v>
      </c>
    </row>
    <row r="2388" s="13" customFormat="1">
      <c r="A2388" s="13"/>
      <c r="B2388" s="225"/>
      <c r="C2388" s="226"/>
      <c r="D2388" s="227" t="s">
        <v>182</v>
      </c>
      <c r="E2388" s="228" t="s">
        <v>19</v>
      </c>
      <c r="F2388" s="229" t="s">
        <v>2215</v>
      </c>
      <c r="G2388" s="226"/>
      <c r="H2388" s="230">
        <v>-0.59999999999999998</v>
      </c>
      <c r="I2388" s="231"/>
      <c r="J2388" s="226"/>
      <c r="K2388" s="226"/>
      <c r="L2388" s="232"/>
      <c r="M2388" s="233"/>
      <c r="N2388" s="234"/>
      <c r="O2388" s="234"/>
      <c r="P2388" s="234"/>
      <c r="Q2388" s="234"/>
      <c r="R2388" s="234"/>
      <c r="S2388" s="234"/>
      <c r="T2388" s="235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6" t="s">
        <v>182</v>
      </c>
      <c r="AU2388" s="236" t="s">
        <v>81</v>
      </c>
      <c r="AV2388" s="13" t="s">
        <v>81</v>
      </c>
      <c r="AW2388" s="13" t="s">
        <v>33</v>
      </c>
      <c r="AX2388" s="13" t="s">
        <v>71</v>
      </c>
      <c r="AY2388" s="236" t="s">
        <v>171</v>
      </c>
    </row>
    <row r="2389" s="14" customFormat="1">
      <c r="A2389" s="14"/>
      <c r="B2389" s="237"/>
      <c r="C2389" s="238"/>
      <c r="D2389" s="227" t="s">
        <v>182</v>
      </c>
      <c r="E2389" s="239" t="s">
        <v>19</v>
      </c>
      <c r="F2389" s="240" t="s">
        <v>2216</v>
      </c>
      <c r="G2389" s="238"/>
      <c r="H2389" s="241">
        <v>57.060000000000009</v>
      </c>
      <c r="I2389" s="242"/>
      <c r="J2389" s="238"/>
      <c r="K2389" s="238"/>
      <c r="L2389" s="243"/>
      <c r="M2389" s="244"/>
      <c r="N2389" s="245"/>
      <c r="O2389" s="245"/>
      <c r="P2389" s="245"/>
      <c r="Q2389" s="245"/>
      <c r="R2389" s="245"/>
      <c r="S2389" s="245"/>
      <c r="T2389" s="246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47" t="s">
        <v>182</v>
      </c>
      <c r="AU2389" s="247" t="s">
        <v>81</v>
      </c>
      <c r="AV2389" s="14" t="s">
        <v>185</v>
      </c>
      <c r="AW2389" s="14" t="s">
        <v>33</v>
      </c>
      <c r="AX2389" s="14" t="s">
        <v>71</v>
      </c>
      <c r="AY2389" s="247" t="s">
        <v>171</v>
      </c>
    </row>
    <row r="2390" s="13" customFormat="1">
      <c r="A2390" s="13"/>
      <c r="B2390" s="225"/>
      <c r="C2390" s="226"/>
      <c r="D2390" s="227" t="s">
        <v>182</v>
      </c>
      <c r="E2390" s="228" t="s">
        <v>19</v>
      </c>
      <c r="F2390" s="229" t="s">
        <v>2217</v>
      </c>
      <c r="G2390" s="226"/>
      <c r="H2390" s="230">
        <v>4.7000000000000002</v>
      </c>
      <c r="I2390" s="231"/>
      <c r="J2390" s="226"/>
      <c r="K2390" s="226"/>
      <c r="L2390" s="232"/>
      <c r="M2390" s="233"/>
      <c r="N2390" s="234"/>
      <c r="O2390" s="234"/>
      <c r="P2390" s="234"/>
      <c r="Q2390" s="234"/>
      <c r="R2390" s="234"/>
      <c r="S2390" s="234"/>
      <c r="T2390" s="235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6" t="s">
        <v>182</v>
      </c>
      <c r="AU2390" s="236" t="s">
        <v>81</v>
      </c>
      <c r="AV2390" s="13" t="s">
        <v>81</v>
      </c>
      <c r="AW2390" s="13" t="s">
        <v>33</v>
      </c>
      <c r="AX2390" s="13" t="s">
        <v>71</v>
      </c>
      <c r="AY2390" s="236" t="s">
        <v>171</v>
      </c>
    </row>
    <row r="2391" s="13" customFormat="1">
      <c r="A2391" s="13"/>
      <c r="B2391" s="225"/>
      <c r="C2391" s="226"/>
      <c r="D2391" s="227" t="s">
        <v>182</v>
      </c>
      <c r="E2391" s="228" t="s">
        <v>19</v>
      </c>
      <c r="F2391" s="229" t="s">
        <v>885</v>
      </c>
      <c r="G2391" s="226"/>
      <c r="H2391" s="230">
        <v>-0.80000000000000004</v>
      </c>
      <c r="I2391" s="231"/>
      <c r="J2391" s="226"/>
      <c r="K2391" s="226"/>
      <c r="L2391" s="232"/>
      <c r="M2391" s="233"/>
      <c r="N2391" s="234"/>
      <c r="O2391" s="234"/>
      <c r="P2391" s="234"/>
      <c r="Q2391" s="234"/>
      <c r="R2391" s="234"/>
      <c r="S2391" s="234"/>
      <c r="T2391" s="235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6" t="s">
        <v>182</v>
      </c>
      <c r="AU2391" s="236" t="s">
        <v>81</v>
      </c>
      <c r="AV2391" s="13" t="s">
        <v>81</v>
      </c>
      <c r="AW2391" s="13" t="s">
        <v>33</v>
      </c>
      <c r="AX2391" s="13" t="s">
        <v>71</v>
      </c>
      <c r="AY2391" s="236" t="s">
        <v>171</v>
      </c>
    </row>
    <row r="2392" s="14" customFormat="1">
      <c r="A2392" s="14"/>
      <c r="B2392" s="237"/>
      <c r="C2392" s="238"/>
      <c r="D2392" s="227" t="s">
        <v>182</v>
      </c>
      <c r="E2392" s="239" t="s">
        <v>19</v>
      </c>
      <c r="F2392" s="240" t="s">
        <v>2156</v>
      </c>
      <c r="G2392" s="238"/>
      <c r="H2392" s="241">
        <v>3.9000000000000004</v>
      </c>
      <c r="I2392" s="242"/>
      <c r="J2392" s="238"/>
      <c r="K2392" s="238"/>
      <c r="L2392" s="243"/>
      <c r="M2392" s="244"/>
      <c r="N2392" s="245"/>
      <c r="O2392" s="245"/>
      <c r="P2392" s="245"/>
      <c r="Q2392" s="245"/>
      <c r="R2392" s="245"/>
      <c r="S2392" s="245"/>
      <c r="T2392" s="246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7" t="s">
        <v>182</v>
      </c>
      <c r="AU2392" s="247" t="s">
        <v>81</v>
      </c>
      <c r="AV2392" s="14" t="s">
        <v>185</v>
      </c>
      <c r="AW2392" s="14" t="s">
        <v>33</v>
      </c>
      <c r="AX2392" s="14" t="s">
        <v>71</v>
      </c>
      <c r="AY2392" s="247" t="s">
        <v>171</v>
      </c>
    </row>
    <row r="2393" s="13" customFormat="1">
      <c r="A2393" s="13"/>
      <c r="B2393" s="225"/>
      <c r="C2393" s="226"/>
      <c r="D2393" s="227" t="s">
        <v>182</v>
      </c>
      <c r="E2393" s="228" t="s">
        <v>19</v>
      </c>
      <c r="F2393" s="229" t="s">
        <v>2218</v>
      </c>
      <c r="G2393" s="226"/>
      <c r="H2393" s="230">
        <v>21.899999999999999</v>
      </c>
      <c r="I2393" s="231"/>
      <c r="J2393" s="226"/>
      <c r="K2393" s="226"/>
      <c r="L2393" s="232"/>
      <c r="M2393" s="233"/>
      <c r="N2393" s="234"/>
      <c r="O2393" s="234"/>
      <c r="P2393" s="234"/>
      <c r="Q2393" s="234"/>
      <c r="R2393" s="234"/>
      <c r="S2393" s="234"/>
      <c r="T2393" s="235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6" t="s">
        <v>182</v>
      </c>
      <c r="AU2393" s="236" t="s">
        <v>81</v>
      </c>
      <c r="AV2393" s="13" t="s">
        <v>81</v>
      </c>
      <c r="AW2393" s="13" t="s">
        <v>33</v>
      </c>
      <c r="AX2393" s="13" t="s">
        <v>71</v>
      </c>
      <c r="AY2393" s="236" t="s">
        <v>171</v>
      </c>
    </row>
    <row r="2394" s="13" customFormat="1">
      <c r="A2394" s="13"/>
      <c r="B2394" s="225"/>
      <c r="C2394" s="226"/>
      <c r="D2394" s="227" t="s">
        <v>182</v>
      </c>
      <c r="E2394" s="228" t="s">
        <v>19</v>
      </c>
      <c r="F2394" s="229" t="s">
        <v>2219</v>
      </c>
      <c r="G2394" s="226"/>
      <c r="H2394" s="230">
        <v>-2.3999999999999999</v>
      </c>
      <c r="I2394" s="231"/>
      <c r="J2394" s="226"/>
      <c r="K2394" s="226"/>
      <c r="L2394" s="232"/>
      <c r="M2394" s="233"/>
      <c r="N2394" s="234"/>
      <c r="O2394" s="234"/>
      <c r="P2394" s="234"/>
      <c r="Q2394" s="234"/>
      <c r="R2394" s="234"/>
      <c r="S2394" s="234"/>
      <c r="T2394" s="23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6" t="s">
        <v>182</v>
      </c>
      <c r="AU2394" s="236" t="s">
        <v>81</v>
      </c>
      <c r="AV2394" s="13" t="s">
        <v>81</v>
      </c>
      <c r="AW2394" s="13" t="s">
        <v>33</v>
      </c>
      <c r="AX2394" s="13" t="s">
        <v>71</v>
      </c>
      <c r="AY2394" s="236" t="s">
        <v>171</v>
      </c>
    </row>
    <row r="2395" s="13" customFormat="1">
      <c r="A2395" s="13"/>
      <c r="B2395" s="225"/>
      <c r="C2395" s="226"/>
      <c r="D2395" s="227" t="s">
        <v>182</v>
      </c>
      <c r="E2395" s="228" t="s">
        <v>19</v>
      </c>
      <c r="F2395" s="229" t="s">
        <v>880</v>
      </c>
      <c r="G2395" s="226"/>
      <c r="H2395" s="230">
        <v>11.5</v>
      </c>
      <c r="I2395" s="231"/>
      <c r="J2395" s="226"/>
      <c r="K2395" s="226"/>
      <c r="L2395" s="232"/>
      <c r="M2395" s="233"/>
      <c r="N2395" s="234"/>
      <c r="O2395" s="234"/>
      <c r="P2395" s="234"/>
      <c r="Q2395" s="234"/>
      <c r="R2395" s="234"/>
      <c r="S2395" s="234"/>
      <c r="T2395" s="23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6" t="s">
        <v>182</v>
      </c>
      <c r="AU2395" s="236" t="s">
        <v>81</v>
      </c>
      <c r="AV2395" s="13" t="s">
        <v>81</v>
      </c>
      <c r="AW2395" s="13" t="s">
        <v>33</v>
      </c>
      <c r="AX2395" s="13" t="s">
        <v>71</v>
      </c>
      <c r="AY2395" s="236" t="s">
        <v>171</v>
      </c>
    </row>
    <row r="2396" s="13" customFormat="1">
      <c r="A2396" s="13"/>
      <c r="B2396" s="225"/>
      <c r="C2396" s="226"/>
      <c r="D2396" s="227" t="s">
        <v>182</v>
      </c>
      <c r="E2396" s="228" t="s">
        <v>19</v>
      </c>
      <c r="F2396" s="229" t="s">
        <v>881</v>
      </c>
      <c r="G2396" s="226"/>
      <c r="H2396" s="230">
        <v>-3.6499999999999999</v>
      </c>
      <c r="I2396" s="231"/>
      <c r="J2396" s="226"/>
      <c r="K2396" s="226"/>
      <c r="L2396" s="232"/>
      <c r="M2396" s="233"/>
      <c r="N2396" s="234"/>
      <c r="O2396" s="234"/>
      <c r="P2396" s="234"/>
      <c r="Q2396" s="234"/>
      <c r="R2396" s="234"/>
      <c r="S2396" s="234"/>
      <c r="T2396" s="23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6" t="s">
        <v>182</v>
      </c>
      <c r="AU2396" s="236" t="s">
        <v>81</v>
      </c>
      <c r="AV2396" s="13" t="s">
        <v>81</v>
      </c>
      <c r="AW2396" s="13" t="s">
        <v>33</v>
      </c>
      <c r="AX2396" s="13" t="s">
        <v>71</v>
      </c>
      <c r="AY2396" s="236" t="s">
        <v>171</v>
      </c>
    </row>
    <row r="2397" s="13" customFormat="1">
      <c r="A2397" s="13"/>
      <c r="B2397" s="225"/>
      <c r="C2397" s="226"/>
      <c r="D2397" s="227" t="s">
        <v>182</v>
      </c>
      <c r="E2397" s="228" t="s">
        <v>19</v>
      </c>
      <c r="F2397" s="229" t="s">
        <v>2220</v>
      </c>
      <c r="G2397" s="226"/>
      <c r="H2397" s="230">
        <v>34.159999999999997</v>
      </c>
      <c r="I2397" s="231"/>
      <c r="J2397" s="226"/>
      <c r="K2397" s="226"/>
      <c r="L2397" s="232"/>
      <c r="M2397" s="233"/>
      <c r="N2397" s="234"/>
      <c r="O2397" s="234"/>
      <c r="P2397" s="234"/>
      <c r="Q2397" s="234"/>
      <c r="R2397" s="234"/>
      <c r="S2397" s="234"/>
      <c r="T2397" s="23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6" t="s">
        <v>182</v>
      </c>
      <c r="AU2397" s="236" t="s">
        <v>81</v>
      </c>
      <c r="AV2397" s="13" t="s">
        <v>81</v>
      </c>
      <c r="AW2397" s="13" t="s">
        <v>33</v>
      </c>
      <c r="AX2397" s="13" t="s">
        <v>71</v>
      </c>
      <c r="AY2397" s="236" t="s">
        <v>171</v>
      </c>
    </row>
    <row r="2398" s="13" customFormat="1">
      <c r="A2398" s="13"/>
      <c r="B2398" s="225"/>
      <c r="C2398" s="226"/>
      <c r="D2398" s="227" t="s">
        <v>182</v>
      </c>
      <c r="E2398" s="228" t="s">
        <v>19</v>
      </c>
      <c r="F2398" s="229" t="s">
        <v>2221</v>
      </c>
      <c r="G2398" s="226"/>
      <c r="H2398" s="230">
        <v>3.8599999999999999</v>
      </c>
      <c r="I2398" s="231"/>
      <c r="J2398" s="226"/>
      <c r="K2398" s="226"/>
      <c r="L2398" s="232"/>
      <c r="M2398" s="233"/>
      <c r="N2398" s="234"/>
      <c r="O2398" s="234"/>
      <c r="P2398" s="234"/>
      <c r="Q2398" s="234"/>
      <c r="R2398" s="234"/>
      <c r="S2398" s="234"/>
      <c r="T2398" s="23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6" t="s">
        <v>182</v>
      </c>
      <c r="AU2398" s="236" t="s">
        <v>81</v>
      </c>
      <c r="AV2398" s="13" t="s">
        <v>81</v>
      </c>
      <c r="AW2398" s="13" t="s">
        <v>33</v>
      </c>
      <c r="AX2398" s="13" t="s">
        <v>71</v>
      </c>
      <c r="AY2398" s="236" t="s">
        <v>171</v>
      </c>
    </row>
    <row r="2399" s="13" customFormat="1">
      <c r="A2399" s="13"/>
      <c r="B2399" s="225"/>
      <c r="C2399" s="226"/>
      <c r="D2399" s="227" t="s">
        <v>182</v>
      </c>
      <c r="E2399" s="228" t="s">
        <v>19</v>
      </c>
      <c r="F2399" s="229" t="s">
        <v>2222</v>
      </c>
      <c r="G2399" s="226"/>
      <c r="H2399" s="230">
        <v>-4</v>
      </c>
      <c r="I2399" s="231"/>
      <c r="J2399" s="226"/>
      <c r="K2399" s="226"/>
      <c r="L2399" s="232"/>
      <c r="M2399" s="233"/>
      <c r="N2399" s="234"/>
      <c r="O2399" s="234"/>
      <c r="P2399" s="234"/>
      <c r="Q2399" s="234"/>
      <c r="R2399" s="234"/>
      <c r="S2399" s="234"/>
      <c r="T2399" s="235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6" t="s">
        <v>182</v>
      </c>
      <c r="AU2399" s="236" t="s">
        <v>81</v>
      </c>
      <c r="AV2399" s="13" t="s">
        <v>81</v>
      </c>
      <c r="AW2399" s="13" t="s">
        <v>33</v>
      </c>
      <c r="AX2399" s="13" t="s">
        <v>71</v>
      </c>
      <c r="AY2399" s="236" t="s">
        <v>171</v>
      </c>
    </row>
    <row r="2400" s="13" customFormat="1">
      <c r="A2400" s="13"/>
      <c r="B2400" s="225"/>
      <c r="C2400" s="226"/>
      <c r="D2400" s="227" t="s">
        <v>182</v>
      </c>
      <c r="E2400" s="228" t="s">
        <v>19</v>
      </c>
      <c r="F2400" s="229" t="s">
        <v>2223</v>
      </c>
      <c r="G2400" s="226"/>
      <c r="H2400" s="230">
        <v>40.420000000000002</v>
      </c>
      <c r="I2400" s="231"/>
      <c r="J2400" s="226"/>
      <c r="K2400" s="226"/>
      <c r="L2400" s="232"/>
      <c r="M2400" s="233"/>
      <c r="N2400" s="234"/>
      <c r="O2400" s="234"/>
      <c r="P2400" s="234"/>
      <c r="Q2400" s="234"/>
      <c r="R2400" s="234"/>
      <c r="S2400" s="234"/>
      <c r="T2400" s="235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6" t="s">
        <v>182</v>
      </c>
      <c r="AU2400" s="236" t="s">
        <v>81</v>
      </c>
      <c r="AV2400" s="13" t="s">
        <v>81</v>
      </c>
      <c r="AW2400" s="13" t="s">
        <v>33</v>
      </c>
      <c r="AX2400" s="13" t="s">
        <v>71</v>
      </c>
      <c r="AY2400" s="236" t="s">
        <v>171</v>
      </c>
    </row>
    <row r="2401" s="13" customFormat="1">
      <c r="A2401" s="13"/>
      <c r="B2401" s="225"/>
      <c r="C2401" s="226"/>
      <c r="D2401" s="227" t="s">
        <v>182</v>
      </c>
      <c r="E2401" s="228" t="s">
        <v>19</v>
      </c>
      <c r="F2401" s="229" t="s">
        <v>2224</v>
      </c>
      <c r="G2401" s="226"/>
      <c r="H2401" s="230">
        <v>1.7</v>
      </c>
      <c r="I2401" s="231"/>
      <c r="J2401" s="226"/>
      <c r="K2401" s="226"/>
      <c r="L2401" s="232"/>
      <c r="M2401" s="233"/>
      <c r="N2401" s="234"/>
      <c r="O2401" s="234"/>
      <c r="P2401" s="234"/>
      <c r="Q2401" s="234"/>
      <c r="R2401" s="234"/>
      <c r="S2401" s="234"/>
      <c r="T2401" s="235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6" t="s">
        <v>182</v>
      </c>
      <c r="AU2401" s="236" t="s">
        <v>81</v>
      </c>
      <c r="AV2401" s="13" t="s">
        <v>81</v>
      </c>
      <c r="AW2401" s="13" t="s">
        <v>33</v>
      </c>
      <c r="AX2401" s="13" t="s">
        <v>71</v>
      </c>
      <c r="AY2401" s="236" t="s">
        <v>171</v>
      </c>
    </row>
    <row r="2402" s="13" customFormat="1">
      <c r="A2402" s="13"/>
      <c r="B2402" s="225"/>
      <c r="C2402" s="226"/>
      <c r="D2402" s="227" t="s">
        <v>182</v>
      </c>
      <c r="E2402" s="228" t="s">
        <v>19</v>
      </c>
      <c r="F2402" s="229" t="s">
        <v>2225</v>
      </c>
      <c r="G2402" s="226"/>
      <c r="H2402" s="230">
        <v>-5.7000000000000002</v>
      </c>
      <c r="I2402" s="231"/>
      <c r="J2402" s="226"/>
      <c r="K2402" s="226"/>
      <c r="L2402" s="232"/>
      <c r="M2402" s="233"/>
      <c r="N2402" s="234"/>
      <c r="O2402" s="234"/>
      <c r="P2402" s="234"/>
      <c r="Q2402" s="234"/>
      <c r="R2402" s="234"/>
      <c r="S2402" s="234"/>
      <c r="T2402" s="235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6" t="s">
        <v>182</v>
      </c>
      <c r="AU2402" s="236" t="s">
        <v>81</v>
      </c>
      <c r="AV2402" s="13" t="s">
        <v>81</v>
      </c>
      <c r="AW2402" s="13" t="s">
        <v>33</v>
      </c>
      <c r="AX2402" s="13" t="s">
        <v>71</v>
      </c>
      <c r="AY2402" s="236" t="s">
        <v>171</v>
      </c>
    </row>
    <row r="2403" s="13" customFormat="1">
      <c r="A2403" s="13"/>
      <c r="B2403" s="225"/>
      <c r="C2403" s="226"/>
      <c r="D2403" s="227" t="s">
        <v>182</v>
      </c>
      <c r="E2403" s="228" t="s">
        <v>19</v>
      </c>
      <c r="F2403" s="229" t="s">
        <v>2226</v>
      </c>
      <c r="G2403" s="226"/>
      <c r="H2403" s="230">
        <v>32.640000000000001</v>
      </c>
      <c r="I2403" s="231"/>
      <c r="J2403" s="226"/>
      <c r="K2403" s="226"/>
      <c r="L2403" s="232"/>
      <c r="M2403" s="233"/>
      <c r="N2403" s="234"/>
      <c r="O2403" s="234"/>
      <c r="P2403" s="234"/>
      <c r="Q2403" s="234"/>
      <c r="R2403" s="234"/>
      <c r="S2403" s="234"/>
      <c r="T2403" s="23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6" t="s">
        <v>182</v>
      </c>
      <c r="AU2403" s="236" t="s">
        <v>81</v>
      </c>
      <c r="AV2403" s="13" t="s">
        <v>81</v>
      </c>
      <c r="AW2403" s="13" t="s">
        <v>33</v>
      </c>
      <c r="AX2403" s="13" t="s">
        <v>71</v>
      </c>
      <c r="AY2403" s="236" t="s">
        <v>171</v>
      </c>
    </row>
    <row r="2404" s="13" customFormat="1">
      <c r="A2404" s="13"/>
      <c r="B2404" s="225"/>
      <c r="C2404" s="226"/>
      <c r="D2404" s="227" t="s">
        <v>182</v>
      </c>
      <c r="E2404" s="228" t="s">
        <v>19</v>
      </c>
      <c r="F2404" s="229" t="s">
        <v>2227</v>
      </c>
      <c r="G2404" s="226"/>
      <c r="H2404" s="230">
        <v>-2.7999999999999998</v>
      </c>
      <c r="I2404" s="231"/>
      <c r="J2404" s="226"/>
      <c r="K2404" s="226"/>
      <c r="L2404" s="232"/>
      <c r="M2404" s="233"/>
      <c r="N2404" s="234"/>
      <c r="O2404" s="234"/>
      <c r="P2404" s="234"/>
      <c r="Q2404" s="234"/>
      <c r="R2404" s="234"/>
      <c r="S2404" s="234"/>
      <c r="T2404" s="23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6" t="s">
        <v>182</v>
      </c>
      <c r="AU2404" s="236" t="s">
        <v>81</v>
      </c>
      <c r="AV2404" s="13" t="s">
        <v>81</v>
      </c>
      <c r="AW2404" s="13" t="s">
        <v>33</v>
      </c>
      <c r="AX2404" s="13" t="s">
        <v>71</v>
      </c>
      <c r="AY2404" s="236" t="s">
        <v>171</v>
      </c>
    </row>
    <row r="2405" s="13" customFormat="1">
      <c r="A2405" s="13"/>
      <c r="B2405" s="225"/>
      <c r="C2405" s="226"/>
      <c r="D2405" s="227" t="s">
        <v>182</v>
      </c>
      <c r="E2405" s="228" t="s">
        <v>19</v>
      </c>
      <c r="F2405" s="229" t="s">
        <v>2228</v>
      </c>
      <c r="G2405" s="226"/>
      <c r="H2405" s="230">
        <v>38.700000000000003</v>
      </c>
      <c r="I2405" s="231"/>
      <c r="J2405" s="226"/>
      <c r="K2405" s="226"/>
      <c r="L2405" s="232"/>
      <c r="M2405" s="233"/>
      <c r="N2405" s="234"/>
      <c r="O2405" s="234"/>
      <c r="P2405" s="234"/>
      <c r="Q2405" s="234"/>
      <c r="R2405" s="234"/>
      <c r="S2405" s="234"/>
      <c r="T2405" s="235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6" t="s">
        <v>182</v>
      </c>
      <c r="AU2405" s="236" t="s">
        <v>81</v>
      </c>
      <c r="AV2405" s="13" t="s">
        <v>81</v>
      </c>
      <c r="AW2405" s="13" t="s">
        <v>33</v>
      </c>
      <c r="AX2405" s="13" t="s">
        <v>71</v>
      </c>
      <c r="AY2405" s="236" t="s">
        <v>171</v>
      </c>
    </row>
    <row r="2406" s="13" customFormat="1">
      <c r="A2406" s="13"/>
      <c r="B2406" s="225"/>
      <c r="C2406" s="226"/>
      <c r="D2406" s="227" t="s">
        <v>182</v>
      </c>
      <c r="E2406" s="228" t="s">
        <v>19</v>
      </c>
      <c r="F2406" s="229" t="s">
        <v>2229</v>
      </c>
      <c r="G2406" s="226"/>
      <c r="H2406" s="230">
        <v>16</v>
      </c>
      <c r="I2406" s="231"/>
      <c r="J2406" s="226"/>
      <c r="K2406" s="226"/>
      <c r="L2406" s="232"/>
      <c r="M2406" s="233"/>
      <c r="N2406" s="234"/>
      <c r="O2406" s="234"/>
      <c r="P2406" s="234"/>
      <c r="Q2406" s="234"/>
      <c r="R2406" s="234"/>
      <c r="S2406" s="234"/>
      <c r="T2406" s="235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6" t="s">
        <v>182</v>
      </c>
      <c r="AU2406" s="236" t="s">
        <v>81</v>
      </c>
      <c r="AV2406" s="13" t="s">
        <v>81</v>
      </c>
      <c r="AW2406" s="13" t="s">
        <v>33</v>
      </c>
      <c r="AX2406" s="13" t="s">
        <v>71</v>
      </c>
      <c r="AY2406" s="236" t="s">
        <v>171</v>
      </c>
    </row>
    <row r="2407" s="13" customFormat="1">
      <c r="A2407" s="13"/>
      <c r="B2407" s="225"/>
      <c r="C2407" s="226"/>
      <c r="D2407" s="227" t="s">
        <v>182</v>
      </c>
      <c r="E2407" s="228" t="s">
        <v>19</v>
      </c>
      <c r="F2407" s="229" t="s">
        <v>2230</v>
      </c>
      <c r="G2407" s="226"/>
      <c r="H2407" s="230">
        <v>-5.5</v>
      </c>
      <c r="I2407" s="231"/>
      <c r="J2407" s="226"/>
      <c r="K2407" s="226"/>
      <c r="L2407" s="232"/>
      <c r="M2407" s="233"/>
      <c r="N2407" s="234"/>
      <c r="O2407" s="234"/>
      <c r="P2407" s="234"/>
      <c r="Q2407" s="234"/>
      <c r="R2407" s="234"/>
      <c r="S2407" s="234"/>
      <c r="T2407" s="235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6" t="s">
        <v>182</v>
      </c>
      <c r="AU2407" s="236" t="s">
        <v>81</v>
      </c>
      <c r="AV2407" s="13" t="s">
        <v>81</v>
      </c>
      <c r="AW2407" s="13" t="s">
        <v>33</v>
      </c>
      <c r="AX2407" s="13" t="s">
        <v>71</v>
      </c>
      <c r="AY2407" s="236" t="s">
        <v>171</v>
      </c>
    </row>
    <row r="2408" s="13" customFormat="1">
      <c r="A2408" s="13"/>
      <c r="B2408" s="225"/>
      <c r="C2408" s="226"/>
      <c r="D2408" s="227" t="s">
        <v>182</v>
      </c>
      <c r="E2408" s="228" t="s">
        <v>19</v>
      </c>
      <c r="F2408" s="229" t="s">
        <v>2231</v>
      </c>
      <c r="G2408" s="226"/>
      <c r="H2408" s="230">
        <v>26.52</v>
      </c>
      <c r="I2408" s="231"/>
      <c r="J2408" s="226"/>
      <c r="K2408" s="226"/>
      <c r="L2408" s="232"/>
      <c r="M2408" s="233"/>
      <c r="N2408" s="234"/>
      <c r="O2408" s="234"/>
      <c r="P2408" s="234"/>
      <c r="Q2408" s="234"/>
      <c r="R2408" s="234"/>
      <c r="S2408" s="234"/>
      <c r="T2408" s="235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6" t="s">
        <v>182</v>
      </c>
      <c r="AU2408" s="236" t="s">
        <v>81</v>
      </c>
      <c r="AV2408" s="13" t="s">
        <v>81</v>
      </c>
      <c r="AW2408" s="13" t="s">
        <v>33</v>
      </c>
      <c r="AX2408" s="13" t="s">
        <v>71</v>
      </c>
      <c r="AY2408" s="236" t="s">
        <v>171</v>
      </c>
    </row>
    <row r="2409" s="13" customFormat="1">
      <c r="A2409" s="13"/>
      <c r="B2409" s="225"/>
      <c r="C2409" s="226"/>
      <c r="D2409" s="227" t="s">
        <v>182</v>
      </c>
      <c r="E2409" s="228" t="s">
        <v>19</v>
      </c>
      <c r="F2409" s="229" t="s">
        <v>2232</v>
      </c>
      <c r="G2409" s="226"/>
      <c r="H2409" s="230">
        <v>-5.2000000000000002</v>
      </c>
      <c r="I2409" s="231"/>
      <c r="J2409" s="226"/>
      <c r="K2409" s="226"/>
      <c r="L2409" s="232"/>
      <c r="M2409" s="233"/>
      <c r="N2409" s="234"/>
      <c r="O2409" s="234"/>
      <c r="P2409" s="234"/>
      <c r="Q2409" s="234"/>
      <c r="R2409" s="234"/>
      <c r="S2409" s="234"/>
      <c r="T2409" s="235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6" t="s">
        <v>182</v>
      </c>
      <c r="AU2409" s="236" t="s">
        <v>81</v>
      </c>
      <c r="AV2409" s="13" t="s">
        <v>81</v>
      </c>
      <c r="AW2409" s="13" t="s">
        <v>33</v>
      </c>
      <c r="AX2409" s="13" t="s">
        <v>71</v>
      </c>
      <c r="AY2409" s="236" t="s">
        <v>171</v>
      </c>
    </row>
    <row r="2410" s="14" customFormat="1">
      <c r="A2410" s="14"/>
      <c r="B2410" s="237"/>
      <c r="C2410" s="238"/>
      <c r="D2410" s="227" t="s">
        <v>182</v>
      </c>
      <c r="E2410" s="239" t="s">
        <v>19</v>
      </c>
      <c r="F2410" s="240" t="s">
        <v>253</v>
      </c>
      <c r="G2410" s="238"/>
      <c r="H2410" s="241">
        <v>198.15000000000003</v>
      </c>
      <c r="I2410" s="242"/>
      <c r="J2410" s="238"/>
      <c r="K2410" s="238"/>
      <c r="L2410" s="243"/>
      <c r="M2410" s="244"/>
      <c r="N2410" s="245"/>
      <c r="O2410" s="245"/>
      <c r="P2410" s="245"/>
      <c r="Q2410" s="245"/>
      <c r="R2410" s="245"/>
      <c r="S2410" s="245"/>
      <c r="T2410" s="246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7" t="s">
        <v>182</v>
      </c>
      <c r="AU2410" s="247" t="s">
        <v>81</v>
      </c>
      <c r="AV2410" s="14" t="s">
        <v>185</v>
      </c>
      <c r="AW2410" s="14" t="s">
        <v>33</v>
      </c>
      <c r="AX2410" s="14" t="s">
        <v>71</v>
      </c>
      <c r="AY2410" s="247" t="s">
        <v>171</v>
      </c>
    </row>
    <row r="2411" s="15" customFormat="1">
      <c r="A2411" s="15"/>
      <c r="B2411" s="248"/>
      <c r="C2411" s="249"/>
      <c r="D2411" s="227" t="s">
        <v>182</v>
      </c>
      <c r="E2411" s="250" t="s">
        <v>19</v>
      </c>
      <c r="F2411" s="251" t="s">
        <v>188</v>
      </c>
      <c r="G2411" s="249"/>
      <c r="H2411" s="252">
        <v>259.10999999999996</v>
      </c>
      <c r="I2411" s="253"/>
      <c r="J2411" s="249"/>
      <c r="K2411" s="249"/>
      <c r="L2411" s="254"/>
      <c r="M2411" s="255"/>
      <c r="N2411" s="256"/>
      <c r="O2411" s="256"/>
      <c r="P2411" s="256"/>
      <c r="Q2411" s="256"/>
      <c r="R2411" s="256"/>
      <c r="S2411" s="256"/>
      <c r="T2411" s="257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58" t="s">
        <v>182</v>
      </c>
      <c r="AU2411" s="258" t="s">
        <v>81</v>
      </c>
      <c r="AV2411" s="15" t="s">
        <v>179</v>
      </c>
      <c r="AW2411" s="15" t="s">
        <v>33</v>
      </c>
      <c r="AX2411" s="15" t="s">
        <v>79</v>
      </c>
      <c r="AY2411" s="258" t="s">
        <v>171</v>
      </c>
    </row>
    <row r="2412" s="2" customFormat="1" ht="16.5" customHeight="1">
      <c r="A2412" s="41"/>
      <c r="B2412" s="42"/>
      <c r="C2412" s="269" t="s">
        <v>1376</v>
      </c>
      <c r="D2412" s="269" t="s">
        <v>565</v>
      </c>
      <c r="E2412" s="270" t="s">
        <v>2233</v>
      </c>
      <c r="F2412" s="271" t="s">
        <v>2234</v>
      </c>
      <c r="G2412" s="272" t="s">
        <v>234</v>
      </c>
      <c r="H2412" s="273">
        <v>264.29199999999997</v>
      </c>
      <c r="I2412" s="274"/>
      <c r="J2412" s="275">
        <f>ROUND(I2412*H2412,2)</f>
        <v>0</v>
      </c>
      <c r="K2412" s="271" t="s">
        <v>178</v>
      </c>
      <c r="L2412" s="276"/>
      <c r="M2412" s="277" t="s">
        <v>19</v>
      </c>
      <c r="N2412" s="278" t="s">
        <v>42</v>
      </c>
      <c r="O2412" s="87"/>
      <c r="P2412" s="216">
        <f>O2412*H2412</f>
        <v>0</v>
      </c>
      <c r="Q2412" s="216">
        <v>0.00022000000000000001</v>
      </c>
      <c r="R2412" s="216">
        <f>Q2412*H2412</f>
        <v>0.058144239999999993</v>
      </c>
      <c r="S2412" s="216">
        <v>0</v>
      </c>
      <c r="T2412" s="217">
        <f>S2412*H2412</f>
        <v>0</v>
      </c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R2412" s="218" t="s">
        <v>286</v>
      </c>
      <c r="AT2412" s="218" t="s">
        <v>565</v>
      </c>
      <c r="AU2412" s="218" t="s">
        <v>81</v>
      </c>
      <c r="AY2412" s="20" t="s">
        <v>171</v>
      </c>
      <c r="BE2412" s="219">
        <f>IF(N2412="základní",J2412,0)</f>
        <v>0</v>
      </c>
      <c r="BF2412" s="219">
        <f>IF(N2412="snížená",J2412,0)</f>
        <v>0</v>
      </c>
      <c r="BG2412" s="219">
        <f>IF(N2412="zákl. přenesená",J2412,0)</f>
        <v>0</v>
      </c>
      <c r="BH2412" s="219">
        <f>IF(N2412="sníž. přenesená",J2412,0)</f>
        <v>0</v>
      </c>
      <c r="BI2412" s="219">
        <f>IF(N2412="nulová",J2412,0)</f>
        <v>0</v>
      </c>
      <c r="BJ2412" s="20" t="s">
        <v>79</v>
      </c>
      <c r="BK2412" s="219">
        <f>ROUND(I2412*H2412,2)</f>
        <v>0</v>
      </c>
      <c r="BL2412" s="20" t="s">
        <v>235</v>
      </c>
      <c r="BM2412" s="218" t="s">
        <v>2235</v>
      </c>
    </row>
    <row r="2413" s="13" customFormat="1">
      <c r="A2413" s="13"/>
      <c r="B2413" s="225"/>
      <c r="C2413" s="226"/>
      <c r="D2413" s="227" t="s">
        <v>182</v>
      </c>
      <c r="E2413" s="228" t="s">
        <v>19</v>
      </c>
      <c r="F2413" s="229" t="s">
        <v>2236</v>
      </c>
      <c r="G2413" s="226"/>
      <c r="H2413" s="230">
        <v>264.29199999999997</v>
      </c>
      <c r="I2413" s="231"/>
      <c r="J2413" s="226"/>
      <c r="K2413" s="226"/>
      <c r="L2413" s="232"/>
      <c r="M2413" s="233"/>
      <c r="N2413" s="234"/>
      <c r="O2413" s="234"/>
      <c r="P2413" s="234"/>
      <c r="Q2413" s="234"/>
      <c r="R2413" s="234"/>
      <c r="S2413" s="234"/>
      <c r="T2413" s="235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6" t="s">
        <v>182</v>
      </c>
      <c r="AU2413" s="236" t="s">
        <v>81</v>
      </c>
      <c r="AV2413" s="13" t="s">
        <v>81</v>
      </c>
      <c r="AW2413" s="13" t="s">
        <v>33</v>
      </c>
      <c r="AX2413" s="13" t="s">
        <v>71</v>
      </c>
      <c r="AY2413" s="236" t="s">
        <v>171</v>
      </c>
    </row>
    <row r="2414" s="15" customFormat="1">
      <c r="A2414" s="15"/>
      <c r="B2414" s="248"/>
      <c r="C2414" s="249"/>
      <c r="D2414" s="227" t="s">
        <v>182</v>
      </c>
      <c r="E2414" s="250" t="s">
        <v>19</v>
      </c>
      <c r="F2414" s="251" t="s">
        <v>188</v>
      </c>
      <c r="G2414" s="249"/>
      <c r="H2414" s="252">
        <v>264.29199999999997</v>
      </c>
      <c r="I2414" s="253"/>
      <c r="J2414" s="249"/>
      <c r="K2414" s="249"/>
      <c r="L2414" s="254"/>
      <c r="M2414" s="255"/>
      <c r="N2414" s="256"/>
      <c r="O2414" s="256"/>
      <c r="P2414" s="256"/>
      <c r="Q2414" s="256"/>
      <c r="R2414" s="256"/>
      <c r="S2414" s="256"/>
      <c r="T2414" s="257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58" t="s">
        <v>182</v>
      </c>
      <c r="AU2414" s="258" t="s">
        <v>81</v>
      </c>
      <c r="AV2414" s="15" t="s">
        <v>179</v>
      </c>
      <c r="AW2414" s="15" t="s">
        <v>33</v>
      </c>
      <c r="AX2414" s="15" t="s">
        <v>79</v>
      </c>
      <c r="AY2414" s="258" t="s">
        <v>171</v>
      </c>
    </row>
    <row r="2415" s="2" customFormat="1" ht="16.5" customHeight="1">
      <c r="A2415" s="41"/>
      <c r="B2415" s="42"/>
      <c r="C2415" s="207" t="s">
        <v>2237</v>
      </c>
      <c r="D2415" s="207" t="s">
        <v>174</v>
      </c>
      <c r="E2415" s="208" t="s">
        <v>2238</v>
      </c>
      <c r="F2415" s="209" t="s">
        <v>2239</v>
      </c>
      <c r="G2415" s="210" t="s">
        <v>234</v>
      </c>
      <c r="H2415" s="211">
        <v>8.8399999999999999</v>
      </c>
      <c r="I2415" s="212"/>
      <c r="J2415" s="213">
        <f>ROUND(I2415*H2415,2)</f>
        <v>0</v>
      </c>
      <c r="K2415" s="209" t="s">
        <v>178</v>
      </c>
      <c r="L2415" s="47"/>
      <c r="M2415" s="214" t="s">
        <v>19</v>
      </c>
      <c r="N2415" s="215" t="s">
        <v>42</v>
      </c>
      <c r="O2415" s="87"/>
      <c r="P2415" s="216">
        <f>O2415*H2415</f>
        <v>0</v>
      </c>
      <c r="Q2415" s="216">
        <v>1.0000000000000001E-05</v>
      </c>
      <c r="R2415" s="216">
        <f>Q2415*H2415</f>
        <v>8.8400000000000007E-05</v>
      </c>
      <c r="S2415" s="216">
        <v>0</v>
      </c>
      <c r="T2415" s="217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18" t="s">
        <v>235</v>
      </c>
      <c r="AT2415" s="218" t="s">
        <v>174</v>
      </c>
      <c r="AU2415" s="218" t="s">
        <v>81</v>
      </c>
      <c r="AY2415" s="20" t="s">
        <v>171</v>
      </c>
      <c r="BE2415" s="219">
        <f>IF(N2415="základní",J2415,0)</f>
        <v>0</v>
      </c>
      <c r="BF2415" s="219">
        <f>IF(N2415="snížená",J2415,0)</f>
        <v>0</v>
      </c>
      <c r="BG2415" s="219">
        <f>IF(N2415="zákl. přenesená",J2415,0)</f>
        <v>0</v>
      </c>
      <c r="BH2415" s="219">
        <f>IF(N2415="sníž. přenesená",J2415,0)</f>
        <v>0</v>
      </c>
      <c r="BI2415" s="219">
        <f>IF(N2415="nulová",J2415,0)</f>
        <v>0</v>
      </c>
      <c r="BJ2415" s="20" t="s">
        <v>79</v>
      </c>
      <c r="BK2415" s="219">
        <f>ROUND(I2415*H2415,2)</f>
        <v>0</v>
      </c>
      <c r="BL2415" s="20" t="s">
        <v>235</v>
      </c>
      <c r="BM2415" s="218" t="s">
        <v>2240</v>
      </c>
    </row>
    <row r="2416" s="2" customFormat="1">
      <c r="A2416" s="41"/>
      <c r="B2416" s="42"/>
      <c r="C2416" s="43"/>
      <c r="D2416" s="220" t="s">
        <v>180</v>
      </c>
      <c r="E2416" s="43"/>
      <c r="F2416" s="221" t="s">
        <v>2241</v>
      </c>
      <c r="G2416" s="43"/>
      <c r="H2416" s="43"/>
      <c r="I2416" s="222"/>
      <c r="J2416" s="43"/>
      <c r="K2416" s="43"/>
      <c r="L2416" s="47"/>
      <c r="M2416" s="223"/>
      <c r="N2416" s="224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180</v>
      </c>
      <c r="AU2416" s="20" t="s">
        <v>81</v>
      </c>
    </row>
    <row r="2417" s="13" customFormat="1">
      <c r="A2417" s="13"/>
      <c r="B2417" s="225"/>
      <c r="C2417" s="226"/>
      <c r="D2417" s="227" t="s">
        <v>182</v>
      </c>
      <c r="E2417" s="228" t="s">
        <v>19</v>
      </c>
      <c r="F2417" s="229" t="s">
        <v>2242</v>
      </c>
      <c r="G2417" s="226"/>
      <c r="H2417" s="230">
        <v>14.140000000000001</v>
      </c>
      <c r="I2417" s="231"/>
      <c r="J2417" s="226"/>
      <c r="K2417" s="226"/>
      <c r="L2417" s="232"/>
      <c r="M2417" s="233"/>
      <c r="N2417" s="234"/>
      <c r="O2417" s="234"/>
      <c r="P2417" s="234"/>
      <c r="Q2417" s="234"/>
      <c r="R2417" s="234"/>
      <c r="S2417" s="234"/>
      <c r="T2417" s="235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6" t="s">
        <v>182</v>
      </c>
      <c r="AU2417" s="236" t="s">
        <v>81</v>
      </c>
      <c r="AV2417" s="13" t="s">
        <v>81</v>
      </c>
      <c r="AW2417" s="13" t="s">
        <v>33</v>
      </c>
      <c r="AX2417" s="13" t="s">
        <v>71</v>
      </c>
      <c r="AY2417" s="236" t="s">
        <v>171</v>
      </c>
    </row>
    <row r="2418" s="13" customFormat="1">
      <c r="A2418" s="13"/>
      <c r="B2418" s="225"/>
      <c r="C2418" s="226"/>
      <c r="D2418" s="227" t="s">
        <v>182</v>
      </c>
      <c r="E2418" s="228" t="s">
        <v>19</v>
      </c>
      <c r="F2418" s="229" t="s">
        <v>2243</v>
      </c>
      <c r="G2418" s="226"/>
      <c r="H2418" s="230">
        <v>-5.2999999999999998</v>
      </c>
      <c r="I2418" s="231"/>
      <c r="J2418" s="226"/>
      <c r="K2418" s="226"/>
      <c r="L2418" s="232"/>
      <c r="M2418" s="233"/>
      <c r="N2418" s="234"/>
      <c r="O2418" s="234"/>
      <c r="P2418" s="234"/>
      <c r="Q2418" s="234"/>
      <c r="R2418" s="234"/>
      <c r="S2418" s="234"/>
      <c r="T2418" s="235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6" t="s">
        <v>182</v>
      </c>
      <c r="AU2418" s="236" t="s">
        <v>81</v>
      </c>
      <c r="AV2418" s="13" t="s">
        <v>81</v>
      </c>
      <c r="AW2418" s="13" t="s">
        <v>33</v>
      </c>
      <c r="AX2418" s="13" t="s">
        <v>71</v>
      </c>
      <c r="AY2418" s="236" t="s">
        <v>171</v>
      </c>
    </row>
    <row r="2419" s="14" customFormat="1">
      <c r="A2419" s="14"/>
      <c r="B2419" s="237"/>
      <c r="C2419" s="238"/>
      <c r="D2419" s="227" t="s">
        <v>182</v>
      </c>
      <c r="E2419" s="239" t="s">
        <v>19</v>
      </c>
      <c r="F2419" s="240" t="s">
        <v>2149</v>
      </c>
      <c r="G2419" s="238"/>
      <c r="H2419" s="241">
        <v>8.8399999999999999</v>
      </c>
      <c r="I2419" s="242"/>
      <c r="J2419" s="238"/>
      <c r="K2419" s="238"/>
      <c r="L2419" s="243"/>
      <c r="M2419" s="244"/>
      <c r="N2419" s="245"/>
      <c r="O2419" s="245"/>
      <c r="P2419" s="245"/>
      <c r="Q2419" s="245"/>
      <c r="R2419" s="245"/>
      <c r="S2419" s="245"/>
      <c r="T2419" s="246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47" t="s">
        <v>182</v>
      </c>
      <c r="AU2419" s="247" t="s">
        <v>81</v>
      </c>
      <c r="AV2419" s="14" t="s">
        <v>185</v>
      </c>
      <c r="AW2419" s="14" t="s">
        <v>33</v>
      </c>
      <c r="AX2419" s="14" t="s">
        <v>71</v>
      </c>
      <c r="AY2419" s="247" t="s">
        <v>171</v>
      </c>
    </row>
    <row r="2420" s="15" customFormat="1">
      <c r="A2420" s="15"/>
      <c r="B2420" s="248"/>
      <c r="C2420" s="249"/>
      <c r="D2420" s="227" t="s">
        <v>182</v>
      </c>
      <c r="E2420" s="250" t="s">
        <v>19</v>
      </c>
      <c r="F2420" s="251" t="s">
        <v>188</v>
      </c>
      <c r="G2420" s="249"/>
      <c r="H2420" s="252">
        <v>8.8399999999999999</v>
      </c>
      <c r="I2420" s="253"/>
      <c r="J2420" s="249"/>
      <c r="K2420" s="249"/>
      <c r="L2420" s="254"/>
      <c r="M2420" s="255"/>
      <c r="N2420" s="256"/>
      <c r="O2420" s="256"/>
      <c r="P2420" s="256"/>
      <c r="Q2420" s="256"/>
      <c r="R2420" s="256"/>
      <c r="S2420" s="256"/>
      <c r="T2420" s="257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58" t="s">
        <v>182</v>
      </c>
      <c r="AU2420" s="258" t="s">
        <v>81</v>
      </c>
      <c r="AV2420" s="15" t="s">
        <v>179</v>
      </c>
      <c r="AW2420" s="15" t="s">
        <v>33</v>
      </c>
      <c r="AX2420" s="15" t="s">
        <v>79</v>
      </c>
      <c r="AY2420" s="258" t="s">
        <v>171</v>
      </c>
    </row>
    <row r="2421" s="2" customFormat="1" ht="16.5" customHeight="1">
      <c r="A2421" s="41"/>
      <c r="B2421" s="42"/>
      <c r="C2421" s="269" t="s">
        <v>1381</v>
      </c>
      <c r="D2421" s="269" t="s">
        <v>565</v>
      </c>
      <c r="E2421" s="270" t="s">
        <v>2244</v>
      </c>
      <c r="F2421" s="271" t="s">
        <v>2245</v>
      </c>
      <c r="G2421" s="272" t="s">
        <v>234</v>
      </c>
      <c r="H2421" s="273">
        <v>9.0169999999999995</v>
      </c>
      <c r="I2421" s="274"/>
      <c r="J2421" s="275">
        <f>ROUND(I2421*H2421,2)</f>
        <v>0</v>
      </c>
      <c r="K2421" s="271" t="s">
        <v>19</v>
      </c>
      <c r="L2421" s="276"/>
      <c r="M2421" s="277" t="s">
        <v>19</v>
      </c>
      <c r="N2421" s="278" t="s">
        <v>42</v>
      </c>
      <c r="O2421" s="87"/>
      <c r="P2421" s="216">
        <f>O2421*H2421</f>
        <v>0</v>
      </c>
      <c r="Q2421" s="216">
        <v>0</v>
      </c>
      <c r="R2421" s="216">
        <f>Q2421*H2421</f>
        <v>0</v>
      </c>
      <c r="S2421" s="216">
        <v>0</v>
      </c>
      <c r="T2421" s="217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18" t="s">
        <v>286</v>
      </c>
      <c r="AT2421" s="218" t="s">
        <v>565</v>
      </c>
      <c r="AU2421" s="218" t="s">
        <v>81</v>
      </c>
      <c r="AY2421" s="20" t="s">
        <v>171</v>
      </c>
      <c r="BE2421" s="219">
        <f>IF(N2421="základní",J2421,0)</f>
        <v>0</v>
      </c>
      <c r="BF2421" s="219">
        <f>IF(N2421="snížená",J2421,0)</f>
        <v>0</v>
      </c>
      <c r="BG2421" s="219">
        <f>IF(N2421="zákl. přenesená",J2421,0)</f>
        <v>0</v>
      </c>
      <c r="BH2421" s="219">
        <f>IF(N2421="sníž. přenesená",J2421,0)</f>
        <v>0</v>
      </c>
      <c r="BI2421" s="219">
        <f>IF(N2421="nulová",J2421,0)</f>
        <v>0</v>
      </c>
      <c r="BJ2421" s="20" t="s">
        <v>79</v>
      </c>
      <c r="BK2421" s="219">
        <f>ROUND(I2421*H2421,2)</f>
        <v>0</v>
      </c>
      <c r="BL2421" s="20" t="s">
        <v>235</v>
      </c>
      <c r="BM2421" s="218" t="s">
        <v>2246</v>
      </c>
    </row>
    <row r="2422" s="13" customFormat="1">
      <c r="A2422" s="13"/>
      <c r="B2422" s="225"/>
      <c r="C2422" s="226"/>
      <c r="D2422" s="227" t="s">
        <v>182</v>
      </c>
      <c r="E2422" s="228" t="s">
        <v>19</v>
      </c>
      <c r="F2422" s="229" t="s">
        <v>2247</v>
      </c>
      <c r="G2422" s="226"/>
      <c r="H2422" s="230">
        <v>9.0169999999999995</v>
      </c>
      <c r="I2422" s="231"/>
      <c r="J2422" s="226"/>
      <c r="K2422" s="226"/>
      <c r="L2422" s="232"/>
      <c r="M2422" s="233"/>
      <c r="N2422" s="234"/>
      <c r="O2422" s="234"/>
      <c r="P2422" s="234"/>
      <c r="Q2422" s="234"/>
      <c r="R2422" s="234"/>
      <c r="S2422" s="234"/>
      <c r="T2422" s="23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6" t="s">
        <v>182</v>
      </c>
      <c r="AU2422" s="236" t="s">
        <v>81</v>
      </c>
      <c r="AV2422" s="13" t="s">
        <v>81</v>
      </c>
      <c r="AW2422" s="13" t="s">
        <v>33</v>
      </c>
      <c r="AX2422" s="13" t="s">
        <v>71</v>
      </c>
      <c r="AY2422" s="236" t="s">
        <v>171</v>
      </c>
    </row>
    <row r="2423" s="15" customFormat="1">
      <c r="A2423" s="15"/>
      <c r="B2423" s="248"/>
      <c r="C2423" s="249"/>
      <c r="D2423" s="227" t="s">
        <v>182</v>
      </c>
      <c r="E2423" s="250" t="s">
        <v>19</v>
      </c>
      <c r="F2423" s="251" t="s">
        <v>188</v>
      </c>
      <c r="G2423" s="249"/>
      <c r="H2423" s="252">
        <v>9.0169999999999995</v>
      </c>
      <c r="I2423" s="253"/>
      <c r="J2423" s="249"/>
      <c r="K2423" s="249"/>
      <c r="L2423" s="254"/>
      <c r="M2423" s="255"/>
      <c r="N2423" s="256"/>
      <c r="O2423" s="256"/>
      <c r="P2423" s="256"/>
      <c r="Q2423" s="256"/>
      <c r="R2423" s="256"/>
      <c r="S2423" s="256"/>
      <c r="T2423" s="257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58" t="s">
        <v>182</v>
      </c>
      <c r="AU2423" s="258" t="s">
        <v>81</v>
      </c>
      <c r="AV2423" s="15" t="s">
        <v>179</v>
      </c>
      <c r="AW2423" s="15" t="s">
        <v>33</v>
      </c>
      <c r="AX2423" s="15" t="s">
        <v>79</v>
      </c>
      <c r="AY2423" s="258" t="s">
        <v>171</v>
      </c>
    </row>
    <row r="2424" s="2" customFormat="1" ht="24.15" customHeight="1">
      <c r="A2424" s="41"/>
      <c r="B2424" s="42"/>
      <c r="C2424" s="207" t="s">
        <v>2248</v>
      </c>
      <c r="D2424" s="207" t="s">
        <v>174</v>
      </c>
      <c r="E2424" s="208" t="s">
        <v>2249</v>
      </c>
      <c r="F2424" s="209" t="s">
        <v>2250</v>
      </c>
      <c r="G2424" s="210" t="s">
        <v>177</v>
      </c>
      <c r="H2424" s="211">
        <v>1.992</v>
      </c>
      <c r="I2424" s="212"/>
      <c r="J2424" s="213">
        <f>ROUND(I2424*H2424,2)</f>
        <v>0</v>
      </c>
      <c r="K2424" s="209" t="s">
        <v>178</v>
      </c>
      <c r="L2424" s="47"/>
      <c r="M2424" s="214" t="s">
        <v>19</v>
      </c>
      <c r="N2424" s="215" t="s">
        <v>42</v>
      </c>
      <c r="O2424" s="87"/>
      <c r="P2424" s="216">
        <f>O2424*H2424</f>
        <v>0</v>
      </c>
      <c r="Q2424" s="216">
        <v>0</v>
      </c>
      <c r="R2424" s="216">
        <f>Q2424*H2424</f>
        <v>0</v>
      </c>
      <c r="S2424" s="216">
        <v>0</v>
      </c>
      <c r="T2424" s="217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18" t="s">
        <v>235</v>
      </c>
      <c r="AT2424" s="218" t="s">
        <v>174</v>
      </c>
      <c r="AU2424" s="218" t="s">
        <v>81</v>
      </c>
      <c r="AY2424" s="20" t="s">
        <v>171</v>
      </c>
      <c r="BE2424" s="219">
        <f>IF(N2424="základní",J2424,0)</f>
        <v>0</v>
      </c>
      <c r="BF2424" s="219">
        <f>IF(N2424="snížená",J2424,0)</f>
        <v>0</v>
      </c>
      <c r="BG2424" s="219">
        <f>IF(N2424="zákl. přenesená",J2424,0)</f>
        <v>0</v>
      </c>
      <c r="BH2424" s="219">
        <f>IF(N2424="sníž. přenesená",J2424,0)</f>
        <v>0</v>
      </c>
      <c r="BI2424" s="219">
        <f>IF(N2424="nulová",J2424,0)</f>
        <v>0</v>
      </c>
      <c r="BJ2424" s="20" t="s">
        <v>79</v>
      </c>
      <c r="BK2424" s="219">
        <f>ROUND(I2424*H2424,2)</f>
        <v>0</v>
      </c>
      <c r="BL2424" s="20" t="s">
        <v>235</v>
      </c>
      <c r="BM2424" s="218" t="s">
        <v>2251</v>
      </c>
    </row>
    <row r="2425" s="2" customFormat="1">
      <c r="A2425" s="41"/>
      <c r="B2425" s="42"/>
      <c r="C2425" s="43"/>
      <c r="D2425" s="220" t="s">
        <v>180</v>
      </c>
      <c r="E2425" s="43"/>
      <c r="F2425" s="221" t="s">
        <v>2252</v>
      </c>
      <c r="G2425" s="43"/>
      <c r="H2425" s="43"/>
      <c r="I2425" s="222"/>
      <c r="J2425" s="43"/>
      <c r="K2425" s="43"/>
      <c r="L2425" s="47"/>
      <c r="M2425" s="223"/>
      <c r="N2425" s="224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180</v>
      </c>
      <c r="AU2425" s="20" t="s">
        <v>81</v>
      </c>
    </row>
    <row r="2426" s="12" customFormat="1" ht="22.8" customHeight="1">
      <c r="A2426" s="12"/>
      <c r="B2426" s="191"/>
      <c r="C2426" s="192"/>
      <c r="D2426" s="193" t="s">
        <v>70</v>
      </c>
      <c r="E2426" s="205" t="s">
        <v>2253</v>
      </c>
      <c r="F2426" s="205" t="s">
        <v>2254</v>
      </c>
      <c r="G2426" s="192"/>
      <c r="H2426" s="192"/>
      <c r="I2426" s="195"/>
      <c r="J2426" s="206">
        <f>BK2426</f>
        <v>0</v>
      </c>
      <c r="K2426" s="192"/>
      <c r="L2426" s="197"/>
      <c r="M2426" s="198"/>
      <c r="N2426" s="199"/>
      <c r="O2426" s="199"/>
      <c r="P2426" s="200">
        <f>SUM(P2427:P2559)</f>
        <v>0</v>
      </c>
      <c r="Q2426" s="199"/>
      <c r="R2426" s="200">
        <f>SUM(R2427:R2559)</f>
        <v>2.1716150000000001</v>
      </c>
      <c r="S2426" s="199"/>
      <c r="T2426" s="201">
        <f>SUM(T2427:T2559)</f>
        <v>0</v>
      </c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R2426" s="202" t="s">
        <v>81</v>
      </c>
      <c r="AT2426" s="203" t="s">
        <v>70</v>
      </c>
      <c r="AU2426" s="203" t="s">
        <v>79</v>
      </c>
      <c r="AY2426" s="202" t="s">
        <v>171</v>
      </c>
      <c r="BK2426" s="204">
        <f>SUM(BK2427:BK2559)</f>
        <v>0</v>
      </c>
    </row>
    <row r="2427" s="2" customFormat="1" ht="16.5" customHeight="1">
      <c r="A2427" s="41"/>
      <c r="B2427" s="42"/>
      <c r="C2427" s="207" t="s">
        <v>1385</v>
      </c>
      <c r="D2427" s="207" t="s">
        <v>174</v>
      </c>
      <c r="E2427" s="208" t="s">
        <v>2255</v>
      </c>
      <c r="F2427" s="209" t="s">
        <v>2256</v>
      </c>
      <c r="G2427" s="210" t="s">
        <v>191</v>
      </c>
      <c r="H2427" s="211">
        <v>109.96599999999999</v>
      </c>
      <c r="I2427" s="212"/>
      <c r="J2427" s="213">
        <f>ROUND(I2427*H2427,2)</f>
        <v>0</v>
      </c>
      <c r="K2427" s="209" t="s">
        <v>178</v>
      </c>
      <c r="L2427" s="47"/>
      <c r="M2427" s="214" t="s">
        <v>19</v>
      </c>
      <c r="N2427" s="215" t="s">
        <v>42</v>
      </c>
      <c r="O2427" s="87"/>
      <c r="P2427" s="216">
        <f>O2427*H2427</f>
        <v>0</v>
      </c>
      <c r="Q2427" s="216">
        <v>0</v>
      </c>
      <c r="R2427" s="216">
        <f>Q2427*H2427</f>
        <v>0</v>
      </c>
      <c r="S2427" s="216">
        <v>0</v>
      </c>
      <c r="T2427" s="217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18" t="s">
        <v>235</v>
      </c>
      <c r="AT2427" s="218" t="s">
        <v>174</v>
      </c>
      <c r="AU2427" s="218" t="s">
        <v>81</v>
      </c>
      <c r="AY2427" s="20" t="s">
        <v>171</v>
      </c>
      <c r="BE2427" s="219">
        <f>IF(N2427="základní",J2427,0)</f>
        <v>0</v>
      </c>
      <c r="BF2427" s="219">
        <f>IF(N2427="snížená",J2427,0)</f>
        <v>0</v>
      </c>
      <c r="BG2427" s="219">
        <f>IF(N2427="zákl. přenesená",J2427,0)</f>
        <v>0</v>
      </c>
      <c r="BH2427" s="219">
        <f>IF(N2427="sníž. přenesená",J2427,0)</f>
        <v>0</v>
      </c>
      <c r="BI2427" s="219">
        <f>IF(N2427="nulová",J2427,0)</f>
        <v>0</v>
      </c>
      <c r="BJ2427" s="20" t="s">
        <v>79</v>
      </c>
      <c r="BK2427" s="219">
        <f>ROUND(I2427*H2427,2)</f>
        <v>0</v>
      </c>
      <c r="BL2427" s="20" t="s">
        <v>235</v>
      </c>
      <c r="BM2427" s="218" t="s">
        <v>2257</v>
      </c>
    </row>
    <row r="2428" s="2" customFormat="1">
      <c r="A2428" s="41"/>
      <c r="B2428" s="42"/>
      <c r="C2428" s="43"/>
      <c r="D2428" s="220" t="s">
        <v>180</v>
      </c>
      <c r="E2428" s="43"/>
      <c r="F2428" s="221" t="s">
        <v>2258</v>
      </c>
      <c r="G2428" s="43"/>
      <c r="H2428" s="43"/>
      <c r="I2428" s="222"/>
      <c r="J2428" s="43"/>
      <c r="K2428" s="43"/>
      <c r="L2428" s="47"/>
      <c r="M2428" s="223"/>
      <c r="N2428" s="224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20" t="s">
        <v>180</v>
      </c>
      <c r="AU2428" s="20" t="s">
        <v>81</v>
      </c>
    </row>
    <row r="2429" s="13" customFormat="1">
      <c r="A2429" s="13"/>
      <c r="B2429" s="225"/>
      <c r="C2429" s="226"/>
      <c r="D2429" s="227" t="s">
        <v>182</v>
      </c>
      <c r="E2429" s="228" t="s">
        <v>19</v>
      </c>
      <c r="F2429" s="229" t="s">
        <v>2259</v>
      </c>
      <c r="G2429" s="226"/>
      <c r="H2429" s="230">
        <v>5.8239999999999998</v>
      </c>
      <c r="I2429" s="231"/>
      <c r="J2429" s="226"/>
      <c r="K2429" s="226"/>
      <c r="L2429" s="232"/>
      <c r="M2429" s="233"/>
      <c r="N2429" s="234"/>
      <c r="O2429" s="234"/>
      <c r="P2429" s="234"/>
      <c r="Q2429" s="234"/>
      <c r="R2429" s="234"/>
      <c r="S2429" s="234"/>
      <c r="T2429" s="235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6" t="s">
        <v>182</v>
      </c>
      <c r="AU2429" s="236" t="s">
        <v>81</v>
      </c>
      <c r="AV2429" s="13" t="s">
        <v>81</v>
      </c>
      <c r="AW2429" s="13" t="s">
        <v>33</v>
      </c>
      <c r="AX2429" s="13" t="s">
        <v>71</v>
      </c>
      <c r="AY2429" s="236" t="s">
        <v>171</v>
      </c>
    </row>
    <row r="2430" s="13" customFormat="1">
      <c r="A2430" s="13"/>
      <c r="B2430" s="225"/>
      <c r="C2430" s="226"/>
      <c r="D2430" s="227" t="s">
        <v>182</v>
      </c>
      <c r="E2430" s="228" t="s">
        <v>19</v>
      </c>
      <c r="F2430" s="229" t="s">
        <v>2260</v>
      </c>
      <c r="G2430" s="226"/>
      <c r="H2430" s="230">
        <v>9.1080000000000005</v>
      </c>
      <c r="I2430" s="231"/>
      <c r="J2430" s="226"/>
      <c r="K2430" s="226"/>
      <c r="L2430" s="232"/>
      <c r="M2430" s="233"/>
      <c r="N2430" s="234"/>
      <c r="O2430" s="234"/>
      <c r="P2430" s="234"/>
      <c r="Q2430" s="234"/>
      <c r="R2430" s="234"/>
      <c r="S2430" s="234"/>
      <c r="T2430" s="235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6" t="s">
        <v>182</v>
      </c>
      <c r="AU2430" s="236" t="s">
        <v>81</v>
      </c>
      <c r="AV2430" s="13" t="s">
        <v>81</v>
      </c>
      <c r="AW2430" s="13" t="s">
        <v>33</v>
      </c>
      <c r="AX2430" s="13" t="s">
        <v>71</v>
      </c>
      <c r="AY2430" s="236" t="s">
        <v>171</v>
      </c>
    </row>
    <row r="2431" s="13" customFormat="1">
      <c r="A2431" s="13"/>
      <c r="B2431" s="225"/>
      <c r="C2431" s="226"/>
      <c r="D2431" s="227" t="s">
        <v>182</v>
      </c>
      <c r="E2431" s="228" t="s">
        <v>19</v>
      </c>
      <c r="F2431" s="229" t="s">
        <v>2261</v>
      </c>
      <c r="G2431" s="226"/>
      <c r="H2431" s="230">
        <v>7.3970000000000002</v>
      </c>
      <c r="I2431" s="231"/>
      <c r="J2431" s="226"/>
      <c r="K2431" s="226"/>
      <c r="L2431" s="232"/>
      <c r="M2431" s="233"/>
      <c r="N2431" s="234"/>
      <c r="O2431" s="234"/>
      <c r="P2431" s="234"/>
      <c r="Q2431" s="234"/>
      <c r="R2431" s="234"/>
      <c r="S2431" s="234"/>
      <c r="T2431" s="235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6" t="s">
        <v>182</v>
      </c>
      <c r="AU2431" s="236" t="s">
        <v>81</v>
      </c>
      <c r="AV2431" s="13" t="s">
        <v>81</v>
      </c>
      <c r="AW2431" s="13" t="s">
        <v>33</v>
      </c>
      <c r="AX2431" s="13" t="s">
        <v>71</v>
      </c>
      <c r="AY2431" s="236" t="s">
        <v>171</v>
      </c>
    </row>
    <row r="2432" s="13" customFormat="1">
      <c r="A2432" s="13"/>
      <c r="B2432" s="225"/>
      <c r="C2432" s="226"/>
      <c r="D2432" s="227" t="s">
        <v>182</v>
      </c>
      <c r="E2432" s="228" t="s">
        <v>19</v>
      </c>
      <c r="F2432" s="229" t="s">
        <v>2262</v>
      </c>
      <c r="G2432" s="226"/>
      <c r="H2432" s="230">
        <v>0.41999999999999998</v>
      </c>
      <c r="I2432" s="231"/>
      <c r="J2432" s="226"/>
      <c r="K2432" s="226"/>
      <c r="L2432" s="232"/>
      <c r="M2432" s="233"/>
      <c r="N2432" s="234"/>
      <c r="O2432" s="234"/>
      <c r="P2432" s="234"/>
      <c r="Q2432" s="234"/>
      <c r="R2432" s="234"/>
      <c r="S2432" s="234"/>
      <c r="T2432" s="23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6" t="s">
        <v>182</v>
      </c>
      <c r="AU2432" s="236" t="s">
        <v>81</v>
      </c>
      <c r="AV2432" s="13" t="s">
        <v>81</v>
      </c>
      <c r="AW2432" s="13" t="s">
        <v>33</v>
      </c>
      <c r="AX2432" s="13" t="s">
        <v>71</v>
      </c>
      <c r="AY2432" s="236" t="s">
        <v>171</v>
      </c>
    </row>
    <row r="2433" s="13" customFormat="1">
      <c r="A2433" s="13"/>
      <c r="B2433" s="225"/>
      <c r="C2433" s="226"/>
      <c r="D2433" s="227" t="s">
        <v>182</v>
      </c>
      <c r="E2433" s="228" t="s">
        <v>19</v>
      </c>
      <c r="F2433" s="229" t="s">
        <v>2263</v>
      </c>
      <c r="G2433" s="226"/>
      <c r="H2433" s="230">
        <v>2.6040000000000001</v>
      </c>
      <c r="I2433" s="231"/>
      <c r="J2433" s="226"/>
      <c r="K2433" s="226"/>
      <c r="L2433" s="232"/>
      <c r="M2433" s="233"/>
      <c r="N2433" s="234"/>
      <c r="O2433" s="234"/>
      <c r="P2433" s="234"/>
      <c r="Q2433" s="234"/>
      <c r="R2433" s="234"/>
      <c r="S2433" s="234"/>
      <c r="T2433" s="23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6" t="s">
        <v>182</v>
      </c>
      <c r="AU2433" s="236" t="s">
        <v>81</v>
      </c>
      <c r="AV2433" s="13" t="s">
        <v>81</v>
      </c>
      <c r="AW2433" s="13" t="s">
        <v>33</v>
      </c>
      <c r="AX2433" s="13" t="s">
        <v>71</v>
      </c>
      <c r="AY2433" s="236" t="s">
        <v>171</v>
      </c>
    </row>
    <row r="2434" s="13" customFormat="1">
      <c r="A2434" s="13"/>
      <c r="B2434" s="225"/>
      <c r="C2434" s="226"/>
      <c r="D2434" s="227" t="s">
        <v>182</v>
      </c>
      <c r="E2434" s="228" t="s">
        <v>19</v>
      </c>
      <c r="F2434" s="229" t="s">
        <v>2264</v>
      </c>
      <c r="G2434" s="226"/>
      <c r="H2434" s="230">
        <v>0.12</v>
      </c>
      <c r="I2434" s="231"/>
      <c r="J2434" s="226"/>
      <c r="K2434" s="226"/>
      <c r="L2434" s="232"/>
      <c r="M2434" s="233"/>
      <c r="N2434" s="234"/>
      <c r="O2434" s="234"/>
      <c r="P2434" s="234"/>
      <c r="Q2434" s="234"/>
      <c r="R2434" s="234"/>
      <c r="S2434" s="234"/>
      <c r="T2434" s="23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6" t="s">
        <v>182</v>
      </c>
      <c r="AU2434" s="236" t="s">
        <v>81</v>
      </c>
      <c r="AV2434" s="13" t="s">
        <v>81</v>
      </c>
      <c r="AW2434" s="13" t="s">
        <v>33</v>
      </c>
      <c r="AX2434" s="13" t="s">
        <v>71</v>
      </c>
      <c r="AY2434" s="236" t="s">
        <v>171</v>
      </c>
    </row>
    <row r="2435" s="13" customFormat="1">
      <c r="A2435" s="13"/>
      <c r="B2435" s="225"/>
      <c r="C2435" s="226"/>
      <c r="D2435" s="227" t="s">
        <v>182</v>
      </c>
      <c r="E2435" s="228" t="s">
        <v>19</v>
      </c>
      <c r="F2435" s="229" t="s">
        <v>230</v>
      </c>
      <c r="G2435" s="226"/>
      <c r="H2435" s="230">
        <v>-1.379</v>
      </c>
      <c r="I2435" s="231"/>
      <c r="J2435" s="226"/>
      <c r="K2435" s="226"/>
      <c r="L2435" s="232"/>
      <c r="M2435" s="233"/>
      <c r="N2435" s="234"/>
      <c r="O2435" s="234"/>
      <c r="P2435" s="234"/>
      <c r="Q2435" s="234"/>
      <c r="R2435" s="234"/>
      <c r="S2435" s="234"/>
      <c r="T2435" s="23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6" t="s">
        <v>182</v>
      </c>
      <c r="AU2435" s="236" t="s">
        <v>81</v>
      </c>
      <c r="AV2435" s="13" t="s">
        <v>81</v>
      </c>
      <c r="AW2435" s="13" t="s">
        <v>33</v>
      </c>
      <c r="AX2435" s="13" t="s">
        <v>71</v>
      </c>
      <c r="AY2435" s="236" t="s">
        <v>171</v>
      </c>
    </row>
    <row r="2436" s="14" customFormat="1">
      <c r="A2436" s="14"/>
      <c r="B2436" s="237"/>
      <c r="C2436" s="238"/>
      <c r="D2436" s="227" t="s">
        <v>182</v>
      </c>
      <c r="E2436" s="239" t="s">
        <v>19</v>
      </c>
      <c r="F2436" s="240" t="s">
        <v>953</v>
      </c>
      <c r="G2436" s="238"/>
      <c r="H2436" s="241">
        <v>24.094000000000001</v>
      </c>
      <c r="I2436" s="242"/>
      <c r="J2436" s="238"/>
      <c r="K2436" s="238"/>
      <c r="L2436" s="243"/>
      <c r="M2436" s="244"/>
      <c r="N2436" s="245"/>
      <c r="O2436" s="245"/>
      <c r="P2436" s="245"/>
      <c r="Q2436" s="245"/>
      <c r="R2436" s="245"/>
      <c r="S2436" s="245"/>
      <c r="T2436" s="246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47" t="s">
        <v>182</v>
      </c>
      <c r="AU2436" s="247" t="s">
        <v>81</v>
      </c>
      <c r="AV2436" s="14" t="s">
        <v>185</v>
      </c>
      <c r="AW2436" s="14" t="s">
        <v>33</v>
      </c>
      <c r="AX2436" s="14" t="s">
        <v>71</v>
      </c>
      <c r="AY2436" s="247" t="s">
        <v>171</v>
      </c>
    </row>
    <row r="2437" s="13" customFormat="1">
      <c r="A2437" s="13"/>
      <c r="B2437" s="225"/>
      <c r="C2437" s="226"/>
      <c r="D2437" s="227" t="s">
        <v>182</v>
      </c>
      <c r="E2437" s="228" t="s">
        <v>19</v>
      </c>
      <c r="F2437" s="229" t="s">
        <v>1688</v>
      </c>
      <c r="G2437" s="226"/>
      <c r="H2437" s="230">
        <v>3.0590000000000002</v>
      </c>
      <c r="I2437" s="231"/>
      <c r="J2437" s="226"/>
      <c r="K2437" s="226"/>
      <c r="L2437" s="232"/>
      <c r="M2437" s="233"/>
      <c r="N2437" s="234"/>
      <c r="O2437" s="234"/>
      <c r="P2437" s="234"/>
      <c r="Q2437" s="234"/>
      <c r="R2437" s="234"/>
      <c r="S2437" s="234"/>
      <c r="T2437" s="235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6" t="s">
        <v>182</v>
      </c>
      <c r="AU2437" s="236" t="s">
        <v>81</v>
      </c>
      <c r="AV2437" s="13" t="s">
        <v>81</v>
      </c>
      <c r="AW2437" s="13" t="s">
        <v>33</v>
      </c>
      <c r="AX2437" s="13" t="s">
        <v>71</v>
      </c>
      <c r="AY2437" s="236" t="s">
        <v>171</v>
      </c>
    </row>
    <row r="2438" s="13" customFormat="1">
      <c r="A2438" s="13"/>
      <c r="B2438" s="225"/>
      <c r="C2438" s="226"/>
      <c r="D2438" s="227" t="s">
        <v>182</v>
      </c>
      <c r="E2438" s="228" t="s">
        <v>19</v>
      </c>
      <c r="F2438" s="229" t="s">
        <v>2265</v>
      </c>
      <c r="G2438" s="226"/>
      <c r="H2438" s="230">
        <v>4.5030000000000001</v>
      </c>
      <c r="I2438" s="231"/>
      <c r="J2438" s="226"/>
      <c r="K2438" s="226"/>
      <c r="L2438" s="232"/>
      <c r="M2438" s="233"/>
      <c r="N2438" s="234"/>
      <c r="O2438" s="234"/>
      <c r="P2438" s="234"/>
      <c r="Q2438" s="234"/>
      <c r="R2438" s="234"/>
      <c r="S2438" s="234"/>
      <c r="T2438" s="235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6" t="s">
        <v>182</v>
      </c>
      <c r="AU2438" s="236" t="s">
        <v>81</v>
      </c>
      <c r="AV2438" s="13" t="s">
        <v>81</v>
      </c>
      <c r="AW2438" s="13" t="s">
        <v>33</v>
      </c>
      <c r="AX2438" s="13" t="s">
        <v>71</v>
      </c>
      <c r="AY2438" s="236" t="s">
        <v>171</v>
      </c>
    </row>
    <row r="2439" s="13" customFormat="1">
      <c r="A2439" s="13"/>
      <c r="B2439" s="225"/>
      <c r="C2439" s="226"/>
      <c r="D2439" s="227" t="s">
        <v>182</v>
      </c>
      <c r="E2439" s="228" t="s">
        <v>19</v>
      </c>
      <c r="F2439" s="229" t="s">
        <v>2266</v>
      </c>
      <c r="G2439" s="226"/>
      <c r="H2439" s="230">
        <v>6.3680000000000003</v>
      </c>
      <c r="I2439" s="231"/>
      <c r="J2439" s="226"/>
      <c r="K2439" s="226"/>
      <c r="L2439" s="232"/>
      <c r="M2439" s="233"/>
      <c r="N2439" s="234"/>
      <c r="O2439" s="234"/>
      <c r="P2439" s="234"/>
      <c r="Q2439" s="234"/>
      <c r="R2439" s="234"/>
      <c r="S2439" s="234"/>
      <c r="T2439" s="235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6" t="s">
        <v>182</v>
      </c>
      <c r="AU2439" s="236" t="s">
        <v>81</v>
      </c>
      <c r="AV2439" s="13" t="s">
        <v>81</v>
      </c>
      <c r="AW2439" s="13" t="s">
        <v>33</v>
      </c>
      <c r="AX2439" s="13" t="s">
        <v>71</v>
      </c>
      <c r="AY2439" s="236" t="s">
        <v>171</v>
      </c>
    </row>
    <row r="2440" s="13" customFormat="1">
      <c r="A2440" s="13"/>
      <c r="B2440" s="225"/>
      <c r="C2440" s="226"/>
      <c r="D2440" s="227" t="s">
        <v>182</v>
      </c>
      <c r="E2440" s="228" t="s">
        <v>19</v>
      </c>
      <c r="F2440" s="229" t="s">
        <v>230</v>
      </c>
      <c r="G2440" s="226"/>
      <c r="H2440" s="230">
        <v>-1.379</v>
      </c>
      <c r="I2440" s="231"/>
      <c r="J2440" s="226"/>
      <c r="K2440" s="226"/>
      <c r="L2440" s="232"/>
      <c r="M2440" s="233"/>
      <c r="N2440" s="234"/>
      <c r="O2440" s="234"/>
      <c r="P2440" s="234"/>
      <c r="Q2440" s="234"/>
      <c r="R2440" s="234"/>
      <c r="S2440" s="234"/>
      <c r="T2440" s="235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6" t="s">
        <v>182</v>
      </c>
      <c r="AU2440" s="236" t="s">
        <v>81</v>
      </c>
      <c r="AV2440" s="13" t="s">
        <v>81</v>
      </c>
      <c r="AW2440" s="13" t="s">
        <v>33</v>
      </c>
      <c r="AX2440" s="13" t="s">
        <v>71</v>
      </c>
      <c r="AY2440" s="236" t="s">
        <v>171</v>
      </c>
    </row>
    <row r="2441" s="14" customFormat="1">
      <c r="A2441" s="14"/>
      <c r="B2441" s="237"/>
      <c r="C2441" s="238"/>
      <c r="D2441" s="227" t="s">
        <v>182</v>
      </c>
      <c r="E2441" s="239" t="s">
        <v>19</v>
      </c>
      <c r="F2441" s="240" t="s">
        <v>231</v>
      </c>
      <c r="G2441" s="238"/>
      <c r="H2441" s="241">
        <v>12.551</v>
      </c>
      <c r="I2441" s="242"/>
      <c r="J2441" s="238"/>
      <c r="K2441" s="238"/>
      <c r="L2441" s="243"/>
      <c r="M2441" s="244"/>
      <c r="N2441" s="245"/>
      <c r="O2441" s="245"/>
      <c r="P2441" s="245"/>
      <c r="Q2441" s="245"/>
      <c r="R2441" s="245"/>
      <c r="S2441" s="245"/>
      <c r="T2441" s="24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47" t="s">
        <v>182</v>
      </c>
      <c r="AU2441" s="247" t="s">
        <v>81</v>
      </c>
      <c r="AV2441" s="14" t="s">
        <v>185</v>
      </c>
      <c r="AW2441" s="14" t="s">
        <v>33</v>
      </c>
      <c r="AX2441" s="14" t="s">
        <v>71</v>
      </c>
      <c r="AY2441" s="247" t="s">
        <v>171</v>
      </c>
    </row>
    <row r="2442" s="13" customFormat="1">
      <c r="A2442" s="13"/>
      <c r="B2442" s="225"/>
      <c r="C2442" s="226"/>
      <c r="D2442" s="227" t="s">
        <v>182</v>
      </c>
      <c r="E2442" s="228" t="s">
        <v>19</v>
      </c>
      <c r="F2442" s="229" t="s">
        <v>2267</v>
      </c>
      <c r="G2442" s="226"/>
      <c r="H2442" s="230">
        <v>4.5</v>
      </c>
      <c r="I2442" s="231"/>
      <c r="J2442" s="226"/>
      <c r="K2442" s="226"/>
      <c r="L2442" s="232"/>
      <c r="M2442" s="233"/>
      <c r="N2442" s="234"/>
      <c r="O2442" s="234"/>
      <c r="P2442" s="234"/>
      <c r="Q2442" s="234"/>
      <c r="R2442" s="234"/>
      <c r="S2442" s="234"/>
      <c r="T2442" s="23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6" t="s">
        <v>182</v>
      </c>
      <c r="AU2442" s="236" t="s">
        <v>81</v>
      </c>
      <c r="AV2442" s="13" t="s">
        <v>81</v>
      </c>
      <c r="AW2442" s="13" t="s">
        <v>33</v>
      </c>
      <c r="AX2442" s="13" t="s">
        <v>71</v>
      </c>
      <c r="AY2442" s="236" t="s">
        <v>171</v>
      </c>
    </row>
    <row r="2443" s="14" customFormat="1">
      <c r="A2443" s="14"/>
      <c r="B2443" s="237"/>
      <c r="C2443" s="238"/>
      <c r="D2443" s="227" t="s">
        <v>182</v>
      </c>
      <c r="E2443" s="239" t="s">
        <v>19</v>
      </c>
      <c r="F2443" s="240" t="s">
        <v>2268</v>
      </c>
      <c r="G2443" s="238"/>
      <c r="H2443" s="241">
        <v>4.5</v>
      </c>
      <c r="I2443" s="242"/>
      <c r="J2443" s="238"/>
      <c r="K2443" s="238"/>
      <c r="L2443" s="243"/>
      <c r="M2443" s="244"/>
      <c r="N2443" s="245"/>
      <c r="O2443" s="245"/>
      <c r="P2443" s="245"/>
      <c r="Q2443" s="245"/>
      <c r="R2443" s="245"/>
      <c r="S2443" s="245"/>
      <c r="T2443" s="246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47" t="s">
        <v>182</v>
      </c>
      <c r="AU2443" s="247" t="s">
        <v>81</v>
      </c>
      <c r="AV2443" s="14" t="s">
        <v>185</v>
      </c>
      <c r="AW2443" s="14" t="s">
        <v>33</v>
      </c>
      <c r="AX2443" s="14" t="s">
        <v>71</v>
      </c>
      <c r="AY2443" s="247" t="s">
        <v>171</v>
      </c>
    </row>
    <row r="2444" s="13" customFormat="1">
      <c r="A2444" s="13"/>
      <c r="B2444" s="225"/>
      <c r="C2444" s="226"/>
      <c r="D2444" s="227" t="s">
        <v>182</v>
      </c>
      <c r="E2444" s="228" t="s">
        <v>19</v>
      </c>
      <c r="F2444" s="229" t="s">
        <v>2269</v>
      </c>
      <c r="G2444" s="226"/>
      <c r="H2444" s="230">
        <v>12.6</v>
      </c>
      <c r="I2444" s="231"/>
      <c r="J2444" s="226"/>
      <c r="K2444" s="226"/>
      <c r="L2444" s="232"/>
      <c r="M2444" s="233"/>
      <c r="N2444" s="234"/>
      <c r="O2444" s="234"/>
      <c r="P2444" s="234"/>
      <c r="Q2444" s="234"/>
      <c r="R2444" s="234"/>
      <c r="S2444" s="234"/>
      <c r="T2444" s="23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6" t="s">
        <v>182</v>
      </c>
      <c r="AU2444" s="236" t="s">
        <v>81</v>
      </c>
      <c r="AV2444" s="13" t="s">
        <v>81</v>
      </c>
      <c r="AW2444" s="13" t="s">
        <v>33</v>
      </c>
      <c r="AX2444" s="13" t="s">
        <v>71</v>
      </c>
      <c r="AY2444" s="236" t="s">
        <v>171</v>
      </c>
    </row>
    <row r="2445" s="13" customFormat="1">
      <c r="A2445" s="13"/>
      <c r="B2445" s="225"/>
      <c r="C2445" s="226"/>
      <c r="D2445" s="227" t="s">
        <v>182</v>
      </c>
      <c r="E2445" s="228" t="s">
        <v>19</v>
      </c>
      <c r="F2445" s="229" t="s">
        <v>2270</v>
      </c>
      <c r="G2445" s="226"/>
      <c r="H2445" s="230">
        <v>0.13500000000000001</v>
      </c>
      <c r="I2445" s="231"/>
      <c r="J2445" s="226"/>
      <c r="K2445" s="226"/>
      <c r="L2445" s="232"/>
      <c r="M2445" s="233"/>
      <c r="N2445" s="234"/>
      <c r="O2445" s="234"/>
      <c r="P2445" s="234"/>
      <c r="Q2445" s="234"/>
      <c r="R2445" s="234"/>
      <c r="S2445" s="234"/>
      <c r="T2445" s="23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6" t="s">
        <v>182</v>
      </c>
      <c r="AU2445" s="236" t="s">
        <v>81</v>
      </c>
      <c r="AV2445" s="13" t="s">
        <v>81</v>
      </c>
      <c r="AW2445" s="13" t="s">
        <v>33</v>
      </c>
      <c r="AX2445" s="13" t="s">
        <v>71</v>
      </c>
      <c r="AY2445" s="236" t="s">
        <v>171</v>
      </c>
    </row>
    <row r="2446" s="13" customFormat="1">
      <c r="A2446" s="13"/>
      <c r="B2446" s="225"/>
      <c r="C2446" s="226"/>
      <c r="D2446" s="227" t="s">
        <v>182</v>
      </c>
      <c r="E2446" s="228" t="s">
        <v>19</v>
      </c>
      <c r="F2446" s="229" t="s">
        <v>222</v>
      </c>
      <c r="G2446" s="226"/>
      <c r="H2446" s="230">
        <v>-1.5760000000000001</v>
      </c>
      <c r="I2446" s="231"/>
      <c r="J2446" s="226"/>
      <c r="K2446" s="226"/>
      <c r="L2446" s="232"/>
      <c r="M2446" s="233"/>
      <c r="N2446" s="234"/>
      <c r="O2446" s="234"/>
      <c r="P2446" s="234"/>
      <c r="Q2446" s="234"/>
      <c r="R2446" s="234"/>
      <c r="S2446" s="234"/>
      <c r="T2446" s="235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6" t="s">
        <v>182</v>
      </c>
      <c r="AU2446" s="236" t="s">
        <v>81</v>
      </c>
      <c r="AV2446" s="13" t="s">
        <v>81</v>
      </c>
      <c r="AW2446" s="13" t="s">
        <v>33</v>
      </c>
      <c r="AX2446" s="13" t="s">
        <v>71</v>
      </c>
      <c r="AY2446" s="236" t="s">
        <v>171</v>
      </c>
    </row>
    <row r="2447" s="13" customFormat="1">
      <c r="A2447" s="13"/>
      <c r="B2447" s="225"/>
      <c r="C2447" s="226"/>
      <c r="D2447" s="227" t="s">
        <v>182</v>
      </c>
      <c r="E2447" s="228" t="s">
        <v>19</v>
      </c>
      <c r="F2447" s="229" t="s">
        <v>2271</v>
      </c>
      <c r="G2447" s="226"/>
      <c r="H2447" s="230">
        <v>11.359999999999999</v>
      </c>
      <c r="I2447" s="231"/>
      <c r="J2447" s="226"/>
      <c r="K2447" s="226"/>
      <c r="L2447" s="232"/>
      <c r="M2447" s="233"/>
      <c r="N2447" s="234"/>
      <c r="O2447" s="234"/>
      <c r="P2447" s="234"/>
      <c r="Q2447" s="234"/>
      <c r="R2447" s="234"/>
      <c r="S2447" s="234"/>
      <c r="T2447" s="235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6" t="s">
        <v>182</v>
      </c>
      <c r="AU2447" s="236" t="s">
        <v>81</v>
      </c>
      <c r="AV2447" s="13" t="s">
        <v>81</v>
      </c>
      <c r="AW2447" s="13" t="s">
        <v>33</v>
      </c>
      <c r="AX2447" s="13" t="s">
        <v>71</v>
      </c>
      <c r="AY2447" s="236" t="s">
        <v>171</v>
      </c>
    </row>
    <row r="2448" s="13" customFormat="1">
      <c r="A2448" s="13"/>
      <c r="B2448" s="225"/>
      <c r="C2448" s="226"/>
      <c r="D2448" s="227" t="s">
        <v>182</v>
      </c>
      <c r="E2448" s="228" t="s">
        <v>19</v>
      </c>
      <c r="F2448" s="229" t="s">
        <v>2272</v>
      </c>
      <c r="G2448" s="226"/>
      <c r="H2448" s="230">
        <v>18.768000000000001</v>
      </c>
      <c r="I2448" s="231"/>
      <c r="J2448" s="226"/>
      <c r="K2448" s="226"/>
      <c r="L2448" s="232"/>
      <c r="M2448" s="233"/>
      <c r="N2448" s="234"/>
      <c r="O2448" s="234"/>
      <c r="P2448" s="234"/>
      <c r="Q2448" s="234"/>
      <c r="R2448" s="234"/>
      <c r="S2448" s="234"/>
      <c r="T2448" s="235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6" t="s">
        <v>182</v>
      </c>
      <c r="AU2448" s="236" t="s">
        <v>81</v>
      </c>
      <c r="AV2448" s="13" t="s">
        <v>81</v>
      </c>
      <c r="AW2448" s="13" t="s">
        <v>33</v>
      </c>
      <c r="AX2448" s="13" t="s">
        <v>71</v>
      </c>
      <c r="AY2448" s="236" t="s">
        <v>171</v>
      </c>
    </row>
    <row r="2449" s="13" customFormat="1">
      <c r="A2449" s="13"/>
      <c r="B2449" s="225"/>
      <c r="C2449" s="226"/>
      <c r="D2449" s="227" t="s">
        <v>182</v>
      </c>
      <c r="E2449" s="228" t="s">
        <v>19</v>
      </c>
      <c r="F2449" s="229" t="s">
        <v>2273</v>
      </c>
      <c r="G2449" s="226"/>
      <c r="H2449" s="230">
        <v>0.26100000000000001</v>
      </c>
      <c r="I2449" s="231"/>
      <c r="J2449" s="226"/>
      <c r="K2449" s="226"/>
      <c r="L2449" s="232"/>
      <c r="M2449" s="233"/>
      <c r="N2449" s="234"/>
      <c r="O2449" s="234"/>
      <c r="P2449" s="234"/>
      <c r="Q2449" s="234"/>
      <c r="R2449" s="234"/>
      <c r="S2449" s="234"/>
      <c r="T2449" s="235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6" t="s">
        <v>182</v>
      </c>
      <c r="AU2449" s="236" t="s">
        <v>81</v>
      </c>
      <c r="AV2449" s="13" t="s">
        <v>81</v>
      </c>
      <c r="AW2449" s="13" t="s">
        <v>33</v>
      </c>
      <c r="AX2449" s="13" t="s">
        <v>71</v>
      </c>
      <c r="AY2449" s="236" t="s">
        <v>171</v>
      </c>
    </row>
    <row r="2450" s="13" customFormat="1">
      <c r="A2450" s="13"/>
      <c r="B2450" s="225"/>
      <c r="C2450" s="226"/>
      <c r="D2450" s="227" t="s">
        <v>182</v>
      </c>
      <c r="E2450" s="228" t="s">
        <v>19</v>
      </c>
      <c r="F2450" s="229" t="s">
        <v>2274</v>
      </c>
      <c r="G2450" s="226"/>
      <c r="H2450" s="230">
        <v>-3.9399999999999999</v>
      </c>
      <c r="I2450" s="231"/>
      <c r="J2450" s="226"/>
      <c r="K2450" s="226"/>
      <c r="L2450" s="232"/>
      <c r="M2450" s="233"/>
      <c r="N2450" s="234"/>
      <c r="O2450" s="234"/>
      <c r="P2450" s="234"/>
      <c r="Q2450" s="234"/>
      <c r="R2450" s="234"/>
      <c r="S2450" s="234"/>
      <c r="T2450" s="23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6" t="s">
        <v>182</v>
      </c>
      <c r="AU2450" s="236" t="s">
        <v>81</v>
      </c>
      <c r="AV2450" s="13" t="s">
        <v>81</v>
      </c>
      <c r="AW2450" s="13" t="s">
        <v>33</v>
      </c>
      <c r="AX2450" s="13" t="s">
        <v>71</v>
      </c>
      <c r="AY2450" s="236" t="s">
        <v>171</v>
      </c>
    </row>
    <row r="2451" s="13" customFormat="1">
      <c r="A2451" s="13"/>
      <c r="B2451" s="225"/>
      <c r="C2451" s="226"/>
      <c r="D2451" s="227" t="s">
        <v>182</v>
      </c>
      <c r="E2451" s="228" t="s">
        <v>19</v>
      </c>
      <c r="F2451" s="229" t="s">
        <v>2275</v>
      </c>
      <c r="G2451" s="226"/>
      <c r="H2451" s="230">
        <v>11.52</v>
      </c>
      <c r="I2451" s="231"/>
      <c r="J2451" s="226"/>
      <c r="K2451" s="226"/>
      <c r="L2451" s="232"/>
      <c r="M2451" s="233"/>
      <c r="N2451" s="234"/>
      <c r="O2451" s="234"/>
      <c r="P2451" s="234"/>
      <c r="Q2451" s="234"/>
      <c r="R2451" s="234"/>
      <c r="S2451" s="234"/>
      <c r="T2451" s="23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6" t="s">
        <v>182</v>
      </c>
      <c r="AU2451" s="236" t="s">
        <v>81</v>
      </c>
      <c r="AV2451" s="13" t="s">
        <v>81</v>
      </c>
      <c r="AW2451" s="13" t="s">
        <v>33</v>
      </c>
      <c r="AX2451" s="13" t="s">
        <v>71</v>
      </c>
      <c r="AY2451" s="236" t="s">
        <v>171</v>
      </c>
    </row>
    <row r="2452" s="13" customFormat="1">
      <c r="A2452" s="13"/>
      <c r="B2452" s="225"/>
      <c r="C2452" s="226"/>
      <c r="D2452" s="227" t="s">
        <v>182</v>
      </c>
      <c r="E2452" s="228" t="s">
        <v>19</v>
      </c>
      <c r="F2452" s="229" t="s">
        <v>2276</v>
      </c>
      <c r="G2452" s="226"/>
      <c r="H2452" s="230">
        <v>19.728000000000002</v>
      </c>
      <c r="I2452" s="231"/>
      <c r="J2452" s="226"/>
      <c r="K2452" s="226"/>
      <c r="L2452" s="232"/>
      <c r="M2452" s="233"/>
      <c r="N2452" s="234"/>
      <c r="O2452" s="234"/>
      <c r="P2452" s="234"/>
      <c r="Q2452" s="234"/>
      <c r="R2452" s="234"/>
      <c r="S2452" s="234"/>
      <c r="T2452" s="235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36" t="s">
        <v>182</v>
      </c>
      <c r="AU2452" s="236" t="s">
        <v>81</v>
      </c>
      <c r="AV2452" s="13" t="s">
        <v>81</v>
      </c>
      <c r="AW2452" s="13" t="s">
        <v>33</v>
      </c>
      <c r="AX2452" s="13" t="s">
        <v>71</v>
      </c>
      <c r="AY2452" s="236" t="s">
        <v>171</v>
      </c>
    </row>
    <row r="2453" s="13" customFormat="1">
      <c r="A2453" s="13"/>
      <c r="B2453" s="225"/>
      <c r="C2453" s="226"/>
      <c r="D2453" s="227" t="s">
        <v>182</v>
      </c>
      <c r="E2453" s="228" t="s">
        <v>19</v>
      </c>
      <c r="F2453" s="229" t="s">
        <v>2277</v>
      </c>
      <c r="G2453" s="226"/>
      <c r="H2453" s="230">
        <v>0.26000000000000001</v>
      </c>
      <c r="I2453" s="231"/>
      <c r="J2453" s="226"/>
      <c r="K2453" s="226"/>
      <c r="L2453" s="232"/>
      <c r="M2453" s="233"/>
      <c r="N2453" s="234"/>
      <c r="O2453" s="234"/>
      <c r="P2453" s="234"/>
      <c r="Q2453" s="234"/>
      <c r="R2453" s="234"/>
      <c r="S2453" s="234"/>
      <c r="T2453" s="23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6" t="s">
        <v>182</v>
      </c>
      <c r="AU2453" s="236" t="s">
        <v>81</v>
      </c>
      <c r="AV2453" s="13" t="s">
        <v>81</v>
      </c>
      <c r="AW2453" s="13" t="s">
        <v>33</v>
      </c>
      <c r="AX2453" s="13" t="s">
        <v>71</v>
      </c>
      <c r="AY2453" s="236" t="s">
        <v>171</v>
      </c>
    </row>
    <row r="2454" s="13" customFormat="1">
      <c r="A2454" s="13"/>
      <c r="B2454" s="225"/>
      <c r="C2454" s="226"/>
      <c r="D2454" s="227" t="s">
        <v>182</v>
      </c>
      <c r="E2454" s="228" t="s">
        <v>19</v>
      </c>
      <c r="F2454" s="229" t="s">
        <v>2274</v>
      </c>
      <c r="G2454" s="226"/>
      <c r="H2454" s="230">
        <v>-3.9399999999999999</v>
      </c>
      <c r="I2454" s="231"/>
      <c r="J2454" s="226"/>
      <c r="K2454" s="226"/>
      <c r="L2454" s="232"/>
      <c r="M2454" s="233"/>
      <c r="N2454" s="234"/>
      <c r="O2454" s="234"/>
      <c r="P2454" s="234"/>
      <c r="Q2454" s="234"/>
      <c r="R2454" s="234"/>
      <c r="S2454" s="234"/>
      <c r="T2454" s="235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6" t="s">
        <v>182</v>
      </c>
      <c r="AU2454" s="236" t="s">
        <v>81</v>
      </c>
      <c r="AV2454" s="13" t="s">
        <v>81</v>
      </c>
      <c r="AW2454" s="13" t="s">
        <v>33</v>
      </c>
      <c r="AX2454" s="13" t="s">
        <v>71</v>
      </c>
      <c r="AY2454" s="236" t="s">
        <v>171</v>
      </c>
    </row>
    <row r="2455" s="13" customFormat="1">
      <c r="A2455" s="13"/>
      <c r="B2455" s="225"/>
      <c r="C2455" s="226"/>
      <c r="D2455" s="227" t="s">
        <v>182</v>
      </c>
      <c r="E2455" s="228" t="s">
        <v>19</v>
      </c>
      <c r="F2455" s="229" t="s">
        <v>2278</v>
      </c>
      <c r="G2455" s="226"/>
      <c r="H2455" s="230">
        <v>3.645</v>
      </c>
      <c r="I2455" s="231"/>
      <c r="J2455" s="226"/>
      <c r="K2455" s="226"/>
      <c r="L2455" s="232"/>
      <c r="M2455" s="233"/>
      <c r="N2455" s="234"/>
      <c r="O2455" s="234"/>
      <c r="P2455" s="234"/>
      <c r="Q2455" s="234"/>
      <c r="R2455" s="234"/>
      <c r="S2455" s="234"/>
      <c r="T2455" s="235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6" t="s">
        <v>182</v>
      </c>
      <c r="AU2455" s="236" t="s">
        <v>81</v>
      </c>
      <c r="AV2455" s="13" t="s">
        <v>81</v>
      </c>
      <c r="AW2455" s="13" t="s">
        <v>33</v>
      </c>
      <c r="AX2455" s="13" t="s">
        <v>71</v>
      </c>
      <c r="AY2455" s="236" t="s">
        <v>171</v>
      </c>
    </row>
    <row r="2456" s="14" customFormat="1">
      <c r="A2456" s="14"/>
      <c r="B2456" s="237"/>
      <c r="C2456" s="238"/>
      <c r="D2456" s="227" t="s">
        <v>182</v>
      </c>
      <c r="E2456" s="239" t="s">
        <v>19</v>
      </c>
      <c r="F2456" s="240" t="s">
        <v>2279</v>
      </c>
      <c r="G2456" s="238"/>
      <c r="H2456" s="241">
        <v>68.820999999999998</v>
      </c>
      <c r="I2456" s="242"/>
      <c r="J2456" s="238"/>
      <c r="K2456" s="238"/>
      <c r="L2456" s="243"/>
      <c r="M2456" s="244"/>
      <c r="N2456" s="245"/>
      <c r="O2456" s="245"/>
      <c r="P2456" s="245"/>
      <c r="Q2456" s="245"/>
      <c r="R2456" s="245"/>
      <c r="S2456" s="245"/>
      <c r="T2456" s="246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7" t="s">
        <v>182</v>
      </c>
      <c r="AU2456" s="247" t="s">
        <v>81</v>
      </c>
      <c r="AV2456" s="14" t="s">
        <v>185</v>
      </c>
      <c r="AW2456" s="14" t="s">
        <v>33</v>
      </c>
      <c r="AX2456" s="14" t="s">
        <v>71</v>
      </c>
      <c r="AY2456" s="247" t="s">
        <v>171</v>
      </c>
    </row>
    <row r="2457" s="15" customFormat="1">
      <c r="A2457" s="15"/>
      <c r="B2457" s="248"/>
      <c r="C2457" s="249"/>
      <c r="D2457" s="227" t="s">
        <v>182</v>
      </c>
      <c r="E2457" s="250" t="s">
        <v>19</v>
      </c>
      <c r="F2457" s="251" t="s">
        <v>188</v>
      </c>
      <c r="G2457" s="249"/>
      <c r="H2457" s="252">
        <v>109.96600000000001</v>
      </c>
      <c r="I2457" s="253"/>
      <c r="J2457" s="249"/>
      <c r="K2457" s="249"/>
      <c r="L2457" s="254"/>
      <c r="M2457" s="255"/>
      <c r="N2457" s="256"/>
      <c r="O2457" s="256"/>
      <c r="P2457" s="256"/>
      <c r="Q2457" s="256"/>
      <c r="R2457" s="256"/>
      <c r="S2457" s="256"/>
      <c r="T2457" s="257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58" t="s">
        <v>182</v>
      </c>
      <c r="AU2457" s="258" t="s">
        <v>81</v>
      </c>
      <c r="AV2457" s="15" t="s">
        <v>179</v>
      </c>
      <c r="AW2457" s="15" t="s">
        <v>33</v>
      </c>
      <c r="AX2457" s="15" t="s">
        <v>79</v>
      </c>
      <c r="AY2457" s="258" t="s">
        <v>171</v>
      </c>
    </row>
    <row r="2458" s="2" customFormat="1" ht="16.5" customHeight="1">
      <c r="A2458" s="41"/>
      <c r="B2458" s="42"/>
      <c r="C2458" s="207" t="s">
        <v>2280</v>
      </c>
      <c r="D2458" s="207" t="s">
        <v>174</v>
      </c>
      <c r="E2458" s="208" t="s">
        <v>2281</v>
      </c>
      <c r="F2458" s="209" t="s">
        <v>2282</v>
      </c>
      <c r="G2458" s="210" t="s">
        <v>191</v>
      </c>
      <c r="H2458" s="211">
        <v>109.96599999999999</v>
      </c>
      <c r="I2458" s="212"/>
      <c r="J2458" s="213">
        <f>ROUND(I2458*H2458,2)</f>
        <v>0</v>
      </c>
      <c r="K2458" s="209" t="s">
        <v>178</v>
      </c>
      <c r="L2458" s="47"/>
      <c r="M2458" s="214" t="s">
        <v>19</v>
      </c>
      <c r="N2458" s="215" t="s">
        <v>42</v>
      </c>
      <c r="O2458" s="87"/>
      <c r="P2458" s="216">
        <f>O2458*H2458</f>
        <v>0</v>
      </c>
      <c r="Q2458" s="216">
        <v>0.00029999999999999997</v>
      </c>
      <c r="R2458" s="216">
        <f>Q2458*H2458</f>
        <v>0.032989799999999993</v>
      </c>
      <c r="S2458" s="216">
        <v>0</v>
      </c>
      <c r="T2458" s="217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18" t="s">
        <v>235</v>
      </c>
      <c r="AT2458" s="218" t="s">
        <v>174</v>
      </c>
      <c r="AU2458" s="218" t="s">
        <v>81</v>
      </c>
      <c r="AY2458" s="20" t="s">
        <v>171</v>
      </c>
      <c r="BE2458" s="219">
        <f>IF(N2458="základní",J2458,0)</f>
        <v>0</v>
      </c>
      <c r="BF2458" s="219">
        <f>IF(N2458="snížená",J2458,0)</f>
        <v>0</v>
      </c>
      <c r="BG2458" s="219">
        <f>IF(N2458="zákl. přenesená",J2458,0)</f>
        <v>0</v>
      </c>
      <c r="BH2458" s="219">
        <f>IF(N2458="sníž. přenesená",J2458,0)</f>
        <v>0</v>
      </c>
      <c r="BI2458" s="219">
        <f>IF(N2458="nulová",J2458,0)</f>
        <v>0</v>
      </c>
      <c r="BJ2458" s="20" t="s">
        <v>79</v>
      </c>
      <c r="BK2458" s="219">
        <f>ROUND(I2458*H2458,2)</f>
        <v>0</v>
      </c>
      <c r="BL2458" s="20" t="s">
        <v>235</v>
      </c>
      <c r="BM2458" s="218" t="s">
        <v>2283</v>
      </c>
    </row>
    <row r="2459" s="2" customFormat="1">
      <c r="A2459" s="41"/>
      <c r="B2459" s="42"/>
      <c r="C2459" s="43"/>
      <c r="D2459" s="220" t="s">
        <v>180</v>
      </c>
      <c r="E2459" s="43"/>
      <c r="F2459" s="221" t="s">
        <v>2284</v>
      </c>
      <c r="G2459" s="43"/>
      <c r="H2459" s="43"/>
      <c r="I2459" s="222"/>
      <c r="J2459" s="43"/>
      <c r="K2459" s="43"/>
      <c r="L2459" s="47"/>
      <c r="M2459" s="223"/>
      <c r="N2459" s="224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180</v>
      </c>
      <c r="AU2459" s="20" t="s">
        <v>81</v>
      </c>
    </row>
    <row r="2460" s="13" customFormat="1">
      <c r="A2460" s="13"/>
      <c r="B2460" s="225"/>
      <c r="C2460" s="226"/>
      <c r="D2460" s="227" t="s">
        <v>182</v>
      </c>
      <c r="E2460" s="228" t="s">
        <v>19</v>
      </c>
      <c r="F2460" s="229" t="s">
        <v>2259</v>
      </c>
      <c r="G2460" s="226"/>
      <c r="H2460" s="230">
        <v>5.8239999999999998</v>
      </c>
      <c r="I2460" s="231"/>
      <c r="J2460" s="226"/>
      <c r="K2460" s="226"/>
      <c r="L2460" s="232"/>
      <c r="M2460" s="233"/>
      <c r="N2460" s="234"/>
      <c r="O2460" s="234"/>
      <c r="P2460" s="234"/>
      <c r="Q2460" s="234"/>
      <c r="R2460" s="234"/>
      <c r="S2460" s="234"/>
      <c r="T2460" s="23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6" t="s">
        <v>182</v>
      </c>
      <c r="AU2460" s="236" t="s">
        <v>81</v>
      </c>
      <c r="AV2460" s="13" t="s">
        <v>81</v>
      </c>
      <c r="AW2460" s="13" t="s">
        <v>33</v>
      </c>
      <c r="AX2460" s="13" t="s">
        <v>71</v>
      </c>
      <c r="AY2460" s="236" t="s">
        <v>171</v>
      </c>
    </row>
    <row r="2461" s="13" customFormat="1">
      <c r="A2461" s="13"/>
      <c r="B2461" s="225"/>
      <c r="C2461" s="226"/>
      <c r="D2461" s="227" t="s">
        <v>182</v>
      </c>
      <c r="E2461" s="228" t="s">
        <v>19</v>
      </c>
      <c r="F2461" s="229" t="s">
        <v>2260</v>
      </c>
      <c r="G2461" s="226"/>
      <c r="H2461" s="230">
        <v>9.1080000000000005</v>
      </c>
      <c r="I2461" s="231"/>
      <c r="J2461" s="226"/>
      <c r="K2461" s="226"/>
      <c r="L2461" s="232"/>
      <c r="M2461" s="233"/>
      <c r="N2461" s="234"/>
      <c r="O2461" s="234"/>
      <c r="P2461" s="234"/>
      <c r="Q2461" s="234"/>
      <c r="R2461" s="234"/>
      <c r="S2461" s="234"/>
      <c r="T2461" s="235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6" t="s">
        <v>182</v>
      </c>
      <c r="AU2461" s="236" t="s">
        <v>81</v>
      </c>
      <c r="AV2461" s="13" t="s">
        <v>81</v>
      </c>
      <c r="AW2461" s="13" t="s">
        <v>33</v>
      </c>
      <c r="AX2461" s="13" t="s">
        <v>71</v>
      </c>
      <c r="AY2461" s="236" t="s">
        <v>171</v>
      </c>
    </row>
    <row r="2462" s="13" customFormat="1">
      <c r="A2462" s="13"/>
      <c r="B2462" s="225"/>
      <c r="C2462" s="226"/>
      <c r="D2462" s="227" t="s">
        <v>182</v>
      </c>
      <c r="E2462" s="228" t="s">
        <v>19</v>
      </c>
      <c r="F2462" s="229" t="s">
        <v>2261</v>
      </c>
      <c r="G2462" s="226"/>
      <c r="H2462" s="230">
        <v>7.3970000000000002</v>
      </c>
      <c r="I2462" s="231"/>
      <c r="J2462" s="226"/>
      <c r="K2462" s="226"/>
      <c r="L2462" s="232"/>
      <c r="M2462" s="233"/>
      <c r="N2462" s="234"/>
      <c r="O2462" s="234"/>
      <c r="P2462" s="234"/>
      <c r="Q2462" s="234"/>
      <c r="R2462" s="234"/>
      <c r="S2462" s="234"/>
      <c r="T2462" s="235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6" t="s">
        <v>182</v>
      </c>
      <c r="AU2462" s="236" t="s">
        <v>81</v>
      </c>
      <c r="AV2462" s="13" t="s">
        <v>81</v>
      </c>
      <c r="AW2462" s="13" t="s">
        <v>33</v>
      </c>
      <c r="AX2462" s="13" t="s">
        <v>71</v>
      </c>
      <c r="AY2462" s="236" t="s">
        <v>171</v>
      </c>
    </row>
    <row r="2463" s="13" customFormat="1">
      <c r="A2463" s="13"/>
      <c r="B2463" s="225"/>
      <c r="C2463" s="226"/>
      <c r="D2463" s="227" t="s">
        <v>182</v>
      </c>
      <c r="E2463" s="228" t="s">
        <v>19</v>
      </c>
      <c r="F2463" s="229" t="s">
        <v>2262</v>
      </c>
      <c r="G2463" s="226"/>
      <c r="H2463" s="230">
        <v>0.41999999999999998</v>
      </c>
      <c r="I2463" s="231"/>
      <c r="J2463" s="226"/>
      <c r="K2463" s="226"/>
      <c r="L2463" s="232"/>
      <c r="M2463" s="233"/>
      <c r="N2463" s="234"/>
      <c r="O2463" s="234"/>
      <c r="P2463" s="234"/>
      <c r="Q2463" s="234"/>
      <c r="R2463" s="234"/>
      <c r="S2463" s="234"/>
      <c r="T2463" s="23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6" t="s">
        <v>182</v>
      </c>
      <c r="AU2463" s="236" t="s">
        <v>81</v>
      </c>
      <c r="AV2463" s="13" t="s">
        <v>81</v>
      </c>
      <c r="AW2463" s="13" t="s">
        <v>33</v>
      </c>
      <c r="AX2463" s="13" t="s">
        <v>71</v>
      </c>
      <c r="AY2463" s="236" t="s">
        <v>171</v>
      </c>
    </row>
    <row r="2464" s="13" customFormat="1">
      <c r="A2464" s="13"/>
      <c r="B2464" s="225"/>
      <c r="C2464" s="226"/>
      <c r="D2464" s="227" t="s">
        <v>182</v>
      </c>
      <c r="E2464" s="228" t="s">
        <v>19</v>
      </c>
      <c r="F2464" s="229" t="s">
        <v>2263</v>
      </c>
      <c r="G2464" s="226"/>
      <c r="H2464" s="230">
        <v>2.6040000000000001</v>
      </c>
      <c r="I2464" s="231"/>
      <c r="J2464" s="226"/>
      <c r="K2464" s="226"/>
      <c r="L2464" s="232"/>
      <c r="M2464" s="233"/>
      <c r="N2464" s="234"/>
      <c r="O2464" s="234"/>
      <c r="P2464" s="234"/>
      <c r="Q2464" s="234"/>
      <c r="R2464" s="234"/>
      <c r="S2464" s="234"/>
      <c r="T2464" s="235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6" t="s">
        <v>182</v>
      </c>
      <c r="AU2464" s="236" t="s">
        <v>81</v>
      </c>
      <c r="AV2464" s="13" t="s">
        <v>81</v>
      </c>
      <c r="AW2464" s="13" t="s">
        <v>33</v>
      </c>
      <c r="AX2464" s="13" t="s">
        <v>71</v>
      </c>
      <c r="AY2464" s="236" t="s">
        <v>171</v>
      </c>
    </row>
    <row r="2465" s="13" customFormat="1">
      <c r="A2465" s="13"/>
      <c r="B2465" s="225"/>
      <c r="C2465" s="226"/>
      <c r="D2465" s="227" t="s">
        <v>182</v>
      </c>
      <c r="E2465" s="228" t="s">
        <v>19</v>
      </c>
      <c r="F2465" s="229" t="s">
        <v>2264</v>
      </c>
      <c r="G2465" s="226"/>
      <c r="H2465" s="230">
        <v>0.12</v>
      </c>
      <c r="I2465" s="231"/>
      <c r="J2465" s="226"/>
      <c r="K2465" s="226"/>
      <c r="L2465" s="232"/>
      <c r="M2465" s="233"/>
      <c r="N2465" s="234"/>
      <c r="O2465" s="234"/>
      <c r="P2465" s="234"/>
      <c r="Q2465" s="234"/>
      <c r="R2465" s="234"/>
      <c r="S2465" s="234"/>
      <c r="T2465" s="235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6" t="s">
        <v>182</v>
      </c>
      <c r="AU2465" s="236" t="s">
        <v>81</v>
      </c>
      <c r="AV2465" s="13" t="s">
        <v>81</v>
      </c>
      <c r="AW2465" s="13" t="s">
        <v>33</v>
      </c>
      <c r="AX2465" s="13" t="s">
        <v>71</v>
      </c>
      <c r="AY2465" s="236" t="s">
        <v>171</v>
      </c>
    </row>
    <row r="2466" s="13" customFormat="1">
      <c r="A2466" s="13"/>
      <c r="B2466" s="225"/>
      <c r="C2466" s="226"/>
      <c r="D2466" s="227" t="s">
        <v>182</v>
      </c>
      <c r="E2466" s="228" t="s">
        <v>19</v>
      </c>
      <c r="F2466" s="229" t="s">
        <v>230</v>
      </c>
      <c r="G2466" s="226"/>
      <c r="H2466" s="230">
        <v>-1.379</v>
      </c>
      <c r="I2466" s="231"/>
      <c r="J2466" s="226"/>
      <c r="K2466" s="226"/>
      <c r="L2466" s="232"/>
      <c r="M2466" s="233"/>
      <c r="N2466" s="234"/>
      <c r="O2466" s="234"/>
      <c r="P2466" s="234"/>
      <c r="Q2466" s="234"/>
      <c r="R2466" s="234"/>
      <c r="S2466" s="234"/>
      <c r="T2466" s="235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6" t="s">
        <v>182</v>
      </c>
      <c r="AU2466" s="236" t="s">
        <v>81</v>
      </c>
      <c r="AV2466" s="13" t="s">
        <v>81</v>
      </c>
      <c r="AW2466" s="13" t="s">
        <v>33</v>
      </c>
      <c r="AX2466" s="13" t="s">
        <v>71</v>
      </c>
      <c r="AY2466" s="236" t="s">
        <v>171</v>
      </c>
    </row>
    <row r="2467" s="14" customFormat="1">
      <c r="A2467" s="14"/>
      <c r="B2467" s="237"/>
      <c r="C2467" s="238"/>
      <c r="D2467" s="227" t="s">
        <v>182</v>
      </c>
      <c r="E2467" s="239" t="s">
        <v>19</v>
      </c>
      <c r="F2467" s="240" t="s">
        <v>953</v>
      </c>
      <c r="G2467" s="238"/>
      <c r="H2467" s="241">
        <v>24.094000000000001</v>
      </c>
      <c r="I2467" s="242"/>
      <c r="J2467" s="238"/>
      <c r="K2467" s="238"/>
      <c r="L2467" s="243"/>
      <c r="M2467" s="244"/>
      <c r="N2467" s="245"/>
      <c r="O2467" s="245"/>
      <c r="P2467" s="245"/>
      <c r="Q2467" s="245"/>
      <c r="R2467" s="245"/>
      <c r="S2467" s="245"/>
      <c r="T2467" s="24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7" t="s">
        <v>182</v>
      </c>
      <c r="AU2467" s="247" t="s">
        <v>81</v>
      </c>
      <c r="AV2467" s="14" t="s">
        <v>185</v>
      </c>
      <c r="AW2467" s="14" t="s">
        <v>33</v>
      </c>
      <c r="AX2467" s="14" t="s">
        <v>71</v>
      </c>
      <c r="AY2467" s="247" t="s">
        <v>171</v>
      </c>
    </row>
    <row r="2468" s="13" customFormat="1">
      <c r="A2468" s="13"/>
      <c r="B2468" s="225"/>
      <c r="C2468" s="226"/>
      <c r="D2468" s="227" t="s">
        <v>182</v>
      </c>
      <c r="E2468" s="228" t="s">
        <v>19</v>
      </c>
      <c r="F2468" s="229" t="s">
        <v>1688</v>
      </c>
      <c r="G2468" s="226"/>
      <c r="H2468" s="230">
        <v>3.0590000000000002</v>
      </c>
      <c r="I2468" s="231"/>
      <c r="J2468" s="226"/>
      <c r="K2468" s="226"/>
      <c r="L2468" s="232"/>
      <c r="M2468" s="233"/>
      <c r="N2468" s="234"/>
      <c r="O2468" s="234"/>
      <c r="P2468" s="234"/>
      <c r="Q2468" s="234"/>
      <c r="R2468" s="234"/>
      <c r="S2468" s="234"/>
      <c r="T2468" s="235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6" t="s">
        <v>182</v>
      </c>
      <c r="AU2468" s="236" t="s">
        <v>81</v>
      </c>
      <c r="AV2468" s="13" t="s">
        <v>81</v>
      </c>
      <c r="AW2468" s="13" t="s">
        <v>33</v>
      </c>
      <c r="AX2468" s="13" t="s">
        <v>71</v>
      </c>
      <c r="AY2468" s="236" t="s">
        <v>171</v>
      </c>
    </row>
    <row r="2469" s="13" customFormat="1">
      <c r="A2469" s="13"/>
      <c r="B2469" s="225"/>
      <c r="C2469" s="226"/>
      <c r="D2469" s="227" t="s">
        <v>182</v>
      </c>
      <c r="E2469" s="228" t="s">
        <v>19</v>
      </c>
      <c r="F2469" s="229" t="s">
        <v>2265</v>
      </c>
      <c r="G2469" s="226"/>
      <c r="H2469" s="230">
        <v>4.5030000000000001</v>
      </c>
      <c r="I2469" s="231"/>
      <c r="J2469" s="226"/>
      <c r="K2469" s="226"/>
      <c r="L2469" s="232"/>
      <c r="M2469" s="233"/>
      <c r="N2469" s="234"/>
      <c r="O2469" s="234"/>
      <c r="P2469" s="234"/>
      <c r="Q2469" s="234"/>
      <c r="R2469" s="234"/>
      <c r="S2469" s="234"/>
      <c r="T2469" s="235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6" t="s">
        <v>182</v>
      </c>
      <c r="AU2469" s="236" t="s">
        <v>81</v>
      </c>
      <c r="AV2469" s="13" t="s">
        <v>81</v>
      </c>
      <c r="AW2469" s="13" t="s">
        <v>33</v>
      </c>
      <c r="AX2469" s="13" t="s">
        <v>71</v>
      </c>
      <c r="AY2469" s="236" t="s">
        <v>171</v>
      </c>
    </row>
    <row r="2470" s="13" customFormat="1">
      <c r="A2470" s="13"/>
      <c r="B2470" s="225"/>
      <c r="C2470" s="226"/>
      <c r="D2470" s="227" t="s">
        <v>182</v>
      </c>
      <c r="E2470" s="228" t="s">
        <v>19</v>
      </c>
      <c r="F2470" s="229" t="s">
        <v>2266</v>
      </c>
      <c r="G2470" s="226"/>
      <c r="H2470" s="230">
        <v>6.3680000000000003</v>
      </c>
      <c r="I2470" s="231"/>
      <c r="J2470" s="226"/>
      <c r="K2470" s="226"/>
      <c r="L2470" s="232"/>
      <c r="M2470" s="233"/>
      <c r="N2470" s="234"/>
      <c r="O2470" s="234"/>
      <c r="P2470" s="234"/>
      <c r="Q2470" s="234"/>
      <c r="R2470" s="234"/>
      <c r="S2470" s="234"/>
      <c r="T2470" s="235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6" t="s">
        <v>182</v>
      </c>
      <c r="AU2470" s="236" t="s">
        <v>81</v>
      </c>
      <c r="AV2470" s="13" t="s">
        <v>81</v>
      </c>
      <c r="AW2470" s="13" t="s">
        <v>33</v>
      </c>
      <c r="AX2470" s="13" t="s">
        <v>71</v>
      </c>
      <c r="AY2470" s="236" t="s">
        <v>171</v>
      </c>
    </row>
    <row r="2471" s="13" customFormat="1">
      <c r="A2471" s="13"/>
      <c r="B2471" s="225"/>
      <c r="C2471" s="226"/>
      <c r="D2471" s="227" t="s">
        <v>182</v>
      </c>
      <c r="E2471" s="228" t="s">
        <v>19</v>
      </c>
      <c r="F2471" s="229" t="s">
        <v>230</v>
      </c>
      <c r="G2471" s="226"/>
      <c r="H2471" s="230">
        <v>-1.379</v>
      </c>
      <c r="I2471" s="231"/>
      <c r="J2471" s="226"/>
      <c r="K2471" s="226"/>
      <c r="L2471" s="232"/>
      <c r="M2471" s="233"/>
      <c r="N2471" s="234"/>
      <c r="O2471" s="234"/>
      <c r="P2471" s="234"/>
      <c r="Q2471" s="234"/>
      <c r="R2471" s="234"/>
      <c r="S2471" s="234"/>
      <c r="T2471" s="23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6" t="s">
        <v>182</v>
      </c>
      <c r="AU2471" s="236" t="s">
        <v>81</v>
      </c>
      <c r="AV2471" s="13" t="s">
        <v>81</v>
      </c>
      <c r="AW2471" s="13" t="s">
        <v>33</v>
      </c>
      <c r="AX2471" s="13" t="s">
        <v>71</v>
      </c>
      <c r="AY2471" s="236" t="s">
        <v>171</v>
      </c>
    </row>
    <row r="2472" s="14" customFormat="1">
      <c r="A2472" s="14"/>
      <c r="B2472" s="237"/>
      <c r="C2472" s="238"/>
      <c r="D2472" s="227" t="s">
        <v>182</v>
      </c>
      <c r="E2472" s="239" t="s">
        <v>19</v>
      </c>
      <c r="F2472" s="240" t="s">
        <v>231</v>
      </c>
      <c r="G2472" s="238"/>
      <c r="H2472" s="241">
        <v>12.551</v>
      </c>
      <c r="I2472" s="242"/>
      <c r="J2472" s="238"/>
      <c r="K2472" s="238"/>
      <c r="L2472" s="243"/>
      <c r="M2472" s="244"/>
      <c r="N2472" s="245"/>
      <c r="O2472" s="245"/>
      <c r="P2472" s="245"/>
      <c r="Q2472" s="245"/>
      <c r="R2472" s="245"/>
      <c r="S2472" s="245"/>
      <c r="T2472" s="246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7" t="s">
        <v>182</v>
      </c>
      <c r="AU2472" s="247" t="s">
        <v>81</v>
      </c>
      <c r="AV2472" s="14" t="s">
        <v>185</v>
      </c>
      <c r="AW2472" s="14" t="s">
        <v>33</v>
      </c>
      <c r="AX2472" s="14" t="s">
        <v>71</v>
      </c>
      <c r="AY2472" s="247" t="s">
        <v>171</v>
      </c>
    </row>
    <row r="2473" s="13" customFormat="1">
      <c r="A2473" s="13"/>
      <c r="B2473" s="225"/>
      <c r="C2473" s="226"/>
      <c r="D2473" s="227" t="s">
        <v>182</v>
      </c>
      <c r="E2473" s="228" t="s">
        <v>19</v>
      </c>
      <c r="F2473" s="229" t="s">
        <v>2267</v>
      </c>
      <c r="G2473" s="226"/>
      <c r="H2473" s="230">
        <v>4.5</v>
      </c>
      <c r="I2473" s="231"/>
      <c r="J2473" s="226"/>
      <c r="K2473" s="226"/>
      <c r="L2473" s="232"/>
      <c r="M2473" s="233"/>
      <c r="N2473" s="234"/>
      <c r="O2473" s="234"/>
      <c r="P2473" s="234"/>
      <c r="Q2473" s="234"/>
      <c r="R2473" s="234"/>
      <c r="S2473" s="234"/>
      <c r="T2473" s="235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6" t="s">
        <v>182</v>
      </c>
      <c r="AU2473" s="236" t="s">
        <v>81</v>
      </c>
      <c r="AV2473" s="13" t="s">
        <v>81</v>
      </c>
      <c r="AW2473" s="13" t="s">
        <v>33</v>
      </c>
      <c r="AX2473" s="13" t="s">
        <v>71</v>
      </c>
      <c r="AY2473" s="236" t="s">
        <v>171</v>
      </c>
    </row>
    <row r="2474" s="14" customFormat="1">
      <c r="A2474" s="14"/>
      <c r="B2474" s="237"/>
      <c r="C2474" s="238"/>
      <c r="D2474" s="227" t="s">
        <v>182</v>
      </c>
      <c r="E2474" s="239" t="s">
        <v>19</v>
      </c>
      <c r="F2474" s="240" t="s">
        <v>2268</v>
      </c>
      <c r="G2474" s="238"/>
      <c r="H2474" s="241">
        <v>4.5</v>
      </c>
      <c r="I2474" s="242"/>
      <c r="J2474" s="238"/>
      <c r="K2474" s="238"/>
      <c r="L2474" s="243"/>
      <c r="M2474" s="244"/>
      <c r="N2474" s="245"/>
      <c r="O2474" s="245"/>
      <c r="P2474" s="245"/>
      <c r="Q2474" s="245"/>
      <c r="R2474" s="245"/>
      <c r="S2474" s="245"/>
      <c r="T2474" s="246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47" t="s">
        <v>182</v>
      </c>
      <c r="AU2474" s="247" t="s">
        <v>81</v>
      </c>
      <c r="AV2474" s="14" t="s">
        <v>185</v>
      </c>
      <c r="AW2474" s="14" t="s">
        <v>33</v>
      </c>
      <c r="AX2474" s="14" t="s">
        <v>71</v>
      </c>
      <c r="AY2474" s="247" t="s">
        <v>171</v>
      </c>
    </row>
    <row r="2475" s="13" customFormat="1">
      <c r="A2475" s="13"/>
      <c r="B2475" s="225"/>
      <c r="C2475" s="226"/>
      <c r="D2475" s="227" t="s">
        <v>182</v>
      </c>
      <c r="E2475" s="228" t="s">
        <v>19</v>
      </c>
      <c r="F2475" s="229" t="s">
        <v>2269</v>
      </c>
      <c r="G2475" s="226"/>
      <c r="H2475" s="230">
        <v>12.6</v>
      </c>
      <c r="I2475" s="231"/>
      <c r="J2475" s="226"/>
      <c r="K2475" s="226"/>
      <c r="L2475" s="232"/>
      <c r="M2475" s="233"/>
      <c r="N2475" s="234"/>
      <c r="O2475" s="234"/>
      <c r="P2475" s="234"/>
      <c r="Q2475" s="234"/>
      <c r="R2475" s="234"/>
      <c r="S2475" s="234"/>
      <c r="T2475" s="235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6" t="s">
        <v>182</v>
      </c>
      <c r="AU2475" s="236" t="s">
        <v>81</v>
      </c>
      <c r="AV2475" s="13" t="s">
        <v>81</v>
      </c>
      <c r="AW2475" s="13" t="s">
        <v>33</v>
      </c>
      <c r="AX2475" s="13" t="s">
        <v>71</v>
      </c>
      <c r="AY2475" s="236" t="s">
        <v>171</v>
      </c>
    </row>
    <row r="2476" s="13" customFormat="1">
      <c r="A2476" s="13"/>
      <c r="B2476" s="225"/>
      <c r="C2476" s="226"/>
      <c r="D2476" s="227" t="s">
        <v>182</v>
      </c>
      <c r="E2476" s="228" t="s">
        <v>19</v>
      </c>
      <c r="F2476" s="229" t="s">
        <v>2270</v>
      </c>
      <c r="G2476" s="226"/>
      <c r="H2476" s="230">
        <v>0.13500000000000001</v>
      </c>
      <c r="I2476" s="231"/>
      <c r="J2476" s="226"/>
      <c r="K2476" s="226"/>
      <c r="L2476" s="232"/>
      <c r="M2476" s="233"/>
      <c r="N2476" s="234"/>
      <c r="O2476" s="234"/>
      <c r="P2476" s="234"/>
      <c r="Q2476" s="234"/>
      <c r="R2476" s="234"/>
      <c r="S2476" s="234"/>
      <c r="T2476" s="23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6" t="s">
        <v>182</v>
      </c>
      <c r="AU2476" s="236" t="s">
        <v>81</v>
      </c>
      <c r="AV2476" s="13" t="s">
        <v>81</v>
      </c>
      <c r="AW2476" s="13" t="s">
        <v>33</v>
      </c>
      <c r="AX2476" s="13" t="s">
        <v>71</v>
      </c>
      <c r="AY2476" s="236" t="s">
        <v>171</v>
      </c>
    </row>
    <row r="2477" s="13" customFormat="1">
      <c r="A2477" s="13"/>
      <c r="B2477" s="225"/>
      <c r="C2477" s="226"/>
      <c r="D2477" s="227" t="s">
        <v>182</v>
      </c>
      <c r="E2477" s="228" t="s">
        <v>19</v>
      </c>
      <c r="F2477" s="229" t="s">
        <v>222</v>
      </c>
      <c r="G2477" s="226"/>
      <c r="H2477" s="230">
        <v>-1.5760000000000001</v>
      </c>
      <c r="I2477" s="231"/>
      <c r="J2477" s="226"/>
      <c r="K2477" s="226"/>
      <c r="L2477" s="232"/>
      <c r="M2477" s="233"/>
      <c r="N2477" s="234"/>
      <c r="O2477" s="234"/>
      <c r="P2477" s="234"/>
      <c r="Q2477" s="234"/>
      <c r="R2477" s="234"/>
      <c r="S2477" s="234"/>
      <c r="T2477" s="235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6" t="s">
        <v>182</v>
      </c>
      <c r="AU2477" s="236" t="s">
        <v>81</v>
      </c>
      <c r="AV2477" s="13" t="s">
        <v>81</v>
      </c>
      <c r="AW2477" s="13" t="s">
        <v>33</v>
      </c>
      <c r="AX2477" s="13" t="s">
        <v>71</v>
      </c>
      <c r="AY2477" s="236" t="s">
        <v>171</v>
      </c>
    </row>
    <row r="2478" s="13" customFormat="1">
      <c r="A2478" s="13"/>
      <c r="B2478" s="225"/>
      <c r="C2478" s="226"/>
      <c r="D2478" s="227" t="s">
        <v>182</v>
      </c>
      <c r="E2478" s="228" t="s">
        <v>19</v>
      </c>
      <c r="F2478" s="229" t="s">
        <v>2271</v>
      </c>
      <c r="G2478" s="226"/>
      <c r="H2478" s="230">
        <v>11.359999999999999</v>
      </c>
      <c r="I2478" s="231"/>
      <c r="J2478" s="226"/>
      <c r="K2478" s="226"/>
      <c r="L2478" s="232"/>
      <c r="M2478" s="233"/>
      <c r="N2478" s="234"/>
      <c r="O2478" s="234"/>
      <c r="P2478" s="234"/>
      <c r="Q2478" s="234"/>
      <c r="R2478" s="234"/>
      <c r="S2478" s="234"/>
      <c r="T2478" s="235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6" t="s">
        <v>182</v>
      </c>
      <c r="AU2478" s="236" t="s">
        <v>81</v>
      </c>
      <c r="AV2478" s="13" t="s">
        <v>81</v>
      </c>
      <c r="AW2478" s="13" t="s">
        <v>33</v>
      </c>
      <c r="AX2478" s="13" t="s">
        <v>71</v>
      </c>
      <c r="AY2478" s="236" t="s">
        <v>171</v>
      </c>
    </row>
    <row r="2479" s="13" customFormat="1">
      <c r="A2479" s="13"/>
      <c r="B2479" s="225"/>
      <c r="C2479" s="226"/>
      <c r="D2479" s="227" t="s">
        <v>182</v>
      </c>
      <c r="E2479" s="228" t="s">
        <v>19</v>
      </c>
      <c r="F2479" s="229" t="s">
        <v>2272</v>
      </c>
      <c r="G2479" s="226"/>
      <c r="H2479" s="230">
        <v>18.768000000000001</v>
      </c>
      <c r="I2479" s="231"/>
      <c r="J2479" s="226"/>
      <c r="K2479" s="226"/>
      <c r="L2479" s="232"/>
      <c r="M2479" s="233"/>
      <c r="N2479" s="234"/>
      <c r="O2479" s="234"/>
      <c r="P2479" s="234"/>
      <c r="Q2479" s="234"/>
      <c r="R2479" s="234"/>
      <c r="S2479" s="234"/>
      <c r="T2479" s="235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36" t="s">
        <v>182</v>
      </c>
      <c r="AU2479" s="236" t="s">
        <v>81</v>
      </c>
      <c r="AV2479" s="13" t="s">
        <v>81</v>
      </c>
      <c r="AW2479" s="13" t="s">
        <v>33</v>
      </c>
      <c r="AX2479" s="13" t="s">
        <v>71</v>
      </c>
      <c r="AY2479" s="236" t="s">
        <v>171</v>
      </c>
    </row>
    <row r="2480" s="13" customFormat="1">
      <c r="A2480" s="13"/>
      <c r="B2480" s="225"/>
      <c r="C2480" s="226"/>
      <c r="D2480" s="227" t="s">
        <v>182</v>
      </c>
      <c r="E2480" s="228" t="s">
        <v>19</v>
      </c>
      <c r="F2480" s="229" t="s">
        <v>2273</v>
      </c>
      <c r="G2480" s="226"/>
      <c r="H2480" s="230">
        <v>0.26100000000000001</v>
      </c>
      <c r="I2480" s="231"/>
      <c r="J2480" s="226"/>
      <c r="K2480" s="226"/>
      <c r="L2480" s="232"/>
      <c r="M2480" s="233"/>
      <c r="N2480" s="234"/>
      <c r="O2480" s="234"/>
      <c r="P2480" s="234"/>
      <c r="Q2480" s="234"/>
      <c r="R2480" s="234"/>
      <c r="S2480" s="234"/>
      <c r="T2480" s="23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6" t="s">
        <v>182</v>
      </c>
      <c r="AU2480" s="236" t="s">
        <v>81</v>
      </c>
      <c r="AV2480" s="13" t="s">
        <v>81</v>
      </c>
      <c r="AW2480" s="13" t="s">
        <v>33</v>
      </c>
      <c r="AX2480" s="13" t="s">
        <v>71</v>
      </c>
      <c r="AY2480" s="236" t="s">
        <v>171</v>
      </c>
    </row>
    <row r="2481" s="13" customFormat="1">
      <c r="A2481" s="13"/>
      <c r="B2481" s="225"/>
      <c r="C2481" s="226"/>
      <c r="D2481" s="227" t="s">
        <v>182</v>
      </c>
      <c r="E2481" s="228" t="s">
        <v>19</v>
      </c>
      <c r="F2481" s="229" t="s">
        <v>2274</v>
      </c>
      <c r="G2481" s="226"/>
      <c r="H2481" s="230">
        <v>-3.9399999999999999</v>
      </c>
      <c r="I2481" s="231"/>
      <c r="J2481" s="226"/>
      <c r="K2481" s="226"/>
      <c r="L2481" s="232"/>
      <c r="M2481" s="233"/>
      <c r="N2481" s="234"/>
      <c r="O2481" s="234"/>
      <c r="P2481" s="234"/>
      <c r="Q2481" s="234"/>
      <c r="R2481" s="234"/>
      <c r="S2481" s="234"/>
      <c r="T2481" s="235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6" t="s">
        <v>182</v>
      </c>
      <c r="AU2481" s="236" t="s">
        <v>81</v>
      </c>
      <c r="AV2481" s="13" t="s">
        <v>81</v>
      </c>
      <c r="AW2481" s="13" t="s">
        <v>33</v>
      </c>
      <c r="AX2481" s="13" t="s">
        <v>71</v>
      </c>
      <c r="AY2481" s="236" t="s">
        <v>171</v>
      </c>
    </row>
    <row r="2482" s="13" customFormat="1">
      <c r="A2482" s="13"/>
      <c r="B2482" s="225"/>
      <c r="C2482" s="226"/>
      <c r="D2482" s="227" t="s">
        <v>182</v>
      </c>
      <c r="E2482" s="228" t="s">
        <v>19</v>
      </c>
      <c r="F2482" s="229" t="s">
        <v>2275</v>
      </c>
      <c r="G2482" s="226"/>
      <c r="H2482" s="230">
        <v>11.52</v>
      </c>
      <c r="I2482" s="231"/>
      <c r="J2482" s="226"/>
      <c r="K2482" s="226"/>
      <c r="L2482" s="232"/>
      <c r="M2482" s="233"/>
      <c r="N2482" s="234"/>
      <c r="O2482" s="234"/>
      <c r="P2482" s="234"/>
      <c r="Q2482" s="234"/>
      <c r="R2482" s="234"/>
      <c r="S2482" s="234"/>
      <c r="T2482" s="235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36" t="s">
        <v>182</v>
      </c>
      <c r="AU2482" s="236" t="s">
        <v>81</v>
      </c>
      <c r="AV2482" s="13" t="s">
        <v>81</v>
      </c>
      <c r="AW2482" s="13" t="s">
        <v>33</v>
      </c>
      <c r="AX2482" s="13" t="s">
        <v>71</v>
      </c>
      <c r="AY2482" s="236" t="s">
        <v>171</v>
      </c>
    </row>
    <row r="2483" s="13" customFormat="1">
      <c r="A2483" s="13"/>
      <c r="B2483" s="225"/>
      <c r="C2483" s="226"/>
      <c r="D2483" s="227" t="s">
        <v>182</v>
      </c>
      <c r="E2483" s="228" t="s">
        <v>19</v>
      </c>
      <c r="F2483" s="229" t="s">
        <v>2276</v>
      </c>
      <c r="G2483" s="226"/>
      <c r="H2483" s="230">
        <v>19.728000000000002</v>
      </c>
      <c r="I2483" s="231"/>
      <c r="J2483" s="226"/>
      <c r="K2483" s="226"/>
      <c r="L2483" s="232"/>
      <c r="M2483" s="233"/>
      <c r="N2483" s="234"/>
      <c r="O2483" s="234"/>
      <c r="P2483" s="234"/>
      <c r="Q2483" s="234"/>
      <c r="R2483" s="234"/>
      <c r="S2483" s="234"/>
      <c r="T2483" s="235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6" t="s">
        <v>182</v>
      </c>
      <c r="AU2483" s="236" t="s">
        <v>81</v>
      </c>
      <c r="AV2483" s="13" t="s">
        <v>81</v>
      </c>
      <c r="AW2483" s="13" t="s">
        <v>33</v>
      </c>
      <c r="AX2483" s="13" t="s">
        <v>71</v>
      </c>
      <c r="AY2483" s="236" t="s">
        <v>171</v>
      </c>
    </row>
    <row r="2484" s="13" customFormat="1">
      <c r="A2484" s="13"/>
      <c r="B2484" s="225"/>
      <c r="C2484" s="226"/>
      <c r="D2484" s="227" t="s">
        <v>182</v>
      </c>
      <c r="E2484" s="228" t="s">
        <v>19</v>
      </c>
      <c r="F2484" s="229" t="s">
        <v>2277</v>
      </c>
      <c r="G2484" s="226"/>
      <c r="H2484" s="230">
        <v>0.26000000000000001</v>
      </c>
      <c r="I2484" s="231"/>
      <c r="J2484" s="226"/>
      <c r="K2484" s="226"/>
      <c r="L2484" s="232"/>
      <c r="M2484" s="233"/>
      <c r="N2484" s="234"/>
      <c r="O2484" s="234"/>
      <c r="P2484" s="234"/>
      <c r="Q2484" s="234"/>
      <c r="R2484" s="234"/>
      <c r="S2484" s="234"/>
      <c r="T2484" s="235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6" t="s">
        <v>182</v>
      </c>
      <c r="AU2484" s="236" t="s">
        <v>81</v>
      </c>
      <c r="AV2484" s="13" t="s">
        <v>81</v>
      </c>
      <c r="AW2484" s="13" t="s">
        <v>33</v>
      </c>
      <c r="AX2484" s="13" t="s">
        <v>71</v>
      </c>
      <c r="AY2484" s="236" t="s">
        <v>171</v>
      </c>
    </row>
    <row r="2485" s="13" customFormat="1">
      <c r="A2485" s="13"/>
      <c r="B2485" s="225"/>
      <c r="C2485" s="226"/>
      <c r="D2485" s="227" t="s">
        <v>182</v>
      </c>
      <c r="E2485" s="228" t="s">
        <v>19</v>
      </c>
      <c r="F2485" s="229" t="s">
        <v>2274</v>
      </c>
      <c r="G2485" s="226"/>
      <c r="H2485" s="230">
        <v>-3.9399999999999999</v>
      </c>
      <c r="I2485" s="231"/>
      <c r="J2485" s="226"/>
      <c r="K2485" s="226"/>
      <c r="L2485" s="232"/>
      <c r="M2485" s="233"/>
      <c r="N2485" s="234"/>
      <c r="O2485" s="234"/>
      <c r="P2485" s="234"/>
      <c r="Q2485" s="234"/>
      <c r="R2485" s="234"/>
      <c r="S2485" s="234"/>
      <c r="T2485" s="235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6" t="s">
        <v>182</v>
      </c>
      <c r="AU2485" s="236" t="s">
        <v>81</v>
      </c>
      <c r="AV2485" s="13" t="s">
        <v>81</v>
      </c>
      <c r="AW2485" s="13" t="s">
        <v>33</v>
      </c>
      <c r="AX2485" s="13" t="s">
        <v>71</v>
      </c>
      <c r="AY2485" s="236" t="s">
        <v>171</v>
      </c>
    </row>
    <row r="2486" s="13" customFormat="1">
      <c r="A2486" s="13"/>
      <c r="B2486" s="225"/>
      <c r="C2486" s="226"/>
      <c r="D2486" s="227" t="s">
        <v>182</v>
      </c>
      <c r="E2486" s="228" t="s">
        <v>19</v>
      </c>
      <c r="F2486" s="229" t="s">
        <v>2278</v>
      </c>
      <c r="G2486" s="226"/>
      <c r="H2486" s="230">
        <v>3.645</v>
      </c>
      <c r="I2486" s="231"/>
      <c r="J2486" s="226"/>
      <c r="K2486" s="226"/>
      <c r="L2486" s="232"/>
      <c r="M2486" s="233"/>
      <c r="N2486" s="234"/>
      <c r="O2486" s="234"/>
      <c r="P2486" s="234"/>
      <c r="Q2486" s="234"/>
      <c r="R2486" s="234"/>
      <c r="S2486" s="234"/>
      <c r="T2486" s="235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6" t="s">
        <v>182</v>
      </c>
      <c r="AU2486" s="236" t="s">
        <v>81</v>
      </c>
      <c r="AV2486" s="13" t="s">
        <v>81</v>
      </c>
      <c r="AW2486" s="13" t="s">
        <v>33</v>
      </c>
      <c r="AX2486" s="13" t="s">
        <v>71</v>
      </c>
      <c r="AY2486" s="236" t="s">
        <v>171</v>
      </c>
    </row>
    <row r="2487" s="14" customFormat="1">
      <c r="A2487" s="14"/>
      <c r="B2487" s="237"/>
      <c r="C2487" s="238"/>
      <c r="D2487" s="227" t="s">
        <v>182</v>
      </c>
      <c r="E2487" s="239" t="s">
        <v>19</v>
      </c>
      <c r="F2487" s="240" t="s">
        <v>2279</v>
      </c>
      <c r="G2487" s="238"/>
      <c r="H2487" s="241">
        <v>68.820999999999998</v>
      </c>
      <c r="I2487" s="242"/>
      <c r="J2487" s="238"/>
      <c r="K2487" s="238"/>
      <c r="L2487" s="243"/>
      <c r="M2487" s="244"/>
      <c r="N2487" s="245"/>
      <c r="O2487" s="245"/>
      <c r="P2487" s="245"/>
      <c r="Q2487" s="245"/>
      <c r="R2487" s="245"/>
      <c r="S2487" s="245"/>
      <c r="T2487" s="246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47" t="s">
        <v>182</v>
      </c>
      <c r="AU2487" s="247" t="s">
        <v>81</v>
      </c>
      <c r="AV2487" s="14" t="s">
        <v>185</v>
      </c>
      <c r="AW2487" s="14" t="s">
        <v>33</v>
      </c>
      <c r="AX2487" s="14" t="s">
        <v>71</v>
      </c>
      <c r="AY2487" s="247" t="s">
        <v>171</v>
      </c>
    </row>
    <row r="2488" s="15" customFormat="1">
      <c r="A2488" s="15"/>
      <c r="B2488" s="248"/>
      <c r="C2488" s="249"/>
      <c r="D2488" s="227" t="s">
        <v>182</v>
      </c>
      <c r="E2488" s="250" t="s">
        <v>19</v>
      </c>
      <c r="F2488" s="251" t="s">
        <v>188</v>
      </c>
      <c r="G2488" s="249"/>
      <c r="H2488" s="252">
        <v>109.96600000000001</v>
      </c>
      <c r="I2488" s="253"/>
      <c r="J2488" s="249"/>
      <c r="K2488" s="249"/>
      <c r="L2488" s="254"/>
      <c r="M2488" s="255"/>
      <c r="N2488" s="256"/>
      <c r="O2488" s="256"/>
      <c r="P2488" s="256"/>
      <c r="Q2488" s="256"/>
      <c r="R2488" s="256"/>
      <c r="S2488" s="256"/>
      <c r="T2488" s="257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58" t="s">
        <v>182</v>
      </c>
      <c r="AU2488" s="258" t="s">
        <v>81</v>
      </c>
      <c r="AV2488" s="15" t="s">
        <v>179</v>
      </c>
      <c r="AW2488" s="15" t="s">
        <v>33</v>
      </c>
      <c r="AX2488" s="15" t="s">
        <v>79</v>
      </c>
      <c r="AY2488" s="258" t="s">
        <v>171</v>
      </c>
    </row>
    <row r="2489" s="2" customFormat="1" ht="16.5" customHeight="1">
      <c r="A2489" s="41"/>
      <c r="B2489" s="42"/>
      <c r="C2489" s="207" t="s">
        <v>1390</v>
      </c>
      <c r="D2489" s="207" t="s">
        <v>174</v>
      </c>
      <c r="E2489" s="208" t="s">
        <v>2285</v>
      </c>
      <c r="F2489" s="209" t="s">
        <v>2286</v>
      </c>
      <c r="G2489" s="210" t="s">
        <v>191</v>
      </c>
      <c r="H2489" s="211">
        <v>19.966000000000001</v>
      </c>
      <c r="I2489" s="212"/>
      <c r="J2489" s="213">
        <f>ROUND(I2489*H2489,2)</f>
        <v>0</v>
      </c>
      <c r="K2489" s="209" t="s">
        <v>178</v>
      </c>
      <c r="L2489" s="47"/>
      <c r="M2489" s="214" t="s">
        <v>19</v>
      </c>
      <c r="N2489" s="215" t="s">
        <v>42</v>
      </c>
      <c r="O2489" s="87"/>
      <c r="P2489" s="216">
        <f>O2489*H2489</f>
        <v>0</v>
      </c>
      <c r="Q2489" s="216">
        <v>0.0015</v>
      </c>
      <c r="R2489" s="216">
        <f>Q2489*H2489</f>
        <v>0.029949000000000003</v>
      </c>
      <c r="S2489" s="216">
        <v>0</v>
      </c>
      <c r="T2489" s="217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18" t="s">
        <v>235</v>
      </c>
      <c r="AT2489" s="218" t="s">
        <v>174</v>
      </c>
      <c r="AU2489" s="218" t="s">
        <v>81</v>
      </c>
      <c r="AY2489" s="20" t="s">
        <v>171</v>
      </c>
      <c r="BE2489" s="219">
        <f>IF(N2489="základní",J2489,0)</f>
        <v>0</v>
      </c>
      <c r="BF2489" s="219">
        <f>IF(N2489="snížená",J2489,0)</f>
        <v>0</v>
      </c>
      <c r="BG2489" s="219">
        <f>IF(N2489="zákl. přenesená",J2489,0)</f>
        <v>0</v>
      </c>
      <c r="BH2489" s="219">
        <f>IF(N2489="sníž. přenesená",J2489,0)</f>
        <v>0</v>
      </c>
      <c r="BI2489" s="219">
        <f>IF(N2489="nulová",J2489,0)</f>
        <v>0</v>
      </c>
      <c r="BJ2489" s="20" t="s">
        <v>79</v>
      </c>
      <c r="BK2489" s="219">
        <f>ROUND(I2489*H2489,2)</f>
        <v>0</v>
      </c>
      <c r="BL2489" s="20" t="s">
        <v>235</v>
      </c>
      <c r="BM2489" s="218" t="s">
        <v>2287</v>
      </c>
    </row>
    <row r="2490" s="2" customFormat="1">
      <c r="A2490" s="41"/>
      <c r="B2490" s="42"/>
      <c r="C2490" s="43"/>
      <c r="D2490" s="220" t="s">
        <v>180</v>
      </c>
      <c r="E2490" s="43"/>
      <c r="F2490" s="221" t="s">
        <v>2288</v>
      </c>
      <c r="G2490" s="43"/>
      <c r="H2490" s="43"/>
      <c r="I2490" s="222"/>
      <c r="J2490" s="43"/>
      <c r="K2490" s="43"/>
      <c r="L2490" s="47"/>
      <c r="M2490" s="223"/>
      <c r="N2490" s="224"/>
      <c r="O2490" s="87"/>
      <c r="P2490" s="87"/>
      <c r="Q2490" s="87"/>
      <c r="R2490" s="87"/>
      <c r="S2490" s="87"/>
      <c r="T2490" s="88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T2490" s="20" t="s">
        <v>180</v>
      </c>
      <c r="AU2490" s="20" t="s">
        <v>81</v>
      </c>
    </row>
    <row r="2491" s="2" customFormat="1" ht="24.15" customHeight="1">
      <c r="A2491" s="41"/>
      <c r="B2491" s="42"/>
      <c r="C2491" s="207" t="s">
        <v>2289</v>
      </c>
      <c r="D2491" s="207" t="s">
        <v>174</v>
      </c>
      <c r="E2491" s="208" t="s">
        <v>2290</v>
      </c>
      <c r="F2491" s="209" t="s">
        <v>2291</v>
      </c>
      <c r="G2491" s="210" t="s">
        <v>191</v>
      </c>
      <c r="H2491" s="211">
        <v>109.96599999999999</v>
      </c>
      <c r="I2491" s="212"/>
      <c r="J2491" s="213">
        <f>ROUND(I2491*H2491,2)</f>
        <v>0</v>
      </c>
      <c r="K2491" s="209" t="s">
        <v>178</v>
      </c>
      <c r="L2491" s="47"/>
      <c r="M2491" s="214" t="s">
        <v>19</v>
      </c>
      <c r="N2491" s="215" t="s">
        <v>42</v>
      </c>
      <c r="O2491" s="87"/>
      <c r="P2491" s="216">
        <f>O2491*H2491</f>
        <v>0</v>
      </c>
      <c r="Q2491" s="216">
        <v>0.0053</v>
      </c>
      <c r="R2491" s="216">
        <f>Q2491*H2491</f>
        <v>0.5828198</v>
      </c>
      <c r="S2491" s="216">
        <v>0</v>
      </c>
      <c r="T2491" s="217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18" t="s">
        <v>235</v>
      </c>
      <c r="AT2491" s="218" t="s">
        <v>174</v>
      </c>
      <c r="AU2491" s="218" t="s">
        <v>81</v>
      </c>
      <c r="AY2491" s="20" t="s">
        <v>171</v>
      </c>
      <c r="BE2491" s="219">
        <f>IF(N2491="základní",J2491,0)</f>
        <v>0</v>
      </c>
      <c r="BF2491" s="219">
        <f>IF(N2491="snížená",J2491,0)</f>
        <v>0</v>
      </c>
      <c r="BG2491" s="219">
        <f>IF(N2491="zákl. přenesená",J2491,0)</f>
        <v>0</v>
      </c>
      <c r="BH2491" s="219">
        <f>IF(N2491="sníž. přenesená",J2491,0)</f>
        <v>0</v>
      </c>
      <c r="BI2491" s="219">
        <f>IF(N2491="nulová",J2491,0)</f>
        <v>0</v>
      </c>
      <c r="BJ2491" s="20" t="s">
        <v>79</v>
      </c>
      <c r="BK2491" s="219">
        <f>ROUND(I2491*H2491,2)</f>
        <v>0</v>
      </c>
      <c r="BL2491" s="20" t="s">
        <v>235</v>
      </c>
      <c r="BM2491" s="218" t="s">
        <v>2292</v>
      </c>
    </row>
    <row r="2492" s="2" customFormat="1">
      <c r="A2492" s="41"/>
      <c r="B2492" s="42"/>
      <c r="C2492" s="43"/>
      <c r="D2492" s="220" t="s">
        <v>180</v>
      </c>
      <c r="E2492" s="43"/>
      <c r="F2492" s="221" t="s">
        <v>2293</v>
      </c>
      <c r="G2492" s="43"/>
      <c r="H2492" s="43"/>
      <c r="I2492" s="222"/>
      <c r="J2492" s="43"/>
      <c r="K2492" s="43"/>
      <c r="L2492" s="47"/>
      <c r="M2492" s="223"/>
      <c r="N2492" s="224"/>
      <c r="O2492" s="87"/>
      <c r="P2492" s="87"/>
      <c r="Q2492" s="87"/>
      <c r="R2492" s="87"/>
      <c r="S2492" s="87"/>
      <c r="T2492" s="88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T2492" s="20" t="s">
        <v>180</v>
      </c>
      <c r="AU2492" s="20" t="s">
        <v>81</v>
      </c>
    </row>
    <row r="2493" s="13" customFormat="1">
      <c r="A2493" s="13"/>
      <c r="B2493" s="225"/>
      <c r="C2493" s="226"/>
      <c r="D2493" s="227" t="s">
        <v>182</v>
      </c>
      <c r="E2493" s="228" t="s">
        <v>19</v>
      </c>
      <c r="F2493" s="229" t="s">
        <v>2259</v>
      </c>
      <c r="G2493" s="226"/>
      <c r="H2493" s="230">
        <v>5.8239999999999998</v>
      </c>
      <c r="I2493" s="231"/>
      <c r="J2493" s="226"/>
      <c r="K2493" s="226"/>
      <c r="L2493" s="232"/>
      <c r="M2493" s="233"/>
      <c r="N2493" s="234"/>
      <c r="O2493" s="234"/>
      <c r="P2493" s="234"/>
      <c r="Q2493" s="234"/>
      <c r="R2493" s="234"/>
      <c r="S2493" s="234"/>
      <c r="T2493" s="235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6" t="s">
        <v>182</v>
      </c>
      <c r="AU2493" s="236" t="s">
        <v>81</v>
      </c>
      <c r="AV2493" s="13" t="s">
        <v>81</v>
      </c>
      <c r="AW2493" s="13" t="s">
        <v>33</v>
      </c>
      <c r="AX2493" s="13" t="s">
        <v>71</v>
      </c>
      <c r="AY2493" s="236" t="s">
        <v>171</v>
      </c>
    </row>
    <row r="2494" s="13" customFormat="1">
      <c r="A2494" s="13"/>
      <c r="B2494" s="225"/>
      <c r="C2494" s="226"/>
      <c r="D2494" s="227" t="s">
        <v>182</v>
      </c>
      <c r="E2494" s="228" t="s">
        <v>19</v>
      </c>
      <c r="F2494" s="229" t="s">
        <v>2260</v>
      </c>
      <c r="G2494" s="226"/>
      <c r="H2494" s="230">
        <v>9.1080000000000005</v>
      </c>
      <c r="I2494" s="231"/>
      <c r="J2494" s="226"/>
      <c r="K2494" s="226"/>
      <c r="L2494" s="232"/>
      <c r="M2494" s="233"/>
      <c r="N2494" s="234"/>
      <c r="O2494" s="234"/>
      <c r="P2494" s="234"/>
      <c r="Q2494" s="234"/>
      <c r="R2494" s="234"/>
      <c r="S2494" s="234"/>
      <c r="T2494" s="235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6" t="s">
        <v>182</v>
      </c>
      <c r="AU2494" s="236" t="s">
        <v>81</v>
      </c>
      <c r="AV2494" s="13" t="s">
        <v>81</v>
      </c>
      <c r="AW2494" s="13" t="s">
        <v>33</v>
      </c>
      <c r="AX2494" s="13" t="s">
        <v>71</v>
      </c>
      <c r="AY2494" s="236" t="s">
        <v>171</v>
      </c>
    </row>
    <row r="2495" s="13" customFormat="1">
      <c r="A2495" s="13"/>
      <c r="B2495" s="225"/>
      <c r="C2495" s="226"/>
      <c r="D2495" s="227" t="s">
        <v>182</v>
      </c>
      <c r="E2495" s="228" t="s">
        <v>19</v>
      </c>
      <c r="F2495" s="229" t="s">
        <v>2261</v>
      </c>
      <c r="G2495" s="226"/>
      <c r="H2495" s="230">
        <v>7.3970000000000002</v>
      </c>
      <c r="I2495" s="231"/>
      <c r="J2495" s="226"/>
      <c r="K2495" s="226"/>
      <c r="L2495" s="232"/>
      <c r="M2495" s="233"/>
      <c r="N2495" s="234"/>
      <c r="O2495" s="234"/>
      <c r="P2495" s="234"/>
      <c r="Q2495" s="234"/>
      <c r="R2495" s="234"/>
      <c r="S2495" s="234"/>
      <c r="T2495" s="235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36" t="s">
        <v>182</v>
      </c>
      <c r="AU2495" s="236" t="s">
        <v>81</v>
      </c>
      <c r="AV2495" s="13" t="s">
        <v>81</v>
      </c>
      <c r="AW2495" s="13" t="s">
        <v>33</v>
      </c>
      <c r="AX2495" s="13" t="s">
        <v>71</v>
      </c>
      <c r="AY2495" s="236" t="s">
        <v>171</v>
      </c>
    </row>
    <row r="2496" s="13" customFormat="1">
      <c r="A2496" s="13"/>
      <c r="B2496" s="225"/>
      <c r="C2496" s="226"/>
      <c r="D2496" s="227" t="s">
        <v>182</v>
      </c>
      <c r="E2496" s="228" t="s">
        <v>19</v>
      </c>
      <c r="F2496" s="229" t="s">
        <v>2262</v>
      </c>
      <c r="G2496" s="226"/>
      <c r="H2496" s="230">
        <v>0.41999999999999998</v>
      </c>
      <c r="I2496" s="231"/>
      <c r="J2496" s="226"/>
      <c r="K2496" s="226"/>
      <c r="L2496" s="232"/>
      <c r="M2496" s="233"/>
      <c r="N2496" s="234"/>
      <c r="O2496" s="234"/>
      <c r="P2496" s="234"/>
      <c r="Q2496" s="234"/>
      <c r="R2496" s="234"/>
      <c r="S2496" s="234"/>
      <c r="T2496" s="235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6" t="s">
        <v>182</v>
      </c>
      <c r="AU2496" s="236" t="s">
        <v>81</v>
      </c>
      <c r="AV2496" s="13" t="s">
        <v>81</v>
      </c>
      <c r="AW2496" s="13" t="s">
        <v>33</v>
      </c>
      <c r="AX2496" s="13" t="s">
        <v>71</v>
      </c>
      <c r="AY2496" s="236" t="s">
        <v>171</v>
      </c>
    </row>
    <row r="2497" s="13" customFormat="1">
      <c r="A2497" s="13"/>
      <c r="B2497" s="225"/>
      <c r="C2497" s="226"/>
      <c r="D2497" s="227" t="s">
        <v>182</v>
      </c>
      <c r="E2497" s="228" t="s">
        <v>19</v>
      </c>
      <c r="F2497" s="229" t="s">
        <v>2263</v>
      </c>
      <c r="G2497" s="226"/>
      <c r="H2497" s="230">
        <v>2.6040000000000001</v>
      </c>
      <c r="I2497" s="231"/>
      <c r="J2497" s="226"/>
      <c r="K2497" s="226"/>
      <c r="L2497" s="232"/>
      <c r="M2497" s="233"/>
      <c r="N2497" s="234"/>
      <c r="O2497" s="234"/>
      <c r="P2497" s="234"/>
      <c r="Q2497" s="234"/>
      <c r="R2497" s="234"/>
      <c r="S2497" s="234"/>
      <c r="T2497" s="23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6" t="s">
        <v>182</v>
      </c>
      <c r="AU2497" s="236" t="s">
        <v>81</v>
      </c>
      <c r="AV2497" s="13" t="s">
        <v>81</v>
      </c>
      <c r="AW2497" s="13" t="s">
        <v>33</v>
      </c>
      <c r="AX2497" s="13" t="s">
        <v>71</v>
      </c>
      <c r="AY2497" s="236" t="s">
        <v>171</v>
      </c>
    </row>
    <row r="2498" s="13" customFormat="1">
      <c r="A2498" s="13"/>
      <c r="B2498" s="225"/>
      <c r="C2498" s="226"/>
      <c r="D2498" s="227" t="s">
        <v>182</v>
      </c>
      <c r="E2498" s="228" t="s">
        <v>19</v>
      </c>
      <c r="F2498" s="229" t="s">
        <v>2264</v>
      </c>
      <c r="G2498" s="226"/>
      <c r="H2498" s="230">
        <v>0.12</v>
      </c>
      <c r="I2498" s="231"/>
      <c r="J2498" s="226"/>
      <c r="K2498" s="226"/>
      <c r="L2498" s="232"/>
      <c r="M2498" s="233"/>
      <c r="N2498" s="234"/>
      <c r="O2498" s="234"/>
      <c r="P2498" s="234"/>
      <c r="Q2498" s="234"/>
      <c r="R2498" s="234"/>
      <c r="S2498" s="234"/>
      <c r="T2498" s="23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6" t="s">
        <v>182</v>
      </c>
      <c r="AU2498" s="236" t="s">
        <v>81</v>
      </c>
      <c r="AV2498" s="13" t="s">
        <v>81</v>
      </c>
      <c r="AW2498" s="13" t="s">
        <v>33</v>
      </c>
      <c r="AX2498" s="13" t="s">
        <v>71</v>
      </c>
      <c r="AY2498" s="236" t="s">
        <v>171</v>
      </c>
    </row>
    <row r="2499" s="13" customFormat="1">
      <c r="A2499" s="13"/>
      <c r="B2499" s="225"/>
      <c r="C2499" s="226"/>
      <c r="D2499" s="227" t="s">
        <v>182</v>
      </c>
      <c r="E2499" s="228" t="s">
        <v>19</v>
      </c>
      <c r="F2499" s="229" t="s">
        <v>230</v>
      </c>
      <c r="G2499" s="226"/>
      <c r="H2499" s="230">
        <v>-1.379</v>
      </c>
      <c r="I2499" s="231"/>
      <c r="J2499" s="226"/>
      <c r="K2499" s="226"/>
      <c r="L2499" s="232"/>
      <c r="M2499" s="233"/>
      <c r="N2499" s="234"/>
      <c r="O2499" s="234"/>
      <c r="P2499" s="234"/>
      <c r="Q2499" s="234"/>
      <c r="R2499" s="234"/>
      <c r="S2499" s="234"/>
      <c r="T2499" s="23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6" t="s">
        <v>182</v>
      </c>
      <c r="AU2499" s="236" t="s">
        <v>81</v>
      </c>
      <c r="AV2499" s="13" t="s">
        <v>81</v>
      </c>
      <c r="AW2499" s="13" t="s">
        <v>33</v>
      </c>
      <c r="AX2499" s="13" t="s">
        <v>71</v>
      </c>
      <c r="AY2499" s="236" t="s">
        <v>171</v>
      </c>
    </row>
    <row r="2500" s="14" customFormat="1">
      <c r="A2500" s="14"/>
      <c r="B2500" s="237"/>
      <c r="C2500" s="238"/>
      <c r="D2500" s="227" t="s">
        <v>182</v>
      </c>
      <c r="E2500" s="239" t="s">
        <v>19</v>
      </c>
      <c r="F2500" s="240" t="s">
        <v>953</v>
      </c>
      <c r="G2500" s="238"/>
      <c r="H2500" s="241">
        <v>24.094000000000001</v>
      </c>
      <c r="I2500" s="242"/>
      <c r="J2500" s="238"/>
      <c r="K2500" s="238"/>
      <c r="L2500" s="243"/>
      <c r="M2500" s="244"/>
      <c r="N2500" s="245"/>
      <c r="O2500" s="245"/>
      <c r="P2500" s="245"/>
      <c r="Q2500" s="245"/>
      <c r="R2500" s="245"/>
      <c r="S2500" s="245"/>
      <c r="T2500" s="246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47" t="s">
        <v>182</v>
      </c>
      <c r="AU2500" s="247" t="s">
        <v>81</v>
      </c>
      <c r="AV2500" s="14" t="s">
        <v>185</v>
      </c>
      <c r="AW2500" s="14" t="s">
        <v>33</v>
      </c>
      <c r="AX2500" s="14" t="s">
        <v>71</v>
      </c>
      <c r="AY2500" s="247" t="s">
        <v>171</v>
      </c>
    </row>
    <row r="2501" s="13" customFormat="1">
      <c r="A2501" s="13"/>
      <c r="B2501" s="225"/>
      <c r="C2501" s="226"/>
      <c r="D2501" s="227" t="s">
        <v>182</v>
      </c>
      <c r="E2501" s="228" t="s">
        <v>19</v>
      </c>
      <c r="F2501" s="229" t="s">
        <v>1688</v>
      </c>
      <c r="G2501" s="226"/>
      <c r="H2501" s="230">
        <v>3.0590000000000002</v>
      </c>
      <c r="I2501" s="231"/>
      <c r="J2501" s="226"/>
      <c r="K2501" s="226"/>
      <c r="L2501" s="232"/>
      <c r="M2501" s="233"/>
      <c r="N2501" s="234"/>
      <c r="O2501" s="234"/>
      <c r="P2501" s="234"/>
      <c r="Q2501" s="234"/>
      <c r="R2501" s="234"/>
      <c r="S2501" s="234"/>
      <c r="T2501" s="235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6" t="s">
        <v>182</v>
      </c>
      <c r="AU2501" s="236" t="s">
        <v>81</v>
      </c>
      <c r="AV2501" s="13" t="s">
        <v>81</v>
      </c>
      <c r="AW2501" s="13" t="s">
        <v>33</v>
      </c>
      <c r="AX2501" s="13" t="s">
        <v>71</v>
      </c>
      <c r="AY2501" s="236" t="s">
        <v>171</v>
      </c>
    </row>
    <row r="2502" s="13" customFormat="1">
      <c r="A2502" s="13"/>
      <c r="B2502" s="225"/>
      <c r="C2502" s="226"/>
      <c r="D2502" s="227" t="s">
        <v>182</v>
      </c>
      <c r="E2502" s="228" t="s">
        <v>19</v>
      </c>
      <c r="F2502" s="229" t="s">
        <v>2265</v>
      </c>
      <c r="G2502" s="226"/>
      <c r="H2502" s="230">
        <v>4.5030000000000001</v>
      </c>
      <c r="I2502" s="231"/>
      <c r="J2502" s="226"/>
      <c r="K2502" s="226"/>
      <c r="L2502" s="232"/>
      <c r="M2502" s="233"/>
      <c r="N2502" s="234"/>
      <c r="O2502" s="234"/>
      <c r="P2502" s="234"/>
      <c r="Q2502" s="234"/>
      <c r="R2502" s="234"/>
      <c r="S2502" s="234"/>
      <c r="T2502" s="235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6" t="s">
        <v>182</v>
      </c>
      <c r="AU2502" s="236" t="s">
        <v>81</v>
      </c>
      <c r="AV2502" s="13" t="s">
        <v>81</v>
      </c>
      <c r="AW2502" s="13" t="s">
        <v>33</v>
      </c>
      <c r="AX2502" s="13" t="s">
        <v>71</v>
      </c>
      <c r="AY2502" s="236" t="s">
        <v>171</v>
      </c>
    </row>
    <row r="2503" s="13" customFormat="1">
      <c r="A2503" s="13"/>
      <c r="B2503" s="225"/>
      <c r="C2503" s="226"/>
      <c r="D2503" s="227" t="s">
        <v>182</v>
      </c>
      <c r="E2503" s="228" t="s">
        <v>19</v>
      </c>
      <c r="F2503" s="229" t="s">
        <v>2266</v>
      </c>
      <c r="G2503" s="226"/>
      <c r="H2503" s="230">
        <v>6.3680000000000003</v>
      </c>
      <c r="I2503" s="231"/>
      <c r="J2503" s="226"/>
      <c r="K2503" s="226"/>
      <c r="L2503" s="232"/>
      <c r="M2503" s="233"/>
      <c r="N2503" s="234"/>
      <c r="O2503" s="234"/>
      <c r="P2503" s="234"/>
      <c r="Q2503" s="234"/>
      <c r="R2503" s="234"/>
      <c r="S2503" s="234"/>
      <c r="T2503" s="23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36" t="s">
        <v>182</v>
      </c>
      <c r="AU2503" s="236" t="s">
        <v>81</v>
      </c>
      <c r="AV2503" s="13" t="s">
        <v>81</v>
      </c>
      <c r="AW2503" s="13" t="s">
        <v>33</v>
      </c>
      <c r="AX2503" s="13" t="s">
        <v>71</v>
      </c>
      <c r="AY2503" s="236" t="s">
        <v>171</v>
      </c>
    </row>
    <row r="2504" s="13" customFormat="1">
      <c r="A2504" s="13"/>
      <c r="B2504" s="225"/>
      <c r="C2504" s="226"/>
      <c r="D2504" s="227" t="s">
        <v>182</v>
      </c>
      <c r="E2504" s="228" t="s">
        <v>19</v>
      </c>
      <c r="F2504" s="229" t="s">
        <v>230</v>
      </c>
      <c r="G2504" s="226"/>
      <c r="H2504" s="230">
        <v>-1.379</v>
      </c>
      <c r="I2504" s="231"/>
      <c r="J2504" s="226"/>
      <c r="K2504" s="226"/>
      <c r="L2504" s="232"/>
      <c r="M2504" s="233"/>
      <c r="N2504" s="234"/>
      <c r="O2504" s="234"/>
      <c r="P2504" s="234"/>
      <c r="Q2504" s="234"/>
      <c r="R2504" s="234"/>
      <c r="S2504" s="234"/>
      <c r="T2504" s="235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6" t="s">
        <v>182</v>
      </c>
      <c r="AU2504" s="236" t="s">
        <v>81</v>
      </c>
      <c r="AV2504" s="13" t="s">
        <v>81</v>
      </c>
      <c r="AW2504" s="13" t="s">
        <v>33</v>
      </c>
      <c r="AX2504" s="13" t="s">
        <v>71</v>
      </c>
      <c r="AY2504" s="236" t="s">
        <v>171</v>
      </c>
    </row>
    <row r="2505" s="14" customFormat="1">
      <c r="A2505" s="14"/>
      <c r="B2505" s="237"/>
      <c r="C2505" s="238"/>
      <c r="D2505" s="227" t="s">
        <v>182</v>
      </c>
      <c r="E2505" s="239" t="s">
        <v>19</v>
      </c>
      <c r="F2505" s="240" t="s">
        <v>231</v>
      </c>
      <c r="G2505" s="238"/>
      <c r="H2505" s="241">
        <v>12.551</v>
      </c>
      <c r="I2505" s="242"/>
      <c r="J2505" s="238"/>
      <c r="K2505" s="238"/>
      <c r="L2505" s="243"/>
      <c r="M2505" s="244"/>
      <c r="N2505" s="245"/>
      <c r="O2505" s="245"/>
      <c r="P2505" s="245"/>
      <c r="Q2505" s="245"/>
      <c r="R2505" s="245"/>
      <c r="S2505" s="245"/>
      <c r="T2505" s="246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47" t="s">
        <v>182</v>
      </c>
      <c r="AU2505" s="247" t="s">
        <v>81</v>
      </c>
      <c r="AV2505" s="14" t="s">
        <v>185</v>
      </c>
      <c r="AW2505" s="14" t="s">
        <v>33</v>
      </c>
      <c r="AX2505" s="14" t="s">
        <v>71</v>
      </c>
      <c r="AY2505" s="247" t="s">
        <v>171</v>
      </c>
    </row>
    <row r="2506" s="13" customFormat="1">
      <c r="A2506" s="13"/>
      <c r="B2506" s="225"/>
      <c r="C2506" s="226"/>
      <c r="D2506" s="227" t="s">
        <v>182</v>
      </c>
      <c r="E2506" s="228" t="s">
        <v>19</v>
      </c>
      <c r="F2506" s="229" t="s">
        <v>2267</v>
      </c>
      <c r="G2506" s="226"/>
      <c r="H2506" s="230">
        <v>4.5</v>
      </c>
      <c r="I2506" s="231"/>
      <c r="J2506" s="226"/>
      <c r="K2506" s="226"/>
      <c r="L2506" s="232"/>
      <c r="M2506" s="233"/>
      <c r="N2506" s="234"/>
      <c r="O2506" s="234"/>
      <c r="P2506" s="234"/>
      <c r="Q2506" s="234"/>
      <c r="R2506" s="234"/>
      <c r="S2506" s="234"/>
      <c r="T2506" s="235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6" t="s">
        <v>182</v>
      </c>
      <c r="AU2506" s="236" t="s">
        <v>81</v>
      </c>
      <c r="AV2506" s="13" t="s">
        <v>81</v>
      </c>
      <c r="AW2506" s="13" t="s">
        <v>33</v>
      </c>
      <c r="AX2506" s="13" t="s">
        <v>71</v>
      </c>
      <c r="AY2506" s="236" t="s">
        <v>171</v>
      </c>
    </row>
    <row r="2507" s="14" customFormat="1">
      <c r="A2507" s="14"/>
      <c r="B2507" s="237"/>
      <c r="C2507" s="238"/>
      <c r="D2507" s="227" t="s">
        <v>182</v>
      </c>
      <c r="E2507" s="239" t="s">
        <v>19</v>
      </c>
      <c r="F2507" s="240" t="s">
        <v>2268</v>
      </c>
      <c r="G2507" s="238"/>
      <c r="H2507" s="241">
        <v>4.5</v>
      </c>
      <c r="I2507" s="242"/>
      <c r="J2507" s="238"/>
      <c r="K2507" s="238"/>
      <c r="L2507" s="243"/>
      <c r="M2507" s="244"/>
      <c r="N2507" s="245"/>
      <c r="O2507" s="245"/>
      <c r="P2507" s="245"/>
      <c r="Q2507" s="245"/>
      <c r="R2507" s="245"/>
      <c r="S2507" s="245"/>
      <c r="T2507" s="246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47" t="s">
        <v>182</v>
      </c>
      <c r="AU2507" s="247" t="s">
        <v>81</v>
      </c>
      <c r="AV2507" s="14" t="s">
        <v>185</v>
      </c>
      <c r="AW2507" s="14" t="s">
        <v>33</v>
      </c>
      <c r="AX2507" s="14" t="s">
        <v>71</v>
      </c>
      <c r="AY2507" s="247" t="s">
        <v>171</v>
      </c>
    </row>
    <row r="2508" s="13" customFormat="1">
      <c r="A2508" s="13"/>
      <c r="B2508" s="225"/>
      <c r="C2508" s="226"/>
      <c r="D2508" s="227" t="s">
        <v>182</v>
      </c>
      <c r="E2508" s="228" t="s">
        <v>19</v>
      </c>
      <c r="F2508" s="229" t="s">
        <v>2269</v>
      </c>
      <c r="G2508" s="226"/>
      <c r="H2508" s="230">
        <v>12.6</v>
      </c>
      <c r="I2508" s="231"/>
      <c r="J2508" s="226"/>
      <c r="K2508" s="226"/>
      <c r="L2508" s="232"/>
      <c r="M2508" s="233"/>
      <c r="N2508" s="234"/>
      <c r="O2508" s="234"/>
      <c r="P2508" s="234"/>
      <c r="Q2508" s="234"/>
      <c r="R2508" s="234"/>
      <c r="S2508" s="234"/>
      <c r="T2508" s="23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6" t="s">
        <v>182</v>
      </c>
      <c r="AU2508" s="236" t="s">
        <v>81</v>
      </c>
      <c r="AV2508" s="13" t="s">
        <v>81</v>
      </c>
      <c r="AW2508" s="13" t="s">
        <v>33</v>
      </c>
      <c r="AX2508" s="13" t="s">
        <v>71</v>
      </c>
      <c r="AY2508" s="236" t="s">
        <v>171</v>
      </c>
    </row>
    <row r="2509" s="13" customFormat="1">
      <c r="A2509" s="13"/>
      <c r="B2509" s="225"/>
      <c r="C2509" s="226"/>
      <c r="D2509" s="227" t="s">
        <v>182</v>
      </c>
      <c r="E2509" s="228" t="s">
        <v>19</v>
      </c>
      <c r="F2509" s="229" t="s">
        <v>2270</v>
      </c>
      <c r="G2509" s="226"/>
      <c r="H2509" s="230">
        <v>0.13500000000000001</v>
      </c>
      <c r="I2509" s="231"/>
      <c r="J2509" s="226"/>
      <c r="K2509" s="226"/>
      <c r="L2509" s="232"/>
      <c r="M2509" s="233"/>
      <c r="N2509" s="234"/>
      <c r="O2509" s="234"/>
      <c r="P2509" s="234"/>
      <c r="Q2509" s="234"/>
      <c r="R2509" s="234"/>
      <c r="S2509" s="234"/>
      <c r="T2509" s="23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6" t="s">
        <v>182</v>
      </c>
      <c r="AU2509" s="236" t="s">
        <v>81</v>
      </c>
      <c r="AV2509" s="13" t="s">
        <v>81</v>
      </c>
      <c r="AW2509" s="13" t="s">
        <v>33</v>
      </c>
      <c r="AX2509" s="13" t="s">
        <v>71</v>
      </c>
      <c r="AY2509" s="236" t="s">
        <v>171</v>
      </c>
    </row>
    <row r="2510" s="13" customFormat="1">
      <c r="A2510" s="13"/>
      <c r="B2510" s="225"/>
      <c r="C2510" s="226"/>
      <c r="D2510" s="227" t="s">
        <v>182</v>
      </c>
      <c r="E2510" s="228" t="s">
        <v>19</v>
      </c>
      <c r="F2510" s="229" t="s">
        <v>222</v>
      </c>
      <c r="G2510" s="226"/>
      <c r="H2510" s="230">
        <v>-1.5760000000000001</v>
      </c>
      <c r="I2510" s="231"/>
      <c r="J2510" s="226"/>
      <c r="K2510" s="226"/>
      <c r="L2510" s="232"/>
      <c r="M2510" s="233"/>
      <c r="N2510" s="234"/>
      <c r="O2510" s="234"/>
      <c r="P2510" s="234"/>
      <c r="Q2510" s="234"/>
      <c r="R2510" s="234"/>
      <c r="S2510" s="234"/>
      <c r="T2510" s="23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6" t="s">
        <v>182</v>
      </c>
      <c r="AU2510" s="236" t="s">
        <v>81</v>
      </c>
      <c r="AV2510" s="13" t="s">
        <v>81</v>
      </c>
      <c r="AW2510" s="13" t="s">
        <v>33</v>
      </c>
      <c r="AX2510" s="13" t="s">
        <v>71</v>
      </c>
      <c r="AY2510" s="236" t="s">
        <v>171</v>
      </c>
    </row>
    <row r="2511" s="13" customFormat="1">
      <c r="A2511" s="13"/>
      <c r="B2511" s="225"/>
      <c r="C2511" s="226"/>
      <c r="D2511" s="227" t="s">
        <v>182</v>
      </c>
      <c r="E2511" s="228" t="s">
        <v>19</v>
      </c>
      <c r="F2511" s="229" t="s">
        <v>2271</v>
      </c>
      <c r="G2511" s="226"/>
      <c r="H2511" s="230">
        <v>11.359999999999999</v>
      </c>
      <c r="I2511" s="231"/>
      <c r="J2511" s="226"/>
      <c r="K2511" s="226"/>
      <c r="L2511" s="232"/>
      <c r="M2511" s="233"/>
      <c r="N2511" s="234"/>
      <c r="O2511" s="234"/>
      <c r="P2511" s="234"/>
      <c r="Q2511" s="234"/>
      <c r="R2511" s="234"/>
      <c r="S2511" s="234"/>
      <c r="T2511" s="23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6" t="s">
        <v>182</v>
      </c>
      <c r="AU2511" s="236" t="s">
        <v>81</v>
      </c>
      <c r="AV2511" s="13" t="s">
        <v>81</v>
      </c>
      <c r="AW2511" s="13" t="s">
        <v>33</v>
      </c>
      <c r="AX2511" s="13" t="s">
        <v>71</v>
      </c>
      <c r="AY2511" s="236" t="s">
        <v>171</v>
      </c>
    </row>
    <row r="2512" s="13" customFormat="1">
      <c r="A2512" s="13"/>
      <c r="B2512" s="225"/>
      <c r="C2512" s="226"/>
      <c r="D2512" s="227" t="s">
        <v>182</v>
      </c>
      <c r="E2512" s="228" t="s">
        <v>19</v>
      </c>
      <c r="F2512" s="229" t="s">
        <v>2272</v>
      </c>
      <c r="G2512" s="226"/>
      <c r="H2512" s="230">
        <v>18.768000000000001</v>
      </c>
      <c r="I2512" s="231"/>
      <c r="J2512" s="226"/>
      <c r="K2512" s="226"/>
      <c r="L2512" s="232"/>
      <c r="M2512" s="233"/>
      <c r="N2512" s="234"/>
      <c r="O2512" s="234"/>
      <c r="P2512" s="234"/>
      <c r="Q2512" s="234"/>
      <c r="R2512" s="234"/>
      <c r="S2512" s="234"/>
      <c r="T2512" s="235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6" t="s">
        <v>182</v>
      </c>
      <c r="AU2512" s="236" t="s">
        <v>81</v>
      </c>
      <c r="AV2512" s="13" t="s">
        <v>81</v>
      </c>
      <c r="AW2512" s="13" t="s">
        <v>33</v>
      </c>
      <c r="AX2512" s="13" t="s">
        <v>71</v>
      </c>
      <c r="AY2512" s="236" t="s">
        <v>171</v>
      </c>
    </row>
    <row r="2513" s="13" customFormat="1">
      <c r="A2513" s="13"/>
      <c r="B2513" s="225"/>
      <c r="C2513" s="226"/>
      <c r="D2513" s="227" t="s">
        <v>182</v>
      </c>
      <c r="E2513" s="228" t="s">
        <v>19</v>
      </c>
      <c r="F2513" s="229" t="s">
        <v>2273</v>
      </c>
      <c r="G2513" s="226"/>
      <c r="H2513" s="230">
        <v>0.26100000000000001</v>
      </c>
      <c r="I2513" s="231"/>
      <c r="J2513" s="226"/>
      <c r="K2513" s="226"/>
      <c r="L2513" s="232"/>
      <c r="M2513" s="233"/>
      <c r="N2513" s="234"/>
      <c r="O2513" s="234"/>
      <c r="P2513" s="234"/>
      <c r="Q2513" s="234"/>
      <c r="R2513" s="234"/>
      <c r="S2513" s="234"/>
      <c r="T2513" s="23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6" t="s">
        <v>182</v>
      </c>
      <c r="AU2513" s="236" t="s">
        <v>81</v>
      </c>
      <c r="AV2513" s="13" t="s">
        <v>81</v>
      </c>
      <c r="AW2513" s="13" t="s">
        <v>33</v>
      </c>
      <c r="AX2513" s="13" t="s">
        <v>71</v>
      </c>
      <c r="AY2513" s="236" t="s">
        <v>171</v>
      </c>
    </row>
    <row r="2514" s="13" customFormat="1">
      <c r="A2514" s="13"/>
      <c r="B2514" s="225"/>
      <c r="C2514" s="226"/>
      <c r="D2514" s="227" t="s">
        <v>182</v>
      </c>
      <c r="E2514" s="228" t="s">
        <v>19</v>
      </c>
      <c r="F2514" s="229" t="s">
        <v>2274</v>
      </c>
      <c r="G2514" s="226"/>
      <c r="H2514" s="230">
        <v>-3.9399999999999999</v>
      </c>
      <c r="I2514" s="231"/>
      <c r="J2514" s="226"/>
      <c r="K2514" s="226"/>
      <c r="L2514" s="232"/>
      <c r="M2514" s="233"/>
      <c r="N2514" s="234"/>
      <c r="O2514" s="234"/>
      <c r="P2514" s="234"/>
      <c r="Q2514" s="234"/>
      <c r="R2514" s="234"/>
      <c r="S2514" s="234"/>
      <c r="T2514" s="235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6" t="s">
        <v>182</v>
      </c>
      <c r="AU2514" s="236" t="s">
        <v>81</v>
      </c>
      <c r="AV2514" s="13" t="s">
        <v>81</v>
      </c>
      <c r="AW2514" s="13" t="s">
        <v>33</v>
      </c>
      <c r="AX2514" s="13" t="s">
        <v>71</v>
      </c>
      <c r="AY2514" s="236" t="s">
        <v>171</v>
      </c>
    </row>
    <row r="2515" s="13" customFormat="1">
      <c r="A2515" s="13"/>
      <c r="B2515" s="225"/>
      <c r="C2515" s="226"/>
      <c r="D2515" s="227" t="s">
        <v>182</v>
      </c>
      <c r="E2515" s="228" t="s">
        <v>19</v>
      </c>
      <c r="F2515" s="229" t="s">
        <v>2275</v>
      </c>
      <c r="G2515" s="226"/>
      <c r="H2515" s="230">
        <v>11.52</v>
      </c>
      <c r="I2515" s="231"/>
      <c r="J2515" s="226"/>
      <c r="K2515" s="226"/>
      <c r="L2515" s="232"/>
      <c r="M2515" s="233"/>
      <c r="N2515" s="234"/>
      <c r="O2515" s="234"/>
      <c r="P2515" s="234"/>
      <c r="Q2515" s="234"/>
      <c r="R2515" s="234"/>
      <c r="S2515" s="234"/>
      <c r="T2515" s="235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6" t="s">
        <v>182</v>
      </c>
      <c r="AU2515" s="236" t="s">
        <v>81</v>
      </c>
      <c r="AV2515" s="13" t="s">
        <v>81</v>
      </c>
      <c r="AW2515" s="13" t="s">
        <v>33</v>
      </c>
      <c r="AX2515" s="13" t="s">
        <v>71</v>
      </c>
      <c r="AY2515" s="236" t="s">
        <v>171</v>
      </c>
    </row>
    <row r="2516" s="13" customFormat="1">
      <c r="A2516" s="13"/>
      <c r="B2516" s="225"/>
      <c r="C2516" s="226"/>
      <c r="D2516" s="227" t="s">
        <v>182</v>
      </c>
      <c r="E2516" s="228" t="s">
        <v>19</v>
      </c>
      <c r="F2516" s="229" t="s">
        <v>2276</v>
      </c>
      <c r="G2516" s="226"/>
      <c r="H2516" s="230">
        <v>19.728000000000002</v>
      </c>
      <c r="I2516" s="231"/>
      <c r="J2516" s="226"/>
      <c r="K2516" s="226"/>
      <c r="L2516" s="232"/>
      <c r="M2516" s="233"/>
      <c r="N2516" s="234"/>
      <c r="O2516" s="234"/>
      <c r="P2516" s="234"/>
      <c r="Q2516" s="234"/>
      <c r="R2516" s="234"/>
      <c r="S2516" s="234"/>
      <c r="T2516" s="235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6" t="s">
        <v>182</v>
      </c>
      <c r="AU2516" s="236" t="s">
        <v>81</v>
      </c>
      <c r="AV2516" s="13" t="s">
        <v>81</v>
      </c>
      <c r="AW2516" s="13" t="s">
        <v>33</v>
      </c>
      <c r="AX2516" s="13" t="s">
        <v>71</v>
      </c>
      <c r="AY2516" s="236" t="s">
        <v>171</v>
      </c>
    </row>
    <row r="2517" s="13" customFormat="1">
      <c r="A2517" s="13"/>
      <c r="B2517" s="225"/>
      <c r="C2517" s="226"/>
      <c r="D2517" s="227" t="s">
        <v>182</v>
      </c>
      <c r="E2517" s="228" t="s">
        <v>19</v>
      </c>
      <c r="F2517" s="229" t="s">
        <v>2277</v>
      </c>
      <c r="G2517" s="226"/>
      <c r="H2517" s="230">
        <v>0.26000000000000001</v>
      </c>
      <c r="I2517" s="231"/>
      <c r="J2517" s="226"/>
      <c r="K2517" s="226"/>
      <c r="L2517" s="232"/>
      <c r="M2517" s="233"/>
      <c r="N2517" s="234"/>
      <c r="O2517" s="234"/>
      <c r="P2517" s="234"/>
      <c r="Q2517" s="234"/>
      <c r="R2517" s="234"/>
      <c r="S2517" s="234"/>
      <c r="T2517" s="235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6" t="s">
        <v>182</v>
      </c>
      <c r="AU2517" s="236" t="s">
        <v>81</v>
      </c>
      <c r="AV2517" s="13" t="s">
        <v>81</v>
      </c>
      <c r="AW2517" s="13" t="s">
        <v>33</v>
      </c>
      <c r="AX2517" s="13" t="s">
        <v>71</v>
      </c>
      <c r="AY2517" s="236" t="s">
        <v>171</v>
      </c>
    </row>
    <row r="2518" s="13" customFormat="1">
      <c r="A2518" s="13"/>
      <c r="B2518" s="225"/>
      <c r="C2518" s="226"/>
      <c r="D2518" s="227" t="s">
        <v>182</v>
      </c>
      <c r="E2518" s="228" t="s">
        <v>19</v>
      </c>
      <c r="F2518" s="229" t="s">
        <v>2274</v>
      </c>
      <c r="G2518" s="226"/>
      <c r="H2518" s="230">
        <v>-3.9399999999999999</v>
      </c>
      <c r="I2518" s="231"/>
      <c r="J2518" s="226"/>
      <c r="K2518" s="226"/>
      <c r="L2518" s="232"/>
      <c r="M2518" s="233"/>
      <c r="N2518" s="234"/>
      <c r="O2518" s="234"/>
      <c r="P2518" s="234"/>
      <c r="Q2518" s="234"/>
      <c r="R2518" s="234"/>
      <c r="S2518" s="234"/>
      <c r="T2518" s="235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6" t="s">
        <v>182</v>
      </c>
      <c r="AU2518" s="236" t="s">
        <v>81</v>
      </c>
      <c r="AV2518" s="13" t="s">
        <v>81</v>
      </c>
      <c r="AW2518" s="13" t="s">
        <v>33</v>
      </c>
      <c r="AX2518" s="13" t="s">
        <v>71</v>
      </c>
      <c r="AY2518" s="236" t="s">
        <v>171</v>
      </c>
    </row>
    <row r="2519" s="13" customFormat="1">
      <c r="A2519" s="13"/>
      <c r="B2519" s="225"/>
      <c r="C2519" s="226"/>
      <c r="D2519" s="227" t="s">
        <v>182</v>
      </c>
      <c r="E2519" s="228" t="s">
        <v>19</v>
      </c>
      <c r="F2519" s="229" t="s">
        <v>2278</v>
      </c>
      <c r="G2519" s="226"/>
      <c r="H2519" s="230">
        <v>3.645</v>
      </c>
      <c r="I2519" s="231"/>
      <c r="J2519" s="226"/>
      <c r="K2519" s="226"/>
      <c r="L2519" s="232"/>
      <c r="M2519" s="233"/>
      <c r="N2519" s="234"/>
      <c r="O2519" s="234"/>
      <c r="P2519" s="234"/>
      <c r="Q2519" s="234"/>
      <c r="R2519" s="234"/>
      <c r="S2519" s="234"/>
      <c r="T2519" s="23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6" t="s">
        <v>182</v>
      </c>
      <c r="AU2519" s="236" t="s">
        <v>81</v>
      </c>
      <c r="AV2519" s="13" t="s">
        <v>81</v>
      </c>
      <c r="AW2519" s="13" t="s">
        <v>33</v>
      </c>
      <c r="AX2519" s="13" t="s">
        <v>71</v>
      </c>
      <c r="AY2519" s="236" t="s">
        <v>171</v>
      </c>
    </row>
    <row r="2520" s="14" customFormat="1">
      <c r="A2520" s="14"/>
      <c r="B2520" s="237"/>
      <c r="C2520" s="238"/>
      <c r="D2520" s="227" t="s">
        <v>182</v>
      </c>
      <c r="E2520" s="239" t="s">
        <v>19</v>
      </c>
      <c r="F2520" s="240" t="s">
        <v>2279</v>
      </c>
      <c r="G2520" s="238"/>
      <c r="H2520" s="241">
        <v>68.820999999999998</v>
      </c>
      <c r="I2520" s="242"/>
      <c r="J2520" s="238"/>
      <c r="K2520" s="238"/>
      <c r="L2520" s="243"/>
      <c r="M2520" s="244"/>
      <c r="N2520" s="245"/>
      <c r="O2520" s="245"/>
      <c r="P2520" s="245"/>
      <c r="Q2520" s="245"/>
      <c r="R2520" s="245"/>
      <c r="S2520" s="245"/>
      <c r="T2520" s="246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47" t="s">
        <v>182</v>
      </c>
      <c r="AU2520" s="247" t="s">
        <v>81</v>
      </c>
      <c r="AV2520" s="14" t="s">
        <v>185</v>
      </c>
      <c r="AW2520" s="14" t="s">
        <v>33</v>
      </c>
      <c r="AX2520" s="14" t="s">
        <v>71</v>
      </c>
      <c r="AY2520" s="247" t="s">
        <v>171</v>
      </c>
    </row>
    <row r="2521" s="15" customFormat="1">
      <c r="A2521" s="15"/>
      <c r="B2521" s="248"/>
      <c r="C2521" s="249"/>
      <c r="D2521" s="227" t="s">
        <v>182</v>
      </c>
      <c r="E2521" s="250" t="s">
        <v>19</v>
      </c>
      <c r="F2521" s="251" t="s">
        <v>188</v>
      </c>
      <c r="G2521" s="249"/>
      <c r="H2521" s="252">
        <v>109.96600000000001</v>
      </c>
      <c r="I2521" s="253"/>
      <c r="J2521" s="249"/>
      <c r="K2521" s="249"/>
      <c r="L2521" s="254"/>
      <c r="M2521" s="255"/>
      <c r="N2521" s="256"/>
      <c r="O2521" s="256"/>
      <c r="P2521" s="256"/>
      <c r="Q2521" s="256"/>
      <c r="R2521" s="256"/>
      <c r="S2521" s="256"/>
      <c r="T2521" s="257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58" t="s">
        <v>182</v>
      </c>
      <c r="AU2521" s="258" t="s">
        <v>81</v>
      </c>
      <c r="AV2521" s="15" t="s">
        <v>179</v>
      </c>
      <c r="AW2521" s="15" t="s">
        <v>33</v>
      </c>
      <c r="AX2521" s="15" t="s">
        <v>79</v>
      </c>
      <c r="AY2521" s="258" t="s">
        <v>171</v>
      </c>
    </row>
    <row r="2522" s="2" customFormat="1" ht="16.5" customHeight="1">
      <c r="A2522" s="41"/>
      <c r="B2522" s="42"/>
      <c r="C2522" s="269" t="s">
        <v>1394</v>
      </c>
      <c r="D2522" s="269" t="s">
        <v>565</v>
      </c>
      <c r="E2522" s="270" t="s">
        <v>2294</v>
      </c>
      <c r="F2522" s="271" t="s">
        <v>2295</v>
      </c>
      <c r="G2522" s="272" t="s">
        <v>191</v>
      </c>
      <c r="H2522" s="273">
        <v>120.96299999999999</v>
      </c>
      <c r="I2522" s="274"/>
      <c r="J2522" s="275">
        <f>ROUND(I2522*H2522,2)</f>
        <v>0</v>
      </c>
      <c r="K2522" s="271" t="s">
        <v>178</v>
      </c>
      <c r="L2522" s="276"/>
      <c r="M2522" s="277" t="s">
        <v>19</v>
      </c>
      <c r="N2522" s="278" t="s">
        <v>42</v>
      </c>
      <c r="O2522" s="87"/>
      <c r="P2522" s="216">
        <f>O2522*H2522</f>
        <v>0</v>
      </c>
      <c r="Q2522" s="216">
        <v>0.0126</v>
      </c>
      <c r="R2522" s="216">
        <f>Q2522*H2522</f>
        <v>1.5241338</v>
      </c>
      <c r="S2522" s="216">
        <v>0</v>
      </c>
      <c r="T2522" s="217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18" t="s">
        <v>286</v>
      </c>
      <c r="AT2522" s="218" t="s">
        <v>565</v>
      </c>
      <c r="AU2522" s="218" t="s">
        <v>81</v>
      </c>
      <c r="AY2522" s="20" t="s">
        <v>171</v>
      </c>
      <c r="BE2522" s="219">
        <f>IF(N2522="základní",J2522,0)</f>
        <v>0</v>
      </c>
      <c r="BF2522" s="219">
        <f>IF(N2522="snížená",J2522,0)</f>
        <v>0</v>
      </c>
      <c r="BG2522" s="219">
        <f>IF(N2522="zákl. přenesená",J2522,0)</f>
        <v>0</v>
      </c>
      <c r="BH2522" s="219">
        <f>IF(N2522="sníž. přenesená",J2522,0)</f>
        <v>0</v>
      </c>
      <c r="BI2522" s="219">
        <f>IF(N2522="nulová",J2522,0)</f>
        <v>0</v>
      </c>
      <c r="BJ2522" s="20" t="s">
        <v>79</v>
      </c>
      <c r="BK2522" s="219">
        <f>ROUND(I2522*H2522,2)</f>
        <v>0</v>
      </c>
      <c r="BL2522" s="20" t="s">
        <v>235</v>
      </c>
      <c r="BM2522" s="218" t="s">
        <v>2296</v>
      </c>
    </row>
    <row r="2523" s="13" customFormat="1">
      <c r="A2523" s="13"/>
      <c r="B2523" s="225"/>
      <c r="C2523" s="226"/>
      <c r="D2523" s="227" t="s">
        <v>182</v>
      </c>
      <c r="E2523" s="228" t="s">
        <v>19</v>
      </c>
      <c r="F2523" s="229" t="s">
        <v>2297</v>
      </c>
      <c r="G2523" s="226"/>
      <c r="H2523" s="230">
        <v>120.96299999999999</v>
      </c>
      <c r="I2523" s="231"/>
      <c r="J2523" s="226"/>
      <c r="K2523" s="226"/>
      <c r="L2523" s="232"/>
      <c r="M2523" s="233"/>
      <c r="N2523" s="234"/>
      <c r="O2523" s="234"/>
      <c r="P2523" s="234"/>
      <c r="Q2523" s="234"/>
      <c r="R2523" s="234"/>
      <c r="S2523" s="234"/>
      <c r="T2523" s="235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6" t="s">
        <v>182</v>
      </c>
      <c r="AU2523" s="236" t="s">
        <v>81</v>
      </c>
      <c r="AV2523" s="13" t="s">
        <v>81</v>
      </c>
      <c r="AW2523" s="13" t="s">
        <v>33</v>
      </c>
      <c r="AX2523" s="13" t="s">
        <v>71</v>
      </c>
      <c r="AY2523" s="236" t="s">
        <v>171</v>
      </c>
    </row>
    <row r="2524" s="15" customFormat="1">
      <c r="A2524" s="15"/>
      <c r="B2524" s="248"/>
      <c r="C2524" s="249"/>
      <c r="D2524" s="227" t="s">
        <v>182</v>
      </c>
      <c r="E2524" s="250" t="s">
        <v>19</v>
      </c>
      <c r="F2524" s="251" t="s">
        <v>188</v>
      </c>
      <c r="G2524" s="249"/>
      <c r="H2524" s="252">
        <v>120.96299999999999</v>
      </c>
      <c r="I2524" s="253"/>
      <c r="J2524" s="249"/>
      <c r="K2524" s="249"/>
      <c r="L2524" s="254"/>
      <c r="M2524" s="255"/>
      <c r="N2524" s="256"/>
      <c r="O2524" s="256"/>
      <c r="P2524" s="256"/>
      <c r="Q2524" s="256"/>
      <c r="R2524" s="256"/>
      <c r="S2524" s="256"/>
      <c r="T2524" s="257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58" t="s">
        <v>182</v>
      </c>
      <c r="AU2524" s="258" t="s">
        <v>81</v>
      </c>
      <c r="AV2524" s="15" t="s">
        <v>179</v>
      </c>
      <c r="AW2524" s="15" t="s">
        <v>33</v>
      </c>
      <c r="AX2524" s="15" t="s">
        <v>79</v>
      </c>
      <c r="AY2524" s="258" t="s">
        <v>171</v>
      </c>
    </row>
    <row r="2525" s="2" customFormat="1" ht="16.5" customHeight="1">
      <c r="A2525" s="41"/>
      <c r="B2525" s="42"/>
      <c r="C2525" s="207" t="s">
        <v>2298</v>
      </c>
      <c r="D2525" s="207" t="s">
        <v>174</v>
      </c>
      <c r="E2525" s="208" t="s">
        <v>2299</v>
      </c>
      <c r="F2525" s="209" t="s">
        <v>2300</v>
      </c>
      <c r="G2525" s="210" t="s">
        <v>395</v>
      </c>
      <c r="H2525" s="211">
        <v>21</v>
      </c>
      <c r="I2525" s="212"/>
      <c r="J2525" s="213">
        <f>ROUND(I2525*H2525,2)</f>
        <v>0</v>
      </c>
      <c r="K2525" s="209" t="s">
        <v>178</v>
      </c>
      <c r="L2525" s="47"/>
      <c r="M2525" s="214" t="s">
        <v>19</v>
      </c>
      <c r="N2525" s="215" t="s">
        <v>42</v>
      </c>
      <c r="O2525" s="87"/>
      <c r="P2525" s="216">
        <f>O2525*H2525</f>
        <v>0</v>
      </c>
      <c r="Q2525" s="216">
        <v>0</v>
      </c>
      <c r="R2525" s="216">
        <f>Q2525*H2525</f>
        <v>0</v>
      </c>
      <c r="S2525" s="216">
        <v>0</v>
      </c>
      <c r="T2525" s="217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18" t="s">
        <v>235</v>
      </c>
      <c r="AT2525" s="218" t="s">
        <v>174</v>
      </c>
      <c r="AU2525" s="218" t="s">
        <v>81</v>
      </c>
      <c r="AY2525" s="20" t="s">
        <v>171</v>
      </c>
      <c r="BE2525" s="219">
        <f>IF(N2525="základní",J2525,0)</f>
        <v>0</v>
      </c>
      <c r="BF2525" s="219">
        <f>IF(N2525="snížená",J2525,0)</f>
        <v>0</v>
      </c>
      <c r="BG2525" s="219">
        <f>IF(N2525="zákl. přenesená",J2525,0)</f>
        <v>0</v>
      </c>
      <c r="BH2525" s="219">
        <f>IF(N2525="sníž. přenesená",J2525,0)</f>
        <v>0</v>
      </c>
      <c r="BI2525" s="219">
        <f>IF(N2525="nulová",J2525,0)</f>
        <v>0</v>
      </c>
      <c r="BJ2525" s="20" t="s">
        <v>79</v>
      </c>
      <c r="BK2525" s="219">
        <f>ROUND(I2525*H2525,2)</f>
        <v>0</v>
      </c>
      <c r="BL2525" s="20" t="s">
        <v>235</v>
      </c>
      <c r="BM2525" s="218" t="s">
        <v>2301</v>
      </c>
    </row>
    <row r="2526" s="2" customFormat="1">
      <c r="A2526" s="41"/>
      <c r="B2526" s="42"/>
      <c r="C2526" s="43"/>
      <c r="D2526" s="220" t="s">
        <v>180</v>
      </c>
      <c r="E2526" s="43"/>
      <c r="F2526" s="221" t="s">
        <v>2302</v>
      </c>
      <c r="G2526" s="43"/>
      <c r="H2526" s="43"/>
      <c r="I2526" s="222"/>
      <c r="J2526" s="43"/>
      <c r="K2526" s="43"/>
      <c r="L2526" s="47"/>
      <c r="M2526" s="223"/>
      <c r="N2526" s="224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180</v>
      </c>
      <c r="AU2526" s="20" t="s">
        <v>81</v>
      </c>
    </row>
    <row r="2527" s="13" customFormat="1">
      <c r="A2527" s="13"/>
      <c r="B2527" s="225"/>
      <c r="C2527" s="226"/>
      <c r="D2527" s="227" t="s">
        <v>182</v>
      </c>
      <c r="E2527" s="228" t="s">
        <v>19</v>
      </c>
      <c r="F2527" s="229" t="s">
        <v>2303</v>
      </c>
      <c r="G2527" s="226"/>
      <c r="H2527" s="230">
        <v>21</v>
      </c>
      <c r="I2527" s="231"/>
      <c r="J2527" s="226"/>
      <c r="K2527" s="226"/>
      <c r="L2527" s="232"/>
      <c r="M2527" s="233"/>
      <c r="N2527" s="234"/>
      <c r="O2527" s="234"/>
      <c r="P2527" s="234"/>
      <c r="Q2527" s="234"/>
      <c r="R2527" s="234"/>
      <c r="S2527" s="234"/>
      <c r="T2527" s="235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6" t="s">
        <v>182</v>
      </c>
      <c r="AU2527" s="236" t="s">
        <v>81</v>
      </c>
      <c r="AV2527" s="13" t="s">
        <v>81</v>
      </c>
      <c r="AW2527" s="13" t="s">
        <v>33</v>
      </c>
      <c r="AX2527" s="13" t="s">
        <v>71</v>
      </c>
      <c r="AY2527" s="236" t="s">
        <v>171</v>
      </c>
    </row>
    <row r="2528" s="15" customFormat="1">
      <c r="A2528" s="15"/>
      <c r="B2528" s="248"/>
      <c r="C2528" s="249"/>
      <c r="D2528" s="227" t="s">
        <v>182</v>
      </c>
      <c r="E2528" s="250" t="s">
        <v>19</v>
      </c>
      <c r="F2528" s="251" t="s">
        <v>188</v>
      </c>
      <c r="G2528" s="249"/>
      <c r="H2528" s="252">
        <v>21</v>
      </c>
      <c r="I2528" s="253"/>
      <c r="J2528" s="249"/>
      <c r="K2528" s="249"/>
      <c r="L2528" s="254"/>
      <c r="M2528" s="255"/>
      <c r="N2528" s="256"/>
      <c r="O2528" s="256"/>
      <c r="P2528" s="256"/>
      <c r="Q2528" s="256"/>
      <c r="R2528" s="256"/>
      <c r="S2528" s="256"/>
      <c r="T2528" s="257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58" t="s">
        <v>182</v>
      </c>
      <c r="AU2528" s="258" t="s">
        <v>81</v>
      </c>
      <c r="AV2528" s="15" t="s">
        <v>179</v>
      </c>
      <c r="AW2528" s="15" t="s">
        <v>33</v>
      </c>
      <c r="AX2528" s="15" t="s">
        <v>79</v>
      </c>
      <c r="AY2528" s="258" t="s">
        <v>171</v>
      </c>
    </row>
    <row r="2529" s="2" customFormat="1" ht="16.5" customHeight="1">
      <c r="A2529" s="41"/>
      <c r="B2529" s="42"/>
      <c r="C2529" s="207" t="s">
        <v>1399</v>
      </c>
      <c r="D2529" s="207" t="s">
        <v>174</v>
      </c>
      <c r="E2529" s="208" t="s">
        <v>2304</v>
      </c>
      <c r="F2529" s="209" t="s">
        <v>2305</v>
      </c>
      <c r="G2529" s="210" t="s">
        <v>395</v>
      </c>
      <c r="H2529" s="211">
        <v>4</v>
      </c>
      <c r="I2529" s="212"/>
      <c r="J2529" s="213">
        <f>ROUND(I2529*H2529,2)</f>
        <v>0</v>
      </c>
      <c r="K2529" s="209" t="s">
        <v>178</v>
      </c>
      <c r="L2529" s="47"/>
      <c r="M2529" s="214" t="s">
        <v>19</v>
      </c>
      <c r="N2529" s="215" t="s">
        <v>42</v>
      </c>
      <c r="O2529" s="87"/>
      <c r="P2529" s="216">
        <f>O2529*H2529</f>
        <v>0</v>
      </c>
      <c r="Q2529" s="216">
        <v>0</v>
      </c>
      <c r="R2529" s="216">
        <f>Q2529*H2529</f>
        <v>0</v>
      </c>
      <c r="S2529" s="216">
        <v>0</v>
      </c>
      <c r="T2529" s="217">
        <f>S2529*H2529</f>
        <v>0</v>
      </c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R2529" s="218" t="s">
        <v>235</v>
      </c>
      <c r="AT2529" s="218" t="s">
        <v>174</v>
      </c>
      <c r="AU2529" s="218" t="s">
        <v>81</v>
      </c>
      <c r="AY2529" s="20" t="s">
        <v>171</v>
      </c>
      <c r="BE2529" s="219">
        <f>IF(N2529="základní",J2529,0)</f>
        <v>0</v>
      </c>
      <c r="BF2529" s="219">
        <f>IF(N2529="snížená",J2529,0)</f>
        <v>0</v>
      </c>
      <c r="BG2529" s="219">
        <f>IF(N2529="zákl. přenesená",J2529,0)</f>
        <v>0</v>
      </c>
      <c r="BH2529" s="219">
        <f>IF(N2529="sníž. přenesená",J2529,0)</f>
        <v>0</v>
      </c>
      <c r="BI2529" s="219">
        <f>IF(N2529="nulová",J2529,0)</f>
        <v>0</v>
      </c>
      <c r="BJ2529" s="20" t="s">
        <v>79</v>
      </c>
      <c r="BK2529" s="219">
        <f>ROUND(I2529*H2529,2)</f>
        <v>0</v>
      </c>
      <c r="BL2529" s="20" t="s">
        <v>235</v>
      </c>
      <c r="BM2529" s="218" t="s">
        <v>2306</v>
      </c>
    </row>
    <row r="2530" s="2" customFormat="1">
      <c r="A2530" s="41"/>
      <c r="B2530" s="42"/>
      <c r="C2530" s="43"/>
      <c r="D2530" s="220" t="s">
        <v>180</v>
      </c>
      <c r="E2530" s="43"/>
      <c r="F2530" s="221" t="s">
        <v>2307</v>
      </c>
      <c r="G2530" s="43"/>
      <c r="H2530" s="43"/>
      <c r="I2530" s="222"/>
      <c r="J2530" s="43"/>
      <c r="K2530" s="43"/>
      <c r="L2530" s="47"/>
      <c r="M2530" s="223"/>
      <c r="N2530" s="224"/>
      <c r="O2530" s="87"/>
      <c r="P2530" s="87"/>
      <c r="Q2530" s="87"/>
      <c r="R2530" s="87"/>
      <c r="S2530" s="87"/>
      <c r="T2530" s="88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T2530" s="20" t="s">
        <v>180</v>
      </c>
      <c r="AU2530" s="20" t="s">
        <v>81</v>
      </c>
    </row>
    <row r="2531" s="2" customFormat="1" ht="16.5" customHeight="1">
      <c r="A2531" s="41"/>
      <c r="B2531" s="42"/>
      <c r="C2531" s="207" t="s">
        <v>2308</v>
      </c>
      <c r="D2531" s="207" t="s">
        <v>174</v>
      </c>
      <c r="E2531" s="208" t="s">
        <v>2309</v>
      </c>
      <c r="F2531" s="209" t="s">
        <v>2310</v>
      </c>
      <c r="G2531" s="210" t="s">
        <v>395</v>
      </c>
      <c r="H2531" s="211">
        <v>4</v>
      </c>
      <c r="I2531" s="212"/>
      <c r="J2531" s="213">
        <f>ROUND(I2531*H2531,2)</f>
        <v>0</v>
      </c>
      <c r="K2531" s="209" t="s">
        <v>178</v>
      </c>
      <c r="L2531" s="47"/>
      <c r="M2531" s="214" t="s">
        <v>19</v>
      </c>
      <c r="N2531" s="215" t="s">
        <v>42</v>
      </c>
      <c r="O2531" s="87"/>
      <c r="P2531" s="216">
        <f>O2531*H2531</f>
        <v>0</v>
      </c>
      <c r="Q2531" s="216">
        <v>0</v>
      </c>
      <c r="R2531" s="216">
        <f>Q2531*H2531</f>
        <v>0</v>
      </c>
      <c r="S2531" s="216">
        <v>0</v>
      </c>
      <c r="T2531" s="217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18" t="s">
        <v>235</v>
      </c>
      <c r="AT2531" s="218" t="s">
        <v>174</v>
      </c>
      <c r="AU2531" s="218" t="s">
        <v>81</v>
      </c>
      <c r="AY2531" s="20" t="s">
        <v>171</v>
      </c>
      <c r="BE2531" s="219">
        <f>IF(N2531="základní",J2531,0)</f>
        <v>0</v>
      </c>
      <c r="BF2531" s="219">
        <f>IF(N2531="snížená",J2531,0)</f>
        <v>0</v>
      </c>
      <c r="BG2531" s="219">
        <f>IF(N2531="zákl. přenesená",J2531,0)</f>
        <v>0</v>
      </c>
      <c r="BH2531" s="219">
        <f>IF(N2531="sníž. přenesená",J2531,0)</f>
        <v>0</v>
      </c>
      <c r="BI2531" s="219">
        <f>IF(N2531="nulová",J2531,0)</f>
        <v>0</v>
      </c>
      <c r="BJ2531" s="20" t="s">
        <v>79</v>
      </c>
      <c r="BK2531" s="219">
        <f>ROUND(I2531*H2531,2)</f>
        <v>0</v>
      </c>
      <c r="BL2531" s="20" t="s">
        <v>235</v>
      </c>
      <c r="BM2531" s="218" t="s">
        <v>2311</v>
      </c>
    </row>
    <row r="2532" s="2" customFormat="1">
      <c r="A2532" s="41"/>
      <c r="B2532" s="42"/>
      <c r="C2532" s="43"/>
      <c r="D2532" s="220" t="s">
        <v>180</v>
      </c>
      <c r="E2532" s="43"/>
      <c r="F2532" s="221" t="s">
        <v>2312</v>
      </c>
      <c r="G2532" s="43"/>
      <c r="H2532" s="43"/>
      <c r="I2532" s="222"/>
      <c r="J2532" s="43"/>
      <c r="K2532" s="43"/>
      <c r="L2532" s="47"/>
      <c r="M2532" s="223"/>
      <c r="N2532" s="224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180</v>
      </c>
      <c r="AU2532" s="20" t="s">
        <v>81</v>
      </c>
    </row>
    <row r="2533" s="2" customFormat="1" ht="16.5" customHeight="1">
      <c r="A2533" s="41"/>
      <c r="B2533" s="42"/>
      <c r="C2533" s="207" t="s">
        <v>1403</v>
      </c>
      <c r="D2533" s="207" t="s">
        <v>174</v>
      </c>
      <c r="E2533" s="208" t="s">
        <v>2313</v>
      </c>
      <c r="F2533" s="209" t="s">
        <v>2314</v>
      </c>
      <c r="G2533" s="210" t="s">
        <v>234</v>
      </c>
      <c r="H2533" s="211">
        <v>15.42</v>
      </c>
      <c r="I2533" s="212"/>
      <c r="J2533" s="213">
        <f>ROUND(I2533*H2533,2)</f>
        <v>0</v>
      </c>
      <c r="K2533" s="209" t="s">
        <v>178</v>
      </c>
      <c r="L2533" s="47"/>
      <c r="M2533" s="214" t="s">
        <v>19</v>
      </c>
      <c r="N2533" s="215" t="s">
        <v>42</v>
      </c>
      <c r="O2533" s="87"/>
      <c r="P2533" s="216">
        <f>O2533*H2533</f>
        <v>0</v>
      </c>
      <c r="Q2533" s="216">
        <v>3.0000000000000001E-05</v>
      </c>
      <c r="R2533" s="216">
        <f>Q2533*H2533</f>
        <v>0.00046260000000000002</v>
      </c>
      <c r="S2533" s="216">
        <v>0</v>
      </c>
      <c r="T2533" s="217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18" t="s">
        <v>235</v>
      </c>
      <c r="AT2533" s="218" t="s">
        <v>174</v>
      </c>
      <c r="AU2533" s="218" t="s">
        <v>81</v>
      </c>
      <c r="AY2533" s="20" t="s">
        <v>171</v>
      </c>
      <c r="BE2533" s="219">
        <f>IF(N2533="základní",J2533,0)</f>
        <v>0</v>
      </c>
      <c r="BF2533" s="219">
        <f>IF(N2533="snížená",J2533,0)</f>
        <v>0</v>
      </c>
      <c r="BG2533" s="219">
        <f>IF(N2533="zákl. přenesená",J2533,0)</f>
        <v>0</v>
      </c>
      <c r="BH2533" s="219">
        <f>IF(N2533="sníž. přenesená",J2533,0)</f>
        <v>0</v>
      </c>
      <c r="BI2533" s="219">
        <f>IF(N2533="nulová",J2533,0)</f>
        <v>0</v>
      </c>
      <c r="BJ2533" s="20" t="s">
        <v>79</v>
      </c>
      <c r="BK2533" s="219">
        <f>ROUND(I2533*H2533,2)</f>
        <v>0</v>
      </c>
      <c r="BL2533" s="20" t="s">
        <v>235</v>
      </c>
      <c r="BM2533" s="218" t="s">
        <v>2315</v>
      </c>
    </row>
    <row r="2534" s="2" customFormat="1">
      <c r="A2534" s="41"/>
      <c r="B2534" s="42"/>
      <c r="C2534" s="43"/>
      <c r="D2534" s="220" t="s">
        <v>180</v>
      </c>
      <c r="E2534" s="43"/>
      <c r="F2534" s="221" t="s">
        <v>2316</v>
      </c>
      <c r="G2534" s="43"/>
      <c r="H2534" s="43"/>
      <c r="I2534" s="222"/>
      <c r="J2534" s="43"/>
      <c r="K2534" s="43"/>
      <c r="L2534" s="47"/>
      <c r="M2534" s="223"/>
      <c r="N2534" s="224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180</v>
      </c>
      <c r="AU2534" s="20" t="s">
        <v>81</v>
      </c>
    </row>
    <row r="2535" s="13" customFormat="1">
      <c r="A2535" s="13"/>
      <c r="B2535" s="225"/>
      <c r="C2535" s="226"/>
      <c r="D2535" s="227" t="s">
        <v>182</v>
      </c>
      <c r="E2535" s="228" t="s">
        <v>19</v>
      </c>
      <c r="F2535" s="229" t="s">
        <v>2317</v>
      </c>
      <c r="G2535" s="226"/>
      <c r="H2535" s="230">
        <v>7.5999999999999996</v>
      </c>
      <c r="I2535" s="231"/>
      <c r="J2535" s="226"/>
      <c r="K2535" s="226"/>
      <c r="L2535" s="232"/>
      <c r="M2535" s="233"/>
      <c r="N2535" s="234"/>
      <c r="O2535" s="234"/>
      <c r="P2535" s="234"/>
      <c r="Q2535" s="234"/>
      <c r="R2535" s="234"/>
      <c r="S2535" s="234"/>
      <c r="T2535" s="235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6" t="s">
        <v>182</v>
      </c>
      <c r="AU2535" s="236" t="s">
        <v>81</v>
      </c>
      <c r="AV2535" s="13" t="s">
        <v>81</v>
      </c>
      <c r="AW2535" s="13" t="s">
        <v>33</v>
      </c>
      <c r="AX2535" s="13" t="s">
        <v>71</v>
      </c>
      <c r="AY2535" s="236" t="s">
        <v>171</v>
      </c>
    </row>
    <row r="2536" s="13" customFormat="1">
      <c r="A2536" s="13"/>
      <c r="B2536" s="225"/>
      <c r="C2536" s="226"/>
      <c r="D2536" s="227" t="s">
        <v>182</v>
      </c>
      <c r="E2536" s="228" t="s">
        <v>19</v>
      </c>
      <c r="F2536" s="229" t="s">
        <v>2318</v>
      </c>
      <c r="G2536" s="226"/>
      <c r="H2536" s="230">
        <v>4.0199999999999996</v>
      </c>
      <c r="I2536" s="231"/>
      <c r="J2536" s="226"/>
      <c r="K2536" s="226"/>
      <c r="L2536" s="232"/>
      <c r="M2536" s="233"/>
      <c r="N2536" s="234"/>
      <c r="O2536" s="234"/>
      <c r="P2536" s="234"/>
      <c r="Q2536" s="234"/>
      <c r="R2536" s="234"/>
      <c r="S2536" s="234"/>
      <c r="T2536" s="23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6" t="s">
        <v>182</v>
      </c>
      <c r="AU2536" s="236" t="s">
        <v>81</v>
      </c>
      <c r="AV2536" s="13" t="s">
        <v>81</v>
      </c>
      <c r="AW2536" s="13" t="s">
        <v>33</v>
      </c>
      <c r="AX2536" s="13" t="s">
        <v>71</v>
      </c>
      <c r="AY2536" s="236" t="s">
        <v>171</v>
      </c>
    </row>
    <row r="2537" s="13" customFormat="1">
      <c r="A2537" s="13"/>
      <c r="B2537" s="225"/>
      <c r="C2537" s="226"/>
      <c r="D2537" s="227" t="s">
        <v>182</v>
      </c>
      <c r="E2537" s="228" t="s">
        <v>19</v>
      </c>
      <c r="F2537" s="229" t="s">
        <v>2319</v>
      </c>
      <c r="G2537" s="226"/>
      <c r="H2537" s="230">
        <v>3.7999999999999998</v>
      </c>
      <c r="I2537" s="231"/>
      <c r="J2537" s="226"/>
      <c r="K2537" s="226"/>
      <c r="L2537" s="232"/>
      <c r="M2537" s="233"/>
      <c r="N2537" s="234"/>
      <c r="O2537" s="234"/>
      <c r="P2537" s="234"/>
      <c r="Q2537" s="234"/>
      <c r="R2537" s="234"/>
      <c r="S2537" s="234"/>
      <c r="T2537" s="235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6" t="s">
        <v>182</v>
      </c>
      <c r="AU2537" s="236" t="s">
        <v>81</v>
      </c>
      <c r="AV2537" s="13" t="s">
        <v>81</v>
      </c>
      <c r="AW2537" s="13" t="s">
        <v>33</v>
      </c>
      <c r="AX2537" s="13" t="s">
        <v>71</v>
      </c>
      <c r="AY2537" s="236" t="s">
        <v>171</v>
      </c>
    </row>
    <row r="2538" s="15" customFormat="1">
      <c r="A2538" s="15"/>
      <c r="B2538" s="248"/>
      <c r="C2538" s="249"/>
      <c r="D2538" s="227" t="s">
        <v>182</v>
      </c>
      <c r="E2538" s="250" t="s">
        <v>19</v>
      </c>
      <c r="F2538" s="251" t="s">
        <v>188</v>
      </c>
      <c r="G2538" s="249"/>
      <c r="H2538" s="252">
        <v>15.419999999999998</v>
      </c>
      <c r="I2538" s="253"/>
      <c r="J2538" s="249"/>
      <c r="K2538" s="249"/>
      <c r="L2538" s="254"/>
      <c r="M2538" s="255"/>
      <c r="N2538" s="256"/>
      <c r="O2538" s="256"/>
      <c r="P2538" s="256"/>
      <c r="Q2538" s="256"/>
      <c r="R2538" s="256"/>
      <c r="S2538" s="256"/>
      <c r="T2538" s="257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58" t="s">
        <v>182</v>
      </c>
      <c r="AU2538" s="258" t="s">
        <v>81</v>
      </c>
      <c r="AV2538" s="15" t="s">
        <v>179</v>
      </c>
      <c r="AW2538" s="15" t="s">
        <v>33</v>
      </c>
      <c r="AX2538" s="15" t="s">
        <v>79</v>
      </c>
      <c r="AY2538" s="258" t="s">
        <v>171</v>
      </c>
    </row>
    <row r="2539" s="2" customFormat="1" ht="16.5" customHeight="1">
      <c r="A2539" s="41"/>
      <c r="B2539" s="42"/>
      <c r="C2539" s="207" t="s">
        <v>2320</v>
      </c>
      <c r="D2539" s="207" t="s">
        <v>174</v>
      </c>
      <c r="E2539" s="208" t="s">
        <v>2321</v>
      </c>
      <c r="F2539" s="209" t="s">
        <v>2322</v>
      </c>
      <c r="G2539" s="210" t="s">
        <v>234</v>
      </c>
      <c r="H2539" s="211">
        <v>24.010000000000002</v>
      </c>
      <c r="I2539" s="212"/>
      <c r="J2539" s="213">
        <f>ROUND(I2539*H2539,2)</f>
        <v>0</v>
      </c>
      <c r="K2539" s="209" t="s">
        <v>19</v>
      </c>
      <c r="L2539" s="47"/>
      <c r="M2539" s="214" t="s">
        <v>19</v>
      </c>
      <c r="N2539" s="215" t="s">
        <v>42</v>
      </c>
      <c r="O2539" s="87"/>
      <c r="P2539" s="216">
        <f>O2539*H2539</f>
        <v>0</v>
      </c>
      <c r="Q2539" s="216">
        <v>0</v>
      </c>
      <c r="R2539" s="216">
        <f>Q2539*H2539</f>
        <v>0</v>
      </c>
      <c r="S2539" s="216">
        <v>0</v>
      </c>
      <c r="T2539" s="217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18" t="s">
        <v>235</v>
      </c>
      <c r="AT2539" s="218" t="s">
        <v>174</v>
      </c>
      <c r="AU2539" s="218" t="s">
        <v>81</v>
      </c>
      <c r="AY2539" s="20" t="s">
        <v>171</v>
      </c>
      <c r="BE2539" s="219">
        <f>IF(N2539="základní",J2539,0)</f>
        <v>0</v>
      </c>
      <c r="BF2539" s="219">
        <f>IF(N2539="snížená",J2539,0)</f>
        <v>0</v>
      </c>
      <c r="BG2539" s="219">
        <f>IF(N2539="zákl. přenesená",J2539,0)</f>
        <v>0</v>
      </c>
      <c r="BH2539" s="219">
        <f>IF(N2539="sníž. přenesená",J2539,0)</f>
        <v>0</v>
      </c>
      <c r="BI2539" s="219">
        <f>IF(N2539="nulová",J2539,0)</f>
        <v>0</v>
      </c>
      <c r="BJ2539" s="20" t="s">
        <v>79</v>
      </c>
      <c r="BK2539" s="219">
        <f>ROUND(I2539*H2539,2)</f>
        <v>0</v>
      </c>
      <c r="BL2539" s="20" t="s">
        <v>235</v>
      </c>
      <c r="BM2539" s="218" t="s">
        <v>2323</v>
      </c>
    </row>
    <row r="2540" s="13" customFormat="1">
      <c r="A2540" s="13"/>
      <c r="B2540" s="225"/>
      <c r="C2540" s="226"/>
      <c r="D2540" s="227" t="s">
        <v>182</v>
      </c>
      <c r="E2540" s="228" t="s">
        <v>19</v>
      </c>
      <c r="F2540" s="229" t="s">
        <v>2324</v>
      </c>
      <c r="G2540" s="226"/>
      <c r="H2540" s="230">
        <v>11.970000000000001</v>
      </c>
      <c r="I2540" s="231"/>
      <c r="J2540" s="226"/>
      <c r="K2540" s="226"/>
      <c r="L2540" s="232"/>
      <c r="M2540" s="233"/>
      <c r="N2540" s="234"/>
      <c r="O2540" s="234"/>
      <c r="P2540" s="234"/>
      <c r="Q2540" s="234"/>
      <c r="R2540" s="234"/>
      <c r="S2540" s="234"/>
      <c r="T2540" s="235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6" t="s">
        <v>182</v>
      </c>
      <c r="AU2540" s="236" t="s">
        <v>81</v>
      </c>
      <c r="AV2540" s="13" t="s">
        <v>81</v>
      </c>
      <c r="AW2540" s="13" t="s">
        <v>33</v>
      </c>
      <c r="AX2540" s="13" t="s">
        <v>71</v>
      </c>
      <c r="AY2540" s="236" t="s">
        <v>171</v>
      </c>
    </row>
    <row r="2541" s="13" customFormat="1">
      <c r="A2541" s="13"/>
      <c r="B2541" s="225"/>
      <c r="C2541" s="226"/>
      <c r="D2541" s="227" t="s">
        <v>182</v>
      </c>
      <c r="E2541" s="228" t="s">
        <v>19</v>
      </c>
      <c r="F2541" s="229" t="s">
        <v>2325</v>
      </c>
      <c r="G2541" s="226"/>
      <c r="H2541" s="230">
        <v>11.140000000000001</v>
      </c>
      <c r="I2541" s="231"/>
      <c r="J2541" s="226"/>
      <c r="K2541" s="226"/>
      <c r="L2541" s="232"/>
      <c r="M2541" s="233"/>
      <c r="N2541" s="234"/>
      <c r="O2541" s="234"/>
      <c r="P2541" s="234"/>
      <c r="Q2541" s="234"/>
      <c r="R2541" s="234"/>
      <c r="S2541" s="234"/>
      <c r="T2541" s="235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6" t="s">
        <v>182</v>
      </c>
      <c r="AU2541" s="236" t="s">
        <v>81</v>
      </c>
      <c r="AV2541" s="13" t="s">
        <v>81</v>
      </c>
      <c r="AW2541" s="13" t="s">
        <v>33</v>
      </c>
      <c r="AX2541" s="13" t="s">
        <v>71</v>
      </c>
      <c r="AY2541" s="236" t="s">
        <v>171</v>
      </c>
    </row>
    <row r="2542" s="13" customFormat="1">
      <c r="A2542" s="13"/>
      <c r="B2542" s="225"/>
      <c r="C2542" s="226"/>
      <c r="D2542" s="227" t="s">
        <v>182</v>
      </c>
      <c r="E2542" s="228" t="s">
        <v>19</v>
      </c>
      <c r="F2542" s="229" t="s">
        <v>2326</v>
      </c>
      <c r="G2542" s="226"/>
      <c r="H2542" s="230">
        <v>0.90000000000000002</v>
      </c>
      <c r="I2542" s="231"/>
      <c r="J2542" s="226"/>
      <c r="K2542" s="226"/>
      <c r="L2542" s="232"/>
      <c r="M2542" s="233"/>
      <c r="N2542" s="234"/>
      <c r="O2542" s="234"/>
      <c r="P2542" s="234"/>
      <c r="Q2542" s="234"/>
      <c r="R2542" s="234"/>
      <c r="S2542" s="234"/>
      <c r="T2542" s="235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6" t="s">
        <v>182</v>
      </c>
      <c r="AU2542" s="236" t="s">
        <v>81</v>
      </c>
      <c r="AV2542" s="13" t="s">
        <v>81</v>
      </c>
      <c r="AW2542" s="13" t="s">
        <v>33</v>
      </c>
      <c r="AX2542" s="13" t="s">
        <v>71</v>
      </c>
      <c r="AY2542" s="236" t="s">
        <v>171</v>
      </c>
    </row>
    <row r="2543" s="15" customFormat="1">
      <c r="A2543" s="15"/>
      <c r="B2543" s="248"/>
      <c r="C2543" s="249"/>
      <c r="D2543" s="227" t="s">
        <v>182</v>
      </c>
      <c r="E2543" s="250" t="s">
        <v>19</v>
      </c>
      <c r="F2543" s="251" t="s">
        <v>188</v>
      </c>
      <c r="G2543" s="249"/>
      <c r="H2543" s="252">
        <v>24.009999999999998</v>
      </c>
      <c r="I2543" s="253"/>
      <c r="J2543" s="249"/>
      <c r="K2543" s="249"/>
      <c r="L2543" s="254"/>
      <c r="M2543" s="255"/>
      <c r="N2543" s="256"/>
      <c r="O2543" s="256"/>
      <c r="P2543" s="256"/>
      <c r="Q2543" s="256"/>
      <c r="R2543" s="256"/>
      <c r="S2543" s="256"/>
      <c r="T2543" s="257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58" t="s">
        <v>182</v>
      </c>
      <c r="AU2543" s="258" t="s">
        <v>81</v>
      </c>
      <c r="AV2543" s="15" t="s">
        <v>179</v>
      </c>
      <c r="AW2543" s="15" t="s">
        <v>33</v>
      </c>
      <c r="AX2543" s="15" t="s">
        <v>79</v>
      </c>
      <c r="AY2543" s="258" t="s">
        <v>171</v>
      </c>
    </row>
    <row r="2544" s="2" customFormat="1" ht="16.5" customHeight="1">
      <c r="A2544" s="41"/>
      <c r="B2544" s="42"/>
      <c r="C2544" s="207" t="s">
        <v>1407</v>
      </c>
      <c r="D2544" s="207" t="s">
        <v>174</v>
      </c>
      <c r="E2544" s="208" t="s">
        <v>2327</v>
      </c>
      <c r="F2544" s="209" t="s">
        <v>2328</v>
      </c>
      <c r="G2544" s="210" t="s">
        <v>234</v>
      </c>
      <c r="H2544" s="211">
        <v>36.630000000000003</v>
      </c>
      <c r="I2544" s="212"/>
      <c r="J2544" s="213">
        <f>ROUND(I2544*H2544,2)</f>
        <v>0</v>
      </c>
      <c r="K2544" s="209" t="s">
        <v>19</v>
      </c>
      <c r="L2544" s="47"/>
      <c r="M2544" s="214" t="s">
        <v>19</v>
      </c>
      <c r="N2544" s="215" t="s">
        <v>42</v>
      </c>
      <c r="O2544" s="87"/>
      <c r="P2544" s="216">
        <f>O2544*H2544</f>
        <v>0</v>
      </c>
      <c r="Q2544" s="216">
        <v>0</v>
      </c>
      <c r="R2544" s="216">
        <f>Q2544*H2544</f>
        <v>0</v>
      </c>
      <c r="S2544" s="216">
        <v>0</v>
      </c>
      <c r="T2544" s="217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18" t="s">
        <v>235</v>
      </c>
      <c r="AT2544" s="218" t="s">
        <v>174</v>
      </c>
      <c r="AU2544" s="218" t="s">
        <v>81</v>
      </c>
      <c r="AY2544" s="20" t="s">
        <v>171</v>
      </c>
      <c r="BE2544" s="219">
        <f>IF(N2544="základní",J2544,0)</f>
        <v>0</v>
      </c>
      <c r="BF2544" s="219">
        <f>IF(N2544="snížená",J2544,0)</f>
        <v>0</v>
      </c>
      <c r="BG2544" s="219">
        <f>IF(N2544="zákl. přenesená",J2544,0)</f>
        <v>0</v>
      </c>
      <c r="BH2544" s="219">
        <f>IF(N2544="sníž. přenesená",J2544,0)</f>
        <v>0</v>
      </c>
      <c r="BI2544" s="219">
        <f>IF(N2544="nulová",J2544,0)</f>
        <v>0</v>
      </c>
      <c r="BJ2544" s="20" t="s">
        <v>79</v>
      </c>
      <c r="BK2544" s="219">
        <f>ROUND(I2544*H2544,2)</f>
        <v>0</v>
      </c>
      <c r="BL2544" s="20" t="s">
        <v>235</v>
      </c>
      <c r="BM2544" s="218" t="s">
        <v>2329</v>
      </c>
    </row>
    <row r="2545" s="13" customFormat="1">
      <c r="A2545" s="13"/>
      <c r="B2545" s="225"/>
      <c r="C2545" s="226"/>
      <c r="D2545" s="227" t="s">
        <v>182</v>
      </c>
      <c r="E2545" s="228" t="s">
        <v>19</v>
      </c>
      <c r="F2545" s="229" t="s">
        <v>2330</v>
      </c>
      <c r="G2545" s="226"/>
      <c r="H2545" s="230">
        <v>6.2999999999999998</v>
      </c>
      <c r="I2545" s="231"/>
      <c r="J2545" s="226"/>
      <c r="K2545" s="226"/>
      <c r="L2545" s="232"/>
      <c r="M2545" s="233"/>
      <c r="N2545" s="234"/>
      <c r="O2545" s="234"/>
      <c r="P2545" s="234"/>
      <c r="Q2545" s="234"/>
      <c r="R2545" s="234"/>
      <c r="S2545" s="234"/>
      <c r="T2545" s="23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6" t="s">
        <v>182</v>
      </c>
      <c r="AU2545" s="236" t="s">
        <v>81</v>
      </c>
      <c r="AV2545" s="13" t="s">
        <v>81</v>
      </c>
      <c r="AW2545" s="13" t="s">
        <v>33</v>
      </c>
      <c r="AX2545" s="13" t="s">
        <v>71</v>
      </c>
      <c r="AY2545" s="236" t="s">
        <v>171</v>
      </c>
    </row>
    <row r="2546" s="13" customFormat="1">
      <c r="A2546" s="13"/>
      <c r="B2546" s="225"/>
      <c r="C2546" s="226"/>
      <c r="D2546" s="227" t="s">
        <v>182</v>
      </c>
      <c r="E2546" s="228" t="s">
        <v>19</v>
      </c>
      <c r="F2546" s="229" t="s">
        <v>885</v>
      </c>
      <c r="G2546" s="226"/>
      <c r="H2546" s="230">
        <v>-0.80000000000000004</v>
      </c>
      <c r="I2546" s="231"/>
      <c r="J2546" s="226"/>
      <c r="K2546" s="226"/>
      <c r="L2546" s="232"/>
      <c r="M2546" s="233"/>
      <c r="N2546" s="234"/>
      <c r="O2546" s="234"/>
      <c r="P2546" s="234"/>
      <c r="Q2546" s="234"/>
      <c r="R2546" s="234"/>
      <c r="S2546" s="234"/>
      <c r="T2546" s="23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6" t="s">
        <v>182</v>
      </c>
      <c r="AU2546" s="236" t="s">
        <v>81</v>
      </c>
      <c r="AV2546" s="13" t="s">
        <v>81</v>
      </c>
      <c r="AW2546" s="13" t="s">
        <v>33</v>
      </c>
      <c r="AX2546" s="13" t="s">
        <v>71</v>
      </c>
      <c r="AY2546" s="236" t="s">
        <v>171</v>
      </c>
    </row>
    <row r="2547" s="13" customFormat="1">
      <c r="A2547" s="13"/>
      <c r="B2547" s="225"/>
      <c r="C2547" s="226"/>
      <c r="D2547" s="227" t="s">
        <v>182</v>
      </c>
      <c r="E2547" s="228" t="s">
        <v>19</v>
      </c>
      <c r="F2547" s="229" t="s">
        <v>2331</v>
      </c>
      <c r="G2547" s="226"/>
      <c r="H2547" s="230">
        <v>13.5</v>
      </c>
      <c r="I2547" s="231"/>
      <c r="J2547" s="226"/>
      <c r="K2547" s="226"/>
      <c r="L2547" s="232"/>
      <c r="M2547" s="233"/>
      <c r="N2547" s="234"/>
      <c r="O2547" s="234"/>
      <c r="P2547" s="234"/>
      <c r="Q2547" s="234"/>
      <c r="R2547" s="234"/>
      <c r="S2547" s="234"/>
      <c r="T2547" s="23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6" t="s">
        <v>182</v>
      </c>
      <c r="AU2547" s="236" t="s">
        <v>81</v>
      </c>
      <c r="AV2547" s="13" t="s">
        <v>81</v>
      </c>
      <c r="AW2547" s="13" t="s">
        <v>33</v>
      </c>
      <c r="AX2547" s="13" t="s">
        <v>71</v>
      </c>
      <c r="AY2547" s="236" t="s">
        <v>171</v>
      </c>
    </row>
    <row r="2548" s="13" customFormat="1">
      <c r="A2548" s="13"/>
      <c r="B2548" s="225"/>
      <c r="C2548" s="226"/>
      <c r="D2548" s="227" t="s">
        <v>182</v>
      </c>
      <c r="E2548" s="228" t="s">
        <v>19</v>
      </c>
      <c r="F2548" s="229" t="s">
        <v>2080</v>
      </c>
      <c r="G2548" s="226"/>
      <c r="H2548" s="230">
        <v>-2</v>
      </c>
      <c r="I2548" s="231"/>
      <c r="J2548" s="226"/>
      <c r="K2548" s="226"/>
      <c r="L2548" s="232"/>
      <c r="M2548" s="233"/>
      <c r="N2548" s="234"/>
      <c r="O2548" s="234"/>
      <c r="P2548" s="234"/>
      <c r="Q2548" s="234"/>
      <c r="R2548" s="234"/>
      <c r="S2548" s="234"/>
      <c r="T2548" s="23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6" t="s">
        <v>182</v>
      </c>
      <c r="AU2548" s="236" t="s">
        <v>81</v>
      </c>
      <c r="AV2548" s="13" t="s">
        <v>81</v>
      </c>
      <c r="AW2548" s="13" t="s">
        <v>33</v>
      </c>
      <c r="AX2548" s="13" t="s">
        <v>71</v>
      </c>
      <c r="AY2548" s="236" t="s">
        <v>171</v>
      </c>
    </row>
    <row r="2549" s="13" customFormat="1">
      <c r="A2549" s="13"/>
      <c r="B2549" s="225"/>
      <c r="C2549" s="226"/>
      <c r="D2549" s="227" t="s">
        <v>182</v>
      </c>
      <c r="E2549" s="228" t="s">
        <v>19</v>
      </c>
      <c r="F2549" s="229" t="s">
        <v>2332</v>
      </c>
      <c r="G2549" s="226"/>
      <c r="H2549" s="230">
        <v>13.98</v>
      </c>
      <c r="I2549" s="231"/>
      <c r="J2549" s="226"/>
      <c r="K2549" s="226"/>
      <c r="L2549" s="232"/>
      <c r="M2549" s="233"/>
      <c r="N2549" s="234"/>
      <c r="O2549" s="234"/>
      <c r="P2549" s="234"/>
      <c r="Q2549" s="234"/>
      <c r="R2549" s="234"/>
      <c r="S2549" s="234"/>
      <c r="T2549" s="235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6" t="s">
        <v>182</v>
      </c>
      <c r="AU2549" s="236" t="s">
        <v>81</v>
      </c>
      <c r="AV2549" s="13" t="s">
        <v>81</v>
      </c>
      <c r="AW2549" s="13" t="s">
        <v>33</v>
      </c>
      <c r="AX2549" s="13" t="s">
        <v>71</v>
      </c>
      <c r="AY2549" s="236" t="s">
        <v>171</v>
      </c>
    </row>
    <row r="2550" s="13" customFormat="1">
      <c r="A2550" s="13"/>
      <c r="B2550" s="225"/>
      <c r="C2550" s="226"/>
      <c r="D2550" s="227" t="s">
        <v>182</v>
      </c>
      <c r="E2550" s="228" t="s">
        <v>19</v>
      </c>
      <c r="F2550" s="229" t="s">
        <v>2080</v>
      </c>
      <c r="G2550" s="226"/>
      <c r="H2550" s="230">
        <v>-2</v>
      </c>
      <c r="I2550" s="231"/>
      <c r="J2550" s="226"/>
      <c r="K2550" s="226"/>
      <c r="L2550" s="232"/>
      <c r="M2550" s="233"/>
      <c r="N2550" s="234"/>
      <c r="O2550" s="234"/>
      <c r="P2550" s="234"/>
      <c r="Q2550" s="234"/>
      <c r="R2550" s="234"/>
      <c r="S2550" s="234"/>
      <c r="T2550" s="235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6" t="s">
        <v>182</v>
      </c>
      <c r="AU2550" s="236" t="s">
        <v>81</v>
      </c>
      <c r="AV2550" s="13" t="s">
        <v>81</v>
      </c>
      <c r="AW2550" s="13" t="s">
        <v>33</v>
      </c>
      <c r="AX2550" s="13" t="s">
        <v>71</v>
      </c>
      <c r="AY2550" s="236" t="s">
        <v>171</v>
      </c>
    </row>
    <row r="2551" s="13" customFormat="1">
      <c r="A2551" s="13"/>
      <c r="B2551" s="225"/>
      <c r="C2551" s="226"/>
      <c r="D2551" s="227" t="s">
        <v>182</v>
      </c>
      <c r="E2551" s="228" t="s">
        <v>19</v>
      </c>
      <c r="F2551" s="229" t="s">
        <v>2333</v>
      </c>
      <c r="G2551" s="226"/>
      <c r="H2551" s="230">
        <v>7.6500000000000004</v>
      </c>
      <c r="I2551" s="231"/>
      <c r="J2551" s="226"/>
      <c r="K2551" s="226"/>
      <c r="L2551" s="232"/>
      <c r="M2551" s="233"/>
      <c r="N2551" s="234"/>
      <c r="O2551" s="234"/>
      <c r="P2551" s="234"/>
      <c r="Q2551" s="234"/>
      <c r="R2551" s="234"/>
      <c r="S2551" s="234"/>
      <c r="T2551" s="235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6" t="s">
        <v>182</v>
      </c>
      <c r="AU2551" s="236" t="s">
        <v>81</v>
      </c>
      <c r="AV2551" s="13" t="s">
        <v>81</v>
      </c>
      <c r="AW2551" s="13" t="s">
        <v>33</v>
      </c>
      <c r="AX2551" s="13" t="s">
        <v>71</v>
      </c>
      <c r="AY2551" s="236" t="s">
        <v>171</v>
      </c>
    </row>
    <row r="2552" s="15" customFormat="1">
      <c r="A2552" s="15"/>
      <c r="B2552" s="248"/>
      <c r="C2552" s="249"/>
      <c r="D2552" s="227" t="s">
        <v>182</v>
      </c>
      <c r="E2552" s="250" t="s">
        <v>19</v>
      </c>
      <c r="F2552" s="251" t="s">
        <v>2334</v>
      </c>
      <c r="G2552" s="249"/>
      <c r="H2552" s="252">
        <v>36.630000000000003</v>
      </c>
      <c r="I2552" s="253"/>
      <c r="J2552" s="249"/>
      <c r="K2552" s="249"/>
      <c r="L2552" s="254"/>
      <c r="M2552" s="255"/>
      <c r="N2552" s="256"/>
      <c r="O2552" s="256"/>
      <c r="P2552" s="256"/>
      <c r="Q2552" s="256"/>
      <c r="R2552" s="256"/>
      <c r="S2552" s="256"/>
      <c r="T2552" s="257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58" t="s">
        <v>182</v>
      </c>
      <c r="AU2552" s="258" t="s">
        <v>81</v>
      </c>
      <c r="AV2552" s="15" t="s">
        <v>179</v>
      </c>
      <c r="AW2552" s="15" t="s">
        <v>33</v>
      </c>
      <c r="AX2552" s="15" t="s">
        <v>79</v>
      </c>
      <c r="AY2552" s="258" t="s">
        <v>171</v>
      </c>
    </row>
    <row r="2553" s="2" customFormat="1" ht="16.5" customHeight="1">
      <c r="A2553" s="41"/>
      <c r="B2553" s="42"/>
      <c r="C2553" s="207" t="s">
        <v>2335</v>
      </c>
      <c r="D2553" s="207" t="s">
        <v>174</v>
      </c>
      <c r="E2553" s="208" t="s">
        <v>2336</v>
      </c>
      <c r="F2553" s="209" t="s">
        <v>2337</v>
      </c>
      <c r="G2553" s="210" t="s">
        <v>395</v>
      </c>
      <c r="H2553" s="211">
        <v>1</v>
      </c>
      <c r="I2553" s="212"/>
      <c r="J2553" s="213">
        <f>ROUND(I2553*H2553,2)</f>
        <v>0</v>
      </c>
      <c r="K2553" s="209" t="s">
        <v>178</v>
      </c>
      <c r="L2553" s="47"/>
      <c r="M2553" s="214" t="s">
        <v>19</v>
      </c>
      <c r="N2553" s="215" t="s">
        <v>42</v>
      </c>
      <c r="O2553" s="87"/>
      <c r="P2553" s="216">
        <f>O2553*H2553</f>
        <v>0</v>
      </c>
      <c r="Q2553" s="216">
        <v>0.00020000000000000001</v>
      </c>
      <c r="R2553" s="216">
        <f>Q2553*H2553</f>
        <v>0.00020000000000000001</v>
      </c>
      <c r="S2553" s="216">
        <v>0</v>
      </c>
      <c r="T2553" s="217">
        <f>S2553*H2553</f>
        <v>0</v>
      </c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R2553" s="218" t="s">
        <v>235</v>
      </c>
      <c r="AT2553" s="218" t="s">
        <v>174</v>
      </c>
      <c r="AU2553" s="218" t="s">
        <v>81</v>
      </c>
      <c r="AY2553" s="20" t="s">
        <v>171</v>
      </c>
      <c r="BE2553" s="219">
        <f>IF(N2553="základní",J2553,0)</f>
        <v>0</v>
      </c>
      <c r="BF2553" s="219">
        <f>IF(N2553="snížená",J2553,0)</f>
        <v>0</v>
      </c>
      <c r="BG2553" s="219">
        <f>IF(N2553="zákl. přenesená",J2553,0)</f>
        <v>0</v>
      </c>
      <c r="BH2553" s="219">
        <f>IF(N2553="sníž. přenesená",J2553,0)</f>
        <v>0</v>
      </c>
      <c r="BI2553" s="219">
        <f>IF(N2553="nulová",J2553,0)</f>
        <v>0</v>
      </c>
      <c r="BJ2553" s="20" t="s">
        <v>79</v>
      </c>
      <c r="BK2553" s="219">
        <f>ROUND(I2553*H2553,2)</f>
        <v>0</v>
      </c>
      <c r="BL2553" s="20" t="s">
        <v>235</v>
      </c>
      <c r="BM2553" s="218" t="s">
        <v>2338</v>
      </c>
    </row>
    <row r="2554" s="2" customFormat="1">
      <c r="A2554" s="41"/>
      <c r="B2554" s="42"/>
      <c r="C2554" s="43"/>
      <c r="D2554" s="220" t="s">
        <v>180</v>
      </c>
      <c r="E2554" s="43"/>
      <c r="F2554" s="221" t="s">
        <v>2339</v>
      </c>
      <c r="G2554" s="43"/>
      <c r="H2554" s="43"/>
      <c r="I2554" s="222"/>
      <c r="J2554" s="43"/>
      <c r="K2554" s="43"/>
      <c r="L2554" s="47"/>
      <c r="M2554" s="223"/>
      <c r="N2554" s="224"/>
      <c r="O2554" s="87"/>
      <c r="P2554" s="87"/>
      <c r="Q2554" s="87"/>
      <c r="R2554" s="87"/>
      <c r="S2554" s="87"/>
      <c r="T2554" s="88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T2554" s="20" t="s">
        <v>180</v>
      </c>
      <c r="AU2554" s="20" t="s">
        <v>81</v>
      </c>
    </row>
    <row r="2555" s="13" customFormat="1">
      <c r="A2555" s="13"/>
      <c r="B2555" s="225"/>
      <c r="C2555" s="226"/>
      <c r="D2555" s="227" t="s">
        <v>182</v>
      </c>
      <c r="E2555" s="228" t="s">
        <v>19</v>
      </c>
      <c r="F2555" s="229" t="s">
        <v>2340</v>
      </c>
      <c r="G2555" s="226"/>
      <c r="H2555" s="230">
        <v>1</v>
      </c>
      <c r="I2555" s="231"/>
      <c r="J2555" s="226"/>
      <c r="K2555" s="226"/>
      <c r="L2555" s="232"/>
      <c r="M2555" s="233"/>
      <c r="N2555" s="234"/>
      <c r="O2555" s="234"/>
      <c r="P2555" s="234"/>
      <c r="Q2555" s="234"/>
      <c r="R2555" s="234"/>
      <c r="S2555" s="234"/>
      <c r="T2555" s="235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6" t="s">
        <v>182</v>
      </c>
      <c r="AU2555" s="236" t="s">
        <v>81</v>
      </c>
      <c r="AV2555" s="13" t="s">
        <v>81</v>
      </c>
      <c r="AW2555" s="13" t="s">
        <v>33</v>
      </c>
      <c r="AX2555" s="13" t="s">
        <v>71</v>
      </c>
      <c r="AY2555" s="236" t="s">
        <v>171</v>
      </c>
    </row>
    <row r="2556" s="15" customFormat="1">
      <c r="A2556" s="15"/>
      <c r="B2556" s="248"/>
      <c r="C2556" s="249"/>
      <c r="D2556" s="227" t="s">
        <v>182</v>
      </c>
      <c r="E2556" s="250" t="s">
        <v>19</v>
      </c>
      <c r="F2556" s="251" t="s">
        <v>188</v>
      </c>
      <c r="G2556" s="249"/>
      <c r="H2556" s="252">
        <v>1</v>
      </c>
      <c r="I2556" s="253"/>
      <c r="J2556" s="249"/>
      <c r="K2556" s="249"/>
      <c r="L2556" s="254"/>
      <c r="M2556" s="255"/>
      <c r="N2556" s="256"/>
      <c r="O2556" s="256"/>
      <c r="P2556" s="256"/>
      <c r="Q2556" s="256"/>
      <c r="R2556" s="256"/>
      <c r="S2556" s="256"/>
      <c r="T2556" s="257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58" t="s">
        <v>182</v>
      </c>
      <c r="AU2556" s="258" t="s">
        <v>81</v>
      </c>
      <c r="AV2556" s="15" t="s">
        <v>179</v>
      </c>
      <c r="AW2556" s="15" t="s">
        <v>33</v>
      </c>
      <c r="AX2556" s="15" t="s">
        <v>79</v>
      </c>
      <c r="AY2556" s="258" t="s">
        <v>171</v>
      </c>
    </row>
    <row r="2557" s="2" customFormat="1" ht="16.5" customHeight="1">
      <c r="A2557" s="41"/>
      <c r="B2557" s="42"/>
      <c r="C2557" s="269" t="s">
        <v>1411</v>
      </c>
      <c r="D2557" s="269" t="s">
        <v>565</v>
      </c>
      <c r="E2557" s="270" t="s">
        <v>2341</v>
      </c>
      <c r="F2557" s="271" t="s">
        <v>2342</v>
      </c>
      <c r="G2557" s="272" t="s">
        <v>395</v>
      </c>
      <c r="H2557" s="273">
        <v>1</v>
      </c>
      <c r="I2557" s="274"/>
      <c r="J2557" s="275">
        <f>ROUND(I2557*H2557,2)</f>
        <v>0</v>
      </c>
      <c r="K2557" s="271" t="s">
        <v>178</v>
      </c>
      <c r="L2557" s="276"/>
      <c r="M2557" s="277" t="s">
        <v>19</v>
      </c>
      <c r="N2557" s="278" t="s">
        <v>42</v>
      </c>
      <c r="O2557" s="87"/>
      <c r="P2557" s="216">
        <f>O2557*H2557</f>
        <v>0</v>
      </c>
      <c r="Q2557" s="216">
        <v>0.00106</v>
      </c>
      <c r="R2557" s="216">
        <f>Q2557*H2557</f>
        <v>0.00106</v>
      </c>
      <c r="S2557" s="216">
        <v>0</v>
      </c>
      <c r="T2557" s="217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18" t="s">
        <v>286</v>
      </c>
      <c r="AT2557" s="218" t="s">
        <v>565</v>
      </c>
      <c r="AU2557" s="218" t="s">
        <v>81</v>
      </c>
      <c r="AY2557" s="20" t="s">
        <v>171</v>
      </c>
      <c r="BE2557" s="219">
        <f>IF(N2557="základní",J2557,0)</f>
        <v>0</v>
      </c>
      <c r="BF2557" s="219">
        <f>IF(N2557="snížená",J2557,0)</f>
        <v>0</v>
      </c>
      <c r="BG2557" s="219">
        <f>IF(N2557="zákl. přenesená",J2557,0)</f>
        <v>0</v>
      </c>
      <c r="BH2557" s="219">
        <f>IF(N2557="sníž. přenesená",J2557,0)</f>
        <v>0</v>
      </c>
      <c r="BI2557" s="219">
        <f>IF(N2557="nulová",J2557,0)</f>
        <v>0</v>
      </c>
      <c r="BJ2557" s="20" t="s">
        <v>79</v>
      </c>
      <c r="BK2557" s="219">
        <f>ROUND(I2557*H2557,2)</f>
        <v>0</v>
      </c>
      <c r="BL2557" s="20" t="s">
        <v>235</v>
      </c>
      <c r="BM2557" s="218" t="s">
        <v>2343</v>
      </c>
    </row>
    <row r="2558" s="2" customFormat="1" ht="24.15" customHeight="1">
      <c r="A2558" s="41"/>
      <c r="B2558" s="42"/>
      <c r="C2558" s="207" t="s">
        <v>2344</v>
      </c>
      <c r="D2558" s="207" t="s">
        <v>174</v>
      </c>
      <c r="E2558" s="208" t="s">
        <v>2345</v>
      </c>
      <c r="F2558" s="209" t="s">
        <v>2346</v>
      </c>
      <c r="G2558" s="210" t="s">
        <v>177</v>
      </c>
      <c r="H2558" s="211">
        <v>2.2320000000000002</v>
      </c>
      <c r="I2558" s="212"/>
      <c r="J2558" s="213">
        <f>ROUND(I2558*H2558,2)</f>
        <v>0</v>
      </c>
      <c r="K2558" s="209" t="s">
        <v>178</v>
      </c>
      <c r="L2558" s="47"/>
      <c r="M2558" s="214" t="s">
        <v>19</v>
      </c>
      <c r="N2558" s="215" t="s">
        <v>42</v>
      </c>
      <c r="O2558" s="87"/>
      <c r="P2558" s="216">
        <f>O2558*H2558</f>
        <v>0</v>
      </c>
      <c r="Q2558" s="216">
        <v>0</v>
      </c>
      <c r="R2558" s="216">
        <f>Q2558*H2558</f>
        <v>0</v>
      </c>
      <c r="S2558" s="216">
        <v>0</v>
      </c>
      <c r="T2558" s="217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18" t="s">
        <v>235</v>
      </c>
      <c r="AT2558" s="218" t="s">
        <v>174</v>
      </c>
      <c r="AU2558" s="218" t="s">
        <v>81</v>
      </c>
      <c r="AY2558" s="20" t="s">
        <v>171</v>
      </c>
      <c r="BE2558" s="219">
        <f>IF(N2558="základní",J2558,0)</f>
        <v>0</v>
      </c>
      <c r="BF2558" s="219">
        <f>IF(N2558="snížená",J2558,0)</f>
        <v>0</v>
      </c>
      <c r="BG2558" s="219">
        <f>IF(N2558="zákl. přenesená",J2558,0)</f>
        <v>0</v>
      </c>
      <c r="BH2558" s="219">
        <f>IF(N2558="sníž. přenesená",J2558,0)</f>
        <v>0</v>
      </c>
      <c r="BI2558" s="219">
        <f>IF(N2558="nulová",J2558,0)</f>
        <v>0</v>
      </c>
      <c r="BJ2558" s="20" t="s">
        <v>79</v>
      </c>
      <c r="BK2558" s="219">
        <f>ROUND(I2558*H2558,2)</f>
        <v>0</v>
      </c>
      <c r="BL2558" s="20" t="s">
        <v>235</v>
      </c>
      <c r="BM2558" s="218" t="s">
        <v>2347</v>
      </c>
    </row>
    <row r="2559" s="2" customFormat="1">
      <c r="A2559" s="41"/>
      <c r="B2559" s="42"/>
      <c r="C2559" s="43"/>
      <c r="D2559" s="220" t="s">
        <v>180</v>
      </c>
      <c r="E2559" s="43"/>
      <c r="F2559" s="221" t="s">
        <v>2348</v>
      </c>
      <c r="G2559" s="43"/>
      <c r="H2559" s="43"/>
      <c r="I2559" s="222"/>
      <c r="J2559" s="43"/>
      <c r="K2559" s="43"/>
      <c r="L2559" s="47"/>
      <c r="M2559" s="223"/>
      <c r="N2559" s="224"/>
      <c r="O2559" s="87"/>
      <c r="P2559" s="87"/>
      <c r="Q2559" s="87"/>
      <c r="R2559" s="87"/>
      <c r="S2559" s="87"/>
      <c r="T2559" s="88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T2559" s="20" t="s">
        <v>180</v>
      </c>
      <c r="AU2559" s="20" t="s">
        <v>81</v>
      </c>
    </row>
    <row r="2560" s="12" customFormat="1" ht="22.8" customHeight="1">
      <c r="A2560" s="12"/>
      <c r="B2560" s="191"/>
      <c r="C2560" s="192"/>
      <c r="D2560" s="193" t="s">
        <v>70</v>
      </c>
      <c r="E2560" s="205" t="s">
        <v>2349</v>
      </c>
      <c r="F2560" s="205" t="s">
        <v>2350</v>
      </c>
      <c r="G2560" s="192"/>
      <c r="H2560" s="192"/>
      <c r="I2560" s="195"/>
      <c r="J2560" s="206">
        <f>BK2560</f>
        <v>0</v>
      </c>
      <c r="K2560" s="192"/>
      <c r="L2560" s="197"/>
      <c r="M2560" s="198"/>
      <c r="N2560" s="199"/>
      <c r="O2560" s="199"/>
      <c r="P2560" s="200">
        <f>SUM(P2561:P2635)</f>
        <v>0</v>
      </c>
      <c r="Q2560" s="199"/>
      <c r="R2560" s="200">
        <f>SUM(R2561:R2635)</f>
        <v>0.056866779999999992</v>
      </c>
      <c r="S2560" s="199"/>
      <c r="T2560" s="201">
        <f>SUM(T2561:T2635)</f>
        <v>0</v>
      </c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R2560" s="202" t="s">
        <v>81</v>
      </c>
      <c r="AT2560" s="203" t="s">
        <v>70</v>
      </c>
      <c r="AU2560" s="203" t="s">
        <v>79</v>
      </c>
      <c r="AY2560" s="202" t="s">
        <v>171</v>
      </c>
      <c r="BK2560" s="204">
        <f>SUM(BK2561:BK2635)</f>
        <v>0</v>
      </c>
    </row>
    <row r="2561" s="2" customFormat="1" ht="16.5" customHeight="1">
      <c r="A2561" s="41"/>
      <c r="B2561" s="42"/>
      <c r="C2561" s="207" t="s">
        <v>1416</v>
      </c>
      <c r="D2561" s="207" t="s">
        <v>174</v>
      </c>
      <c r="E2561" s="208" t="s">
        <v>2351</v>
      </c>
      <c r="F2561" s="209" t="s">
        <v>2352</v>
      </c>
      <c r="G2561" s="210" t="s">
        <v>191</v>
      </c>
      <c r="H2561" s="211">
        <v>47.25</v>
      </c>
      <c r="I2561" s="212"/>
      <c r="J2561" s="213">
        <f>ROUND(I2561*H2561,2)</f>
        <v>0</v>
      </c>
      <c r="K2561" s="209" t="s">
        <v>178</v>
      </c>
      <c r="L2561" s="47"/>
      <c r="M2561" s="214" t="s">
        <v>19</v>
      </c>
      <c r="N2561" s="215" t="s">
        <v>42</v>
      </c>
      <c r="O2561" s="87"/>
      <c r="P2561" s="216">
        <f>O2561*H2561</f>
        <v>0</v>
      </c>
      <c r="Q2561" s="216">
        <v>2.0000000000000002E-05</v>
      </c>
      <c r="R2561" s="216">
        <f>Q2561*H2561</f>
        <v>0.00094500000000000009</v>
      </c>
      <c r="S2561" s="216">
        <v>0</v>
      </c>
      <c r="T2561" s="217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18" t="s">
        <v>235</v>
      </c>
      <c r="AT2561" s="218" t="s">
        <v>174</v>
      </c>
      <c r="AU2561" s="218" t="s">
        <v>81</v>
      </c>
      <c r="AY2561" s="20" t="s">
        <v>171</v>
      </c>
      <c r="BE2561" s="219">
        <f>IF(N2561="základní",J2561,0)</f>
        <v>0</v>
      </c>
      <c r="BF2561" s="219">
        <f>IF(N2561="snížená",J2561,0)</f>
        <v>0</v>
      </c>
      <c r="BG2561" s="219">
        <f>IF(N2561="zákl. přenesená",J2561,0)</f>
        <v>0</v>
      </c>
      <c r="BH2561" s="219">
        <f>IF(N2561="sníž. přenesená",J2561,0)</f>
        <v>0</v>
      </c>
      <c r="BI2561" s="219">
        <f>IF(N2561="nulová",J2561,0)</f>
        <v>0</v>
      </c>
      <c r="BJ2561" s="20" t="s">
        <v>79</v>
      </c>
      <c r="BK2561" s="219">
        <f>ROUND(I2561*H2561,2)</f>
        <v>0</v>
      </c>
      <c r="BL2561" s="20" t="s">
        <v>235</v>
      </c>
      <c r="BM2561" s="218" t="s">
        <v>2353</v>
      </c>
    </row>
    <row r="2562" s="2" customFormat="1">
      <c r="A2562" s="41"/>
      <c r="B2562" s="42"/>
      <c r="C2562" s="43"/>
      <c r="D2562" s="220" t="s">
        <v>180</v>
      </c>
      <c r="E2562" s="43"/>
      <c r="F2562" s="221" t="s">
        <v>2354</v>
      </c>
      <c r="G2562" s="43"/>
      <c r="H2562" s="43"/>
      <c r="I2562" s="222"/>
      <c r="J2562" s="43"/>
      <c r="K2562" s="43"/>
      <c r="L2562" s="47"/>
      <c r="M2562" s="223"/>
      <c r="N2562" s="224"/>
      <c r="O2562" s="87"/>
      <c r="P2562" s="87"/>
      <c r="Q2562" s="87"/>
      <c r="R2562" s="87"/>
      <c r="S2562" s="87"/>
      <c r="T2562" s="88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T2562" s="20" t="s">
        <v>180</v>
      </c>
      <c r="AU2562" s="20" t="s">
        <v>81</v>
      </c>
    </row>
    <row r="2563" s="13" customFormat="1">
      <c r="A2563" s="13"/>
      <c r="B2563" s="225"/>
      <c r="C2563" s="226"/>
      <c r="D2563" s="227" t="s">
        <v>182</v>
      </c>
      <c r="E2563" s="228" t="s">
        <v>19</v>
      </c>
      <c r="F2563" s="229" t="s">
        <v>1310</v>
      </c>
      <c r="G2563" s="226"/>
      <c r="H2563" s="230">
        <v>36.299999999999997</v>
      </c>
      <c r="I2563" s="231"/>
      <c r="J2563" s="226"/>
      <c r="K2563" s="226"/>
      <c r="L2563" s="232"/>
      <c r="M2563" s="233"/>
      <c r="N2563" s="234"/>
      <c r="O2563" s="234"/>
      <c r="P2563" s="234"/>
      <c r="Q2563" s="234"/>
      <c r="R2563" s="234"/>
      <c r="S2563" s="234"/>
      <c r="T2563" s="235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36" t="s">
        <v>182</v>
      </c>
      <c r="AU2563" s="236" t="s">
        <v>81</v>
      </c>
      <c r="AV2563" s="13" t="s">
        <v>81</v>
      </c>
      <c r="AW2563" s="13" t="s">
        <v>33</v>
      </c>
      <c r="AX2563" s="13" t="s">
        <v>71</v>
      </c>
      <c r="AY2563" s="236" t="s">
        <v>171</v>
      </c>
    </row>
    <row r="2564" s="14" customFormat="1">
      <c r="A2564" s="14"/>
      <c r="B2564" s="237"/>
      <c r="C2564" s="238"/>
      <c r="D2564" s="227" t="s">
        <v>182</v>
      </c>
      <c r="E2564" s="239" t="s">
        <v>19</v>
      </c>
      <c r="F2564" s="240" t="s">
        <v>1311</v>
      </c>
      <c r="G2564" s="238"/>
      <c r="H2564" s="241">
        <v>36.299999999999997</v>
      </c>
      <c r="I2564" s="242"/>
      <c r="J2564" s="238"/>
      <c r="K2564" s="238"/>
      <c r="L2564" s="243"/>
      <c r="M2564" s="244"/>
      <c r="N2564" s="245"/>
      <c r="O2564" s="245"/>
      <c r="P2564" s="245"/>
      <c r="Q2564" s="245"/>
      <c r="R2564" s="245"/>
      <c r="S2564" s="245"/>
      <c r="T2564" s="246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47" t="s">
        <v>182</v>
      </c>
      <c r="AU2564" s="247" t="s">
        <v>81</v>
      </c>
      <c r="AV2564" s="14" t="s">
        <v>185</v>
      </c>
      <c r="AW2564" s="14" t="s">
        <v>33</v>
      </c>
      <c r="AX2564" s="14" t="s">
        <v>71</v>
      </c>
      <c r="AY2564" s="247" t="s">
        <v>171</v>
      </c>
    </row>
    <row r="2565" s="13" customFormat="1">
      <c r="A2565" s="13"/>
      <c r="B2565" s="225"/>
      <c r="C2565" s="226"/>
      <c r="D2565" s="227" t="s">
        <v>182</v>
      </c>
      <c r="E2565" s="228" t="s">
        <v>19</v>
      </c>
      <c r="F2565" s="229" t="s">
        <v>1492</v>
      </c>
      <c r="G2565" s="226"/>
      <c r="H2565" s="230">
        <v>10.949999999999999</v>
      </c>
      <c r="I2565" s="231"/>
      <c r="J2565" s="226"/>
      <c r="K2565" s="226"/>
      <c r="L2565" s="232"/>
      <c r="M2565" s="233"/>
      <c r="N2565" s="234"/>
      <c r="O2565" s="234"/>
      <c r="P2565" s="234"/>
      <c r="Q2565" s="234"/>
      <c r="R2565" s="234"/>
      <c r="S2565" s="234"/>
      <c r="T2565" s="23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6" t="s">
        <v>182</v>
      </c>
      <c r="AU2565" s="236" t="s">
        <v>81</v>
      </c>
      <c r="AV2565" s="13" t="s">
        <v>81</v>
      </c>
      <c r="AW2565" s="13" t="s">
        <v>33</v>
      </c>
      <c r="AX2565" s="13" t="s">
        <v>71</v>
      </c>
      <c r="AY2565" s="236" t="s">
        <v>171</v>
      </c>
    </row>
    <row r="2566" s="14" customFormat="1">
      <c r="A2566" s="14"/>
      <c r="B2566" s="237"/>
      <c r="C2566" s="238"/>
      <c r="D2566" s="227" t="s">
        <v>182</v>
      </c>
      <c r="E2566" s="239" t="s">
        <v>19</v>
      </c>
      <c r="F2566" s="240" t="s">
        <v>1493</v>
      </c>
      <c r="G2566" s="238"/>
      <c r="H2566" s="241">
        <v>10.949999999999999</v>
      </c>
      <c r="I2566" s="242"/>
      <c r="J2566" s="238"/>
      <c r="K2566" s="238"/>
      <c r="L2566" s="243"/>
      <c r="M2566" s="244"/>
      <c r="N2566" s="245"/>
      <c r="O2566" s="245"/>
      <c r="P2566" s="245"/>
      <c r="Q2566" s="245"/>
      <c r="R2566" s="245"/>
      <c r="S2566" s="245"/>
      <c r="T2566" s="246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47" t="s">
        <v>182</v>
      </c>
      <c r="AU2566" s="247" t="s">
        <v>81</v>
      </c>
      <c r="AV2566" s="14" t="s">
        <v>185</v>
      </c>
      <c r="AW2566" s="14" t="s">
        <v>33</v>
      </c>
      <c r="AX2566" s="14" t="s">
        <v>71</v>
      </c>
      <c r="AY2566" s="247" t="s">
        <v>171</v>
      </c>
    </row>
    <row r="2567" s="15" customFormat="1">
      <c r="A2567" s="15"/>
      <c r="B2567" s="248"/>
      <c r="C2567" s="249"/>
      <c r="D2567" s="227" t="s">
        <v>182</v>
      </c>
      <c r="E2567" s="250" t="s">
        <v>19</v>
      </c>
      <c r="F2567" s="251" t="s">
        <v>188</v>
      </c>
      <c r="G2567" s="249"/>
      <c r="H2567" s="252">
        <v>47.25</v>
      </c>
      <c r="I2567" s="253"/>
      <c r="J2567" s="249"/>
      <c r="K2567" s="249"/>
      <c r="L2567" s="254"/>
      <c r="M2567" s="255"/>
      <c r="N2567" s="256"/>
      <c r="O2567" s="256"/>
      <c r="P2567" s="256"/>
      <c r="Q2567" s="256"/>
      <c r="R2567" s="256"/>
      <c r="S2567" s="256"/>
      <c r="T2567" s="257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58" t="s">
        <v>182</v>
      </c>
      <c r="AU2567" s="258" t="s">
        <v>81</v>
      </c>
      <c r="AV2567" s="15" t="s">
        <v>179</v>
      </c>
      <c r="AW2567" s="15" t="s">
        <v>33</v>
      </c>
      <c r="AX2567" s="15" t="s">
        <v>79</v>
      </c>
      <c r="AY2567" s="258" t="s">
        <v>171</v>
      </c>
    </row>
    <row r="2568" s="2" customFormat="1" ht="16.5" customHeight="1">
      <c r="A2568" s="41"/>
      <c r="B2568" s="42"/>
      <c r="C2568" s="207" t="s">
        <v>2355</v>
      </c>
      <c r="D2568" s="207" t="s">
        <v>174</v>
      </c>
      <c r="E2568" s="208" t="s">
        <v>2356</v>
      </c>
      <c r="F2568" s="209" t="s">
        <v>2357</v>
      </c>
      <c r="G2568" s="210" t="s">
        <v>191</v>
      </c>
      <c r="H2568" s="211">
        <v>47.25</v>
      </c>
      <c r="I2568" s="212"/>
      <c r="J2568" s="213">
        <f>ROUND(I2568*H2568,2)</f>
        <v>0</v>
      </c>
      <c r="K2568" s="209" t="s">
        <v>178</v>
      </c>
      <c r="L2568" s="47"/>
      <c r="M2568" s="214" t="s">
        <v>19</v>
      </c>
      <c r="N2568" s="215" t="s">
        <v>42</v>
      </c>
      <c r="O2568" s="87"/>
      <c r="P2568" s="216">
        <f>O2568*H2568</f>
        <v>0</v>
      </c>
      <c r="Q2568" s="216">
        <v>0</v>
      </c>
      <c r="R2568" s="216">
        <f>Q2568*H2568</f>
        <v>0</v>
      </c>
      <c r="S2568" s="216">
        <v>0</v>
      </c>
      <c r="T2568" s="217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18" t="s">
        <v>235</v>
      </c>
      <c r="AT2568" s="218" t="s">
        <v>174</v>
      </c>
      <c r="AU2568" s="218" t="s">
        <v>81</v>
      </c>
      <c r="AY2568" s="20" t="s">
        <v>171</v>
      </c>
      <c r="BE2568" s="219">
        <f>IF(N2568="základní",J2568,0)</f>
        <v>0</v>
      </c>
      <c r="BF2568" s="219">
        <f>IF(N2568="snížená",J2568,0)</f>
        <v>0</v>
      </c>
      <c r="BG2568" s="219">
        <f>IF(N2568="zákl. přenesená",J2568,0)</f>
        <v>0</v>
      </c>
      <c r="BH2568" s="219">
        <f>IF(N2568="sníž. přenesená",J2568,0)</f>
        <v>0</v>
      </c>
      <c r="BI2568" s="219">
        <f>IF(N2568="nulová",J2568,0)</f>
        <v>0</v>
      </c>
      <c r="BJ2568" s="20" t="s">
        <v>79</v>
      </c>
      <c r="BK2568" s="219">
        <f>ROUND(I2568*H2568,2)</f>
        <v>0</v>
      </c>
      <c r="BL2568" s="20" t="s">
        <v>235</v>
      </c>
      <c r="BM2568" s="218" t="s">
        <v>2358</v>
      </c>
    </row>
    <row r="2569" s="2" customFormat="1">
      <c r="A2569" s="41"/>
      <c r="B2569" s="42"/>
      <c r="C2569" s="43"/>
      <c r="D2569" s="220" t="s">
        <v>180</v>
      </c>
      <c r="E2569" s="43"/>
      <c r="F2569" s="221" t="s">
        <v>2359</v>
      </c>
      <c r="G2569" s="43"/>
      <c r="H2569" s="43"/>
      <c r="I2569" s="222"/>
      <c r="J2569" s="43"/>
      <c r="K2569" s="43"/>
      <c r="L2569" s="47"/>
      <c r="M2569" s="223"/>
      <c r="N2569" s="224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T2569" s="20" t="s">
        <v>180</v>
      </c>
      <c r="AU2569" s="20" t="s">
        <v>81</v>
      </c>
    </row>
    <row r="2570" s="13" customFormat="1">
      <c r="A2570" s="13"/>
      <c r="B2570" s="225"/>
      <c r="C2570" s="226"/>
      <c r="D2570" s="227" t="s">
        <v>182</v>
      </c>
      <c r="E2570" s="228" t="s">
        <v>19</v>
      </c>
      <c r="F2570" s="229" t="s">
        <v>1310</v>
      </c>
      <c r="G2570" s="226"/>
      <c r="H2570" s="230">
        <v>36.299999999999997</v>
      </c>
      <c r="I2570" s="231"/>
      <c r="J2570" s="226"/>
      <c r="K2570" s="226"/>
      <c r="L2570" s="232"/>
      <c r="M2570" s="233"/>
      <c r="N2570" s="234"/>
      <c r="O2570" s="234"/>
      <c r="P2570" s="234"/>
      <c r="Q2570" s="234"/>
      <c r="R2570" s="234"/>
      <c r="S2570" s="234"/>
      <c r="T2570" s="23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6" t="s">
        <v>182</v>
      </c>
      <c r="AU2570" s="236" t="s">
        <v>81</v>
      </c>
      <c r="AV2570" s="13" t="s">
        <v>81</v>
      </c>
      <c r="AW2570" s="13" t="s">
        <v>33</v>
      </c>
      <c r="AX2570" s="13" t="s">
        <v>71</v>
      </c>
      <c r="AY2570" s="236" t="s">
        <v>171</v>
      </c>
    </row>
    <row r="2571" s="14" customFormat="1">
      <c r="A2571" s="14"/>
      <c r="B2571" s="237"/>
      <c r="C2571" s="238"/>
      <c r="D2571" s="227" t="s">
        <v>182</v>
      </c>
      <c r="E2571" s="239" t="s">
        <v>19</v>
      </c>
      <c r="F2571" s="240" t="s">
        <v>1311</v>
      </c>
      <c r="G2571" s="238"/>
      <c r="H2571" s="241">
        <v>36.299999999999997</v>
      </c>
      <c r="I2571" s="242"/>
      <c r="J2571" s="238"/>
      <c r="K2571" s="238"/>
      <c r="L2571" s="243"/>
      <c r="M2571" s="244"/>
      <c r="N2571" s="245"/>
      <c r="O2571" s="245"/>
      <c r="P2571" s="245"/>
      <c r="Q2571" s="245"/>
      <c r="R2571" s="245"/>
      <c r="S2571" s="245"/>
      <c r="T2571" s="246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47" t="s">
        <v>182</v>
      </c>
      <c r="AU2571" s="247" t="s">
        <v>81</v>
      </c>
      <c r="AV2571" s="14" t="s">
        <v>185</v>
      </c>
      <c r="AW2571" s="14" t="s">
        <v>33</v>
      </c>
      <c r="AX2571" s="14" t="s">
        <v>71</v>
      </c>
      <c r="AY2571" s="247" t="s">
        <v>171</v>
      </c>
    </row>
    <row r="2572" s="13" customFormat="1">
      <c r="A2572" s="13"/>
      <c r="B2572" s="225"/>
      <c r="C2572" s="226"/>
      <c r="D2572" s="227" t="s">
        <v>182</v>
      </c>
      <c r="E2572" s="228" t="s">
        <v>19</v>
      </c>
      <c r="F2572" s="229" t="s">
        <v>1492</v>
      </c>
      <c r="G2572" s="226"/>
      <c r="H2572" s="230">
        <v>10.949999999999999</v>
      </c>
      <c r="I2572" s="231"/>
      <c r="J2572" s="226"/>
      <c r="K2572" s="226"/>
      <c r="L2572" s="232"/>
      <c r="M2572" s="233"/>
      <c r="N2572" s="234"/>
      <c r="O2572" s="234"/>
      <c r="P2572" s="234"/>
      <c r="Q2572" s="234"/>
      <c r="R2572" s="234"/>
      <c r="S2572" s="234"/>
      <c r="T2572" s="23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6" t="s">
        <v>182</v>
      </c>
      <c r="AU2572" s="236" t="s">
        <v>81</v>
      </c>
      <c r="AV2572" s="13" t="s">
        <v>81</v>
      </c>
      <c r="AW2572" s="13" t="s">
        <v>33</v>
      </c>
      <c r="AX2572" s="13" t="s">
        <v>71</v>
      </c>
      <c r="AY2572" s="236" t="s">
        <v>171</v>
      </c>
    </row>
    <row r="2573" s="14" customFormat="1">
      <c r="A2573" s="14"/>
      <c r="B2573" s="237"/>
      <c r="C2573" s="238"/>
      <c r="D2573" s="227" t="s">
        <v>182</v>
      </c>
      <c r="E2573" s="239" t="s">
        <v>19</v>
      </c>
      <c r="F2573" s="240" t="s">
        <v>1493</v>
      </c>
      <c r="G2573" s="238"/>
      <c r="H2573" s="241">
        <v>10.949999999999999</v>
      </c>
      <c r="I2573" s="242"/>
      <c r="J2573" s="238"/>
      <c r="K2573" s="238"/>
      <c r="L2573" s="243"/>
      <c r="M2573" s="244"/>
      <c r="N2573" s="245"/>
      <c r="O2573" s="245"/>
      <c r="P2573" s="245"/>
      <c r="Q2573" s="245"/>
      <c r="R2573" s="245"/>
      <c r="S2573" s="245"/>
      <c r="T2573" s="246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47" t="s">
        <v>182</v>
      </c>
      <c r="AU2573" s="247" t="s">
        <v>81</v>
      </c>
      <c r="AV2573" s="14" t="s">
        <v>185</v>
      </c>
      <c r="AW2573" s="14" t="s">
        <v>33</v>
      </c>
      <c r="AX2573" s="14" t="s">
        <v>71</v>
      </c>
      <c r="AY2573" s="247" t="s">
        <v>171</v>
      </c>
    </row>
    <row r="2574" s="15" customFormat="1">
      <c r="A2574" s="15"/>
      <c r="B2574" s="248"/>
      <c r="C2574" s="249"/>
      <c r="D2574" s="227" t="s">
        <v>182</v>
      </c>
      <c r="E2574" s="250" t="s">
        <v>19</v>
      </c>
      <c r="F2574" s="251" t="s">
        <v>188</v>
      </c>
      <c r="G2574" s="249"/>
      <c r="H2574" s="252">
        <v>47.25</v>
      </c>
      <c r="I2574" s="253"/>
      <c r="J2574" s="249"/>
      <c r="K2574" s="249"/>
      <c r="L2574" s="254"/>
      <c r="M2574" s="255"/>
      <c r="N2574" s="256"/>
      <c r="O2574" s="256"/>
      <c r="P2574" s="256"/>
      <c r="Q2574" s="256"/>
      <c r="R2574" s="256"/>
      <c r="S2574" s="256"/>
      <c r="T2574" s="257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T2574" s="258" t="s">
        <v>182</v>
      </c>
      <c r="AU2574" s="258" t="s">
        <v>81</v>
      </c>
      <c r="AV2574" s="15" t="s">
        <v>179</v>
      </c>
      <c r="AW2574" s="15" t="s">
        <v>33</v>
      </c>
      <c r="AX2574" s="15" t="s">
        <v>79</v>
      </c>
      <c r="AY2574" s="258" t="s">
        <v>171</v>
      </c>
    </row>
    <row r="2575" s="2" customFormat="1" ht="16.5" customHeight="1">
      <c r="A2575" s="41"/>
      <c r="B2575" s="42"/>
      <c r="C2575" s="207" t="s">
        <v>1422</v>
      </c>
      <c r="D2575" s="207" t="s">
        <v>174</v>
      </c>
      <c r="E2575" s="208" t="s">
        <v>2360</v>
      </c>
      <c r="F2575" s="209" t="s">
        <v>2361</v>
      </c>
      <c r="G2575" s="210" t="s">
        <v>191</v>
      </c>
      <c r="H2575" s="211">
        <v>47.25</v>
      </c>
      <c r="I2575" s="212"/>
      <c r="J2575" s="213">
        <f>ROUND(I2575*H2575,2)</f>
        <v>0</v>
      </c>
      <c r="K2575" s="209" t="s">
        <v>178</v>
      </c>
      <c r="L2575" s="47"/>
      <c r="M2575" s="214" t="s">
        <v>19</v>
      </c>
      <c r="N2575" s="215" t="s">
        <v>42</v>
      </c>
      <c r="O2575" s="87"/>
      <c r="P2575" s="216">
        <f>O2575*H2575</f>
        <v>0</v>
      </c>
      <c r="Q2575" s="216">
        <v>0.00013999999999999999</v>
      </c>
      <c r="R2575" s="216">
        <f>Q2575*H2575</f>
        <v>0.0066149999999999994</v>
      </c>
      <c r="S2575" s="216">
        <v>0</v>
      </c>
      <c r="T2575" s="217">
        <f>S2575*H2575</f>
        <v>0</v>
      </c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R2575" s="218" t="s">
        <v>235</v>
      </c>
      <c r="AT2575" s="218" t="s">
        <v>174</v>
      </c>
      <c r="AU2575" s="218" t="s">
        <v>81</v>
      </c>
      <c r="AY2575" s="20" t="s">
        <v>171</v>
      </c>
      <c r="BE2575" s="219">
        <f>IF(N2575="základní",J2575,0)</f>
        <v>0</v>
      </c>
      <c r="BF2575" s="219">
        <f>IF(N2575="snížená",J2575,0)</f>
        <v>0</v>
      </c>
      <c r="BG2575" s="219">
        <f>IF(N2575="zákl. přenesená",J2575,0)</f>
        <v>0</v>
      </c>
      <c r="BH2575" s="219">
        <f>IF(N2575="sníž. přenesená",J2575,0)</f>
        <v>0</v>
      </c>
      <c r="BI2575" s="219">
        <f>IF(N2575="nulová",J2575,0)</f>
        <v>0</v>
      </c>
      <c r="BJ2575" s="20" t="s">
        <v>79</v>
      </c>
      <c r="BK2575" s="219">
        <f>ROUND(I2575*H2575,2)</f>
        <v>0</v>
      </c>
      <c r="BL2575" s="20" t="s">
        <v>235</v>
      </c>
      <c r="BM2575" s="218" t="s">
        <v>2362</v>
      </c>
    </row>
    <row r="2576" s="2" customFormat="1">
      <c r="A2576" s="41"/>
      <c r="B2576" s="42"/>
      <c r="C2576" s="43"/>
      <c r="D2576" s="220" t="s">
        <v>180</v>
      </c>
      <c r="E2576" s="43"/>
      <c r="F2576" s="221" t="s">
        <v>2363</v>
      </c>
      <c r="G2576" s="43"/>
      <c r="H2576" s="43"/>
      <c r="I2576" s="222"/>
      <c r="J2576" s="43"/>
      <c r="K2576" s="43"/>
      <c r="L2576" s="47"/>
      <c r="M2576" s="223"/>
      <c r="N2576" s="224"/>
      <c r="O2576" s="87"/>
      <c r="P2576" s="87"/>
      <c r="Q2576" s="87"/>
      <c r="R2576" s="87"/>
      <c r="S2576" s="87"/>
      <c r="T2576" s="88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T2576" s="20" t="s">
        <v>180</v>
      </c>
      <c r="AU2576" s="20" t="s">
        <v>81</v>
      </c>
    </row>
    <row r="2577" s="13" customFormat="1">
      <c r="A2577" s="13"/>
      <c r="B2577" s="225"/>
      <c r="C2577" s="226"/>
      <c r="D2577" s="227" t="s">
        <v>182</v>
      </c>
      <c r="E2577" s="228" t="s">
        <v>19</v>
      </c>
      <c r="F2577" s="229" t="s">
        <v>1310</v>
      </c>
      <c r="G2577" s="226"/>
      <c r="H2577" s="230">
        <v>36.299999999999997</v>
      </c>
      <c r="I2577" s="231"/>
      <c r="J2577" s="226"/>
      <c r="K2577" s="226"/>
      <c r="L2577" s="232"/>
      <c r="M2577" s="233"/>
      <c r="N2577" s="234"/>
      <c r="O2577" s="234"/>
      <c r="P2577" s="234"/>
      <c r="Q2577" s="234"/>
      <c r="R2577" s="234"/>
      <c r="S2577" s="234"/>
      <c r="T2577" s="23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6" t="s">
        <v>182</v>
      </c>
      <c r="AU2577" s="236" t="s">
        <v>81</v>
      </c>
      <c r="AV2577" s="13" t="s">
        <v>81</v>
      </c>
      <c r="AW2577" s="13" t="s">
        <v>33</v>
      </c>
      <c r="AX2577" s="13" t="s">
        <v>71</v>
      </c>
      <c r="AY2577" s="236" t="s">
        <v>171</v>
      </c>
    </row>
    <row r="2578" s="14" customFormat="1">
      <c r="A2578" s="14"/>
      <c r="B2578" s="237"/>
      <c r="C2578" s="238"/>
      <c r="D2578" s="227" t="s">
        <v>182</v>
      </c>
      <c r="E2578" s="239" t="s">
        <v>19</v>
      </c>
      <c r="F2578" s="240" t="s">
        <v>1311</v>
      </c>
      <c r="G2578" s="238"/>
      <c r="H2578" s="241">
        <v>36.299999999999997</v>
      </c>
      <c r="I2578" s="242"/>
      <c r="J2578" s="238"/>
      <c r="K2578" s="238"/>
      <c r="L2578" s="243"/>
      <c r="M2578" s="244"/>
      <c r="N2578" s="245"/>
      <c r="O2578" s="245"/>
      <c r="P2578" s="245"/>
      <c r="Q2578" s="245"/>
      <c r="R2578" s="245"/>
      <c r="S2578" s="245"/>
      <c r="T2578" s="246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47" t="s">
        <v>182</v>
      </c>
      <c r="AU2578" s="247" t="s">
        <v>81</v>
      </c>
      <c r="AV2578" s="14" t="s">
        <v>185</v>
      </c>
      <c r="AW2578" s="14" t="s">
        <v>33</v>
      </c>
      <c r="AX2578" s="14" t="s">
        <v>71</v>
      </c>
      <c r="AY2578" s="247" t="s">
        <v>171</v>
      </c>
    </row>
    <row r="2579" s="13" customFormat="1">
      <c r="A2579" s="13"/>
      <c r="B2579" s="225"/>
      <c r="C2579" s="226"/>
      <c r="D2579" s="227" t="s">
        <v>182</v>
      </c>
      <c r="E2579" s="228" t="s">
        <v>19</v>
      </c>
      <c r="F2579" s="229" t="s">
        <v>1492</v>
      </c>
      <c r="G2579" s="226"/>
      <c r="H2579" s="230">
        <v>10.949999999999999</v>
      </c>
      <c r="I2579" s="231"/>
      <c r="J2579" s="226"/>
      <c r="K2579" s="226"/>
      <c r="L2579" s="232"/>
      <c r="M2579" s="233"/>
      <c r="N2579" s="234"/>
      <c r="O2579" s="234"/>
      <c r="P2579" s="234"/>
      <c r="Q2579" s="234"/>
      <c r="R2579" s="234"/>
      <c r="S2579" s="234"/>
      <c r="T2579" s="235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6" t="s">
        <v>182</v>
      </c>
      <c r="AU2579" s="236" t="s">
        <v>81</v>
      </c>
      <c r="AV2579" s="13" t="s">
        <v>81</v>
      </c>
      <c r="AW2579" s="13" t="s">
        <v>33</v>
      </c>
      <c r="AX2579" s="13" t="s">
        <v>71</v>
      </c>
      <c r="AY2579" s="236" t="s">
        <v>171</v>
      </c>
    </row>
    <row r="2580" s="14" customFormat="1">
      <c r="A2580" s="14"/>
      <c r="B2580" s="237"/>
      <c r="C2580" s="238"/>
      <c r="D2580" s="227" t="s">
        <v>182</v>
      </c>
      <c r="E2580" s="239" t="s">
        <v>19</v>
      </c>
      <c r="F2580" s="240" t="s">
        <v>1493</v>
      </c>
      <c r="G2580" s="238"/>
      <c r="H2580" s="241">
        <v>10.949999999999999</v>
      </c>
      <c r="I2580" s="242"/>
      <c r="J2580" s="238"/>
      <c r="K2580" s="238"/>
      <c r="L2580" s="243"/>
      <c r="M2580" s="244"/>
      <c r="N2580" s="245"/>
      <c r="O2580" s="245"/>
      <c r="P2580" s="245"/>
      <c r="Q2580" s="245"/>
      <c r="R2580" s="245"/>
      <c r="S2580" s="245"/>
      <c r="T2580" s="246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47" t="s">
        <v>182</v>
      </c>
      <c r="AU2580" s="247" t="s">
        <v>81</v>
      </c>
      <c r="AV2580" s="14" t="s">
        <v>185</v>
      </c>
      <c r="AW2580" s="14" t="s">
        <v>33</v>
      </c>
      <c r="AX2580" s="14" t="s">
        <v>71</v>
      </c>
      <c r="AY2580" s="247" t="s">
        <v>171</v>
      </c>
    </row>
    <row r="2581" s="15" customFormat="1">
      <c r="A2581" s="15"/>
      <c r="B2581" s="248"/>
      <c r="C2581" s="249"/>
      <c r="D2581" s="227" t="s">
        <v>182</v>
      </c>
      <c r="E2581" s="250" t="s">
        <v>19</v>
      </c>
      <c r="F2581" s="251" t="s">
        <v>188</v>
      </c>
      <c r="G2581" s="249"/>
      <c r="H2581" s="252">
        <v>47.25</v>
      </c>
      <c r="I2581" s="253"/>
      <c r="J2581" s="249"/>
      <c r="K2581" s="249"/>
      <c r="L2581" s="254"/>
      <c r="M2581" s="255"/>
      <c r="N2581" s="256"/>
      <c r="O2581" s="256"/>
      <c r="P2581" s="256"/>
      <c r="Q2581" s="256"/>
      <c r="R2581" s="256"/>
      <c r="S2581" s="256"/>
      <c r="T2581" s="257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58" t="s">
        <v>182</v>
      </c>
      <c r="AU2581" s="258" t="s">
        <v>81</v>
      </c>
      <c r="AV2581" s="15" t="s">
        <v>179</v>
      </c>
      <c r="AW2581" s="15" t="s">
        <v>33</v>
      </c>
      <c r="AX2581" s="15" t="s">
        <v>79</v>
      </c>
      <c r="AY2581" s="258" t="s">
        <v>171</v>
      </c>
    </row>
    <row r="2582" s="2" customFormat="1" ht="16.5" customHeight="1">
      <c r="A2582" s="41"/>
      <c r="B2582" s="42"/>
      <c r="C2582" s="207" t="s">
        <v>2364</v>
      </c>
      <c r="D2582" s="207" t="s">
        <v>174</v>
      </c>
      <c r="E2582" s="208" t="s">
        <v>2365</v>
      </c>
      <c r="F2582" s="209" t="s">
        <v>2366</v>
      </c>
      <c r="G2582" s="210" t="s">
        <v>191</v>
      </c>
      <c r="H2582" s="211">
        <v>47.25</v>
      </c>
      <c r="I2582" s="212"/>
      <c r="J2582" s="213">
        <f>ROUND(I2582*H2582,2)</f>
        <v>0</v>
      </c>
      <c r="K2582" s="209" t="s">
        <v>178</v>
      </c>
      <c r="L2582" s="47"/>
      <c r="M2582" s="214" t="s">
        <v>19</v>
      </c>
      <c r="N2582" s="215" t="s">
        <v>42</v>
      </c>
      <c r="O2582" s="87"/>
      <c r="P2582" s="216">
        <f>O2582*H2582</f>
        <v>0</v>
      </c>
      <c r="Q2582" s="216">
        <v>0.00023000000000000001</v>
      </c>
      <c r="R2582" s="216">
        <f>Q2582*H2582</f>
        <v>0.0108675</v>
      </c>
      <c r="S2582" s="216">
        <v>0</v>
      </c>
      <c r="T2582" s="217">
        <f>S2582*H2582</f>
        <v>0</v>
      </c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R2582" s="218" t="s">
        <v>235</v>
      </c>
      <c r="AT2582" s="218" t="s">
        <v>174</v>
      </c>
      <c r="AU2582" s="218" t="s">
        <v>81</v>
      </c>
      <c r="AY2582" s="20" t="s">
        <v>171</v>
      </c>
      <c r="BE2582" s="219">
        <f>IF(N2582="základní",J2582,0)</f>
        <v>0</v>
      </c>
      <c r="BF2582" s="219">
        <f>IF(N2582="snížená",J2582,0)</f>
        <v>0</v>
      </c>
      <c r="BG2582" s="219">
        <f>IF(N2582="zákl. přenesená",J2582,0)</f>
        <v>0</v>
      </c>
      <c r="BH2582" s="219">
        <f>IF(N2582="sníž. přenesená",J2582,0)</f>
        <v>0</v>
      </c>
      <c r="BI2582" s="219">
        <f>IF(N2582="nulová",J2582,0)</f>
        <v>0</v>
      </c>
      <c r="BJ2582" s="20" t="s">
        <v>79</v>
      </c>
      <c r="BK2582" s="219">
        <f>ROUND(I2582*H2582,2)</f>
        <v>0</v>
      </c>
      <c r="BL2582" s="20" t="s">
        <v>235</v>
      </c>
      <c r="BM2582" s="218" t="s">
        <v>2367</v>
      </c>
    </row>
    <row r="2583" s="2" customFormat="1">
      <c r="A2583" s="41"/>
      <c r="B2583" s="42"/>
      <c r="C2583" s="43"/>
      <c r="D2583" s="220" t="s">
        <v>180</v>
      </c>
      <c r="E2583" s="43"/>
      <c r="F2583" s="221" t="s">
        <v>2368</v>
      </c>
      <c r="G2583" s="43"/>
      <c r="H2583" s="43"/>
      <c r="I2583" s="222"/>
      <c r="J2583" s="43"/>
      <c r="K2583" s="43"/>
      <c r="L2583" s="47"/>
      <c r="M2583" s="223"/>
      <c r="N2583" s="224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T2583" s="20" t="s">
        <v>180</v>
      </c>
      <c r="AU2583" s="20" t="s">
        <v>81</v>
      </c>
    </row>
    <row r="2584" s="13" customFormat="1">
      <c r="A2584" s="13"/>
      <c r="B2584" s="225"/>
      <c r="C2584" s="226"/>
      <c r="D2584" s="227" t="s">
        <v>182</v>
      </c>
      <c r="E2584" s="228" t="s">
        <v>19</v>
      </c>
      <c r="F2584" s="229" t="s">
        <v>1310</v>
      </c>
      <c r="G2584" s="226"/>
      <c r="H2584" s="230">
        <v>36.299999999999997</v>
      </c>
      <c r="I2584" s="231"/>
      <c r="J2584" s="226"/>
      <c r="K2584" s="226"/>
      <c r="L2584" s="232"/>
      <c r="M2584" s="233"/>
      <c r="N2584" s="234"/>
      <c r="O2584" s="234"/>
      <c r="P2584" s="234"/>
      <c r="Q2584" s="234"/>
      <c r="R2584" s="234"/>
      <c r="S2584" s="234"/>
      <c r="T2584" s="235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6" t="s">
        <v>182</v>
      </c>
      <c r="AU2584" s="236" t="s">
        <v>81</v>
      </c>
      <c r="AV2584" s="13" t="s">
        <v>81</v>
      </c>
      <c r="AW2584" s="13" t="s">
        <v>33</v>
      </c>
      <c r="AX2584" s="13" t="s">
        <v>71</v>
      </c>
      <c r="AY2584" s="236" t="s">
        <v>171</v>
      </c>
    </row>
    <row r="2585" s="14" customFormat="1">
      <c r="A2585" s="14"/>
      <c r="B2585" s="237"/>
      <c r="C2585" s="238"/>
      <c r="D2585" s="227" t="s">
        <v>182</v>
      </c>
      <c r="E2585" s="239" t="s">
        <v>19</v>
      </c>
      <c r="F2585" s="240" t="s">
        <v>1311</v>
      </c>
      <c r="G2585" s="238"/>
      <c r="H2585" s="241">
        <v>36.299999999999997</v>
      </c>
      <c r="I2585" s="242"/>
      <c r="J2585" s="238"/>
      <c r="K2585" s="238"/>
      <c r="L2585" s="243"/>
      <c r="M2585" s="244"/>
      <c r="N2585" s="245"/>
      <c r="O2585" s="245"/>
      <c r="P2585" s="245"/>
      <c r="Q2585" s="245"/>
      <c r="R2585" s="245"/>
      <c r="S2585" s="245"/>
      <c r="T2585" s="246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47" t="s">
        <v>182</v>
      </c>
      <c r="AU2585" s="247" t="s">
        <v>81</v>
      </c>
      <c r="AV2585" s="14" t="s">
        <v>185</v>
      </c>
      <c r="AW2585" s="14" t="s">
        <v>33</v>
      </c>
      <c r="AX2585" s="14" t="s">
        <v>71</v>
      </c>
      <c r="AY2585" s="247" t="s">
        <v>171</v>
      </c>
    </row>
    <row r="2586" s="13" customFormat="1">
      <c r="A2586" s="13"/>
      <c r="B2586" s="225"/>
      <c r="C2586" s="226"/>
      <c r="D2586" s="227" t="s">
        <v>182</v>
      </c>
      <c r="E2586" s="228" t="s">
        <v>19</v>
      </c>
      <c r="F2586" s="229" t="s">
        <v>1492</v>
      </c>
      <c r="G2586" s="226"/>
      <c r="H2586" s="230">
        <v>10.949999999999999</v>
      </c>
      <c r="I2586" s="231"/>
      <c r="J2586" s="226"/>
      <c r="K2586" s="226"/>
      <c r="L2586" s="232"/>
      <c r="M2586" s="233"/>
      <c r="N2586" s="234"/>
      <c r="O2586" s="234"/>
      <c r="P2586" s="234"/>
      <c r="Q2586" s="234"/>
      <c r="R2586" s="234"/>
      <c r="S2586" s="234"/>
      <c r="T2586" s="235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6" t="s">
        <v>182</v>
      </c>
      <c r="AU2586" s="236" t="s">
        <v>81</v>
      </c>
      <c r="AV2586" s="13" t="s">
        <v>81</v>
      </c>
      <c r="AW2586" s="13" t="s">
        <v>33</v>
      </c>
      <c r="AX2586" s="13" t="s">
        <v>71</v>
      </c>
      <c r="AY2586" s="236" t="s">
        <v>171</v>
      </c>
    </row>
    <row r="2587" s="14" customFormat="1">
      <c r="A2587" s="14"/>
      <c r="B2587" s="237"/>
      <c r="C2587" s="238"/>
      <c r="D2587" s="227" t="s">
        <v>182</v>
      </c>
      <c r="E2587" s="239" t="s">
        <v>19</v>
      </c>
      <c r="F2587" s="240" t="s">
        <v>1493</v>
      </c>
      <c r="G2587" s="238"/>
      <c r="H2587" s="241">
        <v>10.949999999999999</v>
      </c>
      <c r="I2587" s="242"/>
      <c r="J2587" s="238"/>
      <c r="K2587" s="238"/>
      <c r="L2587" s="243"/>
      <c r="M2587" s="244"/>
      <c r="N2587" s="245"/>
      <c r="O2587" s="245"/>
      <c r="P2587" s="245"/>
      <c r="Q2587" s="245"/>
      <c r="R2587" s="245"/>
      <c r="S2587" s="245"/>
      <c r="T2587" s="246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47" t="s">
        <v>182</v>
      </c>
      <c r="AU2587" s="247" t="s">
        <v>81</v>
      </c>
      <c r="AV2587" s="14" t="s">
        <v>185</v>
      </c>
      <c r="AW2587" s="14" t="s">
        <v>33</v>
      </c>
      <c r="AX2587" s="14" t="s">
        <v>71</v>
      </c>
      <c r="AY2587" s="247" t="s">
        <v>171</v>
      </c>
    </row>
    <row r="2588" s="15" customFormat="1">
      <c r="A2588" s="15"/>
      <c r="B2588" s="248"/>
      <c r="C2588" s="249"/>
      <c r="D2588" s="227" t="s">
        <v>182</v>
      </c>
      <c r="E2588" s="250" t="s">
        <v>19</v>
      </c>
      <c r="F2588" s="251" t="s">
        <v>188</v>
      </c>
      <c r="G2588" s="249"/>
      <c r="H2588" s="252">
        <v>47.25</v>
      </c>
      <c r="I2588" s="253"/>
      <c r="J2588" s="249"/>
      <c r="K2588" s="249"/>
      <c r="L2588" s="254"/>
      <c r="M2588" s="255"/>
      <c r="N2588" s="256"/>
      <c r="O2588" s="256"/>
      <c r="P2588" s="256"/>
      <c r="Q2588" s="256"/>
      <c r="R2588" s="256"/>
      <c r="S2588" s="256"/>
      <c r="T2588" s="257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58" t="s">
        <v>182</v>
      </c>
      <c r="AU2588" s="258" t="s">
        <v>81</v>
      </c>
      <c r="AV2588" s="15" t="s">
        <v>179</v>
      </c>
      <c r="AW2588" s="15" t="s">
        <v>33</v>
      </c>
      <c r="AX2588" s="15" t="s">
        <v>79</v>
      </c>
      <c r="AY2588" s="258" t="s">
        <v>171</v>
      </c>
    </row>
    <row r="2589" s="2" customFormat="1" ht="24.15" customHeight="1">
      <c r="A2589" s="41"/>
      <c r="B2589" s="42"/>
      <c r="C2589" s="207" t="s">
        <v>1425</v>
      </c>
      <c r="D2589" s="207" t="s">
        <v>174</v>
      </c>
      <c r="E2589" s="208" t="s">
        <v>2369</v>
      </c>
      <c r="F2589" s="209" t="s">
        <v>2370</v>
      </c>
      <c r="G2589" s="210" t="s">
        <v>191</v>
      </c>
      <c r="H2589" s="211">
        <v>52.667999999999999</v>
      </c>
      <c r="I2589" s="212"/>
      <c r="J2589" s="213">
        <f>ROUND(I2589*H2589,2)</f>
        <v>0</v>
      </c>
      <c r="K2589" s="209" t="s">
        <v>178</v>
      </c>
      <c r="L2589" s="47"/>
      <c r="M2589" s="214" t="s">
        <v>19</v>
      </c>
      <c r="N2589" s="215" t="s">
        <v>42</v>
      </c>
      <c r="O2589" s="87"/>
      <c r="P2589" s="216">
        <f>O2589*H2589</f>
        <v>0</v>
      </c>
      <c r="Q2589" s="216">
        <v>8.0000000000000007E-05</v>
      </c>
      <c r="R2589" s="216">
        <f>Q2589*H2589</f>
        <v>0.0042134400000000006</v>
      </c>
      <c r="S2589" s="216">
        <v>0</v>
      </c>
      <c r="T2589" s="217">
        <f>S2589*H2589</f>
        <v>0</v>
      </c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R2589" s="218" t="s">
        <v>235</v>
      </c>
      <c r="AT2589" s="218" t="s">
        <v>174</v>
      </c>
      <c r="AU2589" s="218" t="s">
        <v>81</v>
      </c>
      <c r="AY2589" s="20" t="s">
        <v>171</v>
      </c>
      <c r="BE2589" s="219">
        <f>IF(N2589="základní",J2589,0)</f>
        <v>0</v>
      </c>
      <c r="BF2589" s="219">
        <f>IF(N2589="snížená",J2589,0)</f>
        <v>0</v>
      </c>
      <c r="BG2589" s="219">
        <f>IF(N2589="zákl. přenesená",J2589,0)</f>
        <v>0</v>
      </c>
      <c r="BH2589" s="219">
        <f>IF(N2589="sníž. přenesená",J2589,0)</f>
        <v>0</v>
      </c>
      <c r="BI2589" s="219">
        <f>IF(N2589="nulová",J2589,0)</f>
        <v>0</v>
      </c>
      <c r="BJ2589" s="20" t="s">
        <v>79</v>
      </c>
      <c r="BK2589" s="219">
        <f>ROUND(I2589*H2589,2)</f>
        <v>0</v>
      </c>
      <c r="BL2589" s="20" t="s">
        <v>235</v>
      </c>
      <c r="BM2589" s="218" t="s">
        <v>2371</v>
      </c>
    </row>
    <row r="2590" s="2" customFormat="1">
      <c r="A2590" s="41"/>
      <c r="B2590" s="42"/>
      <c r="C2590" s="43"/>
      <c r="D2590" s="220" t="s">
        <v>180</v>
      </c>
      <c r="E2590" s="43"/>
      <c r="F2590" s="221" t="s">
        <v>2372</v>
      </c>
      <c r="G2590" s="43"/>
      <c r="H2590" s="43"/>
      <c r="I2590" s="222"/>
      <c r="J2590" s="43"/>
      <c r="K2590" s="43"/>
      <c r="L2590" s="47"/>
      <c r="M2590" s="223"/>
      <c r="N2590" s="224"/>
      <c r="O2590" s="87"/>
      <c r="P2590" s="87"/>
      <c r="Q2590" s="87"/>
      <c r="R2590" s="87"/>
      <c r="S2590" s="87"/>
      <c r="T2590" s="88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T2590" s="20" t="s">
        <v>180</v>
      </c>
      <c r="AU2590" s="20" t="s">
        <v>81</v>
      </c>
    </row>
    <row r="2591" s="13" customFormat="1">
      <c r="A2591" s="13"/>
      <c r="B2591" s="225"/>
      <c r="C2591" s="226"/>
      <c r="D2591" s="227" t="s">
        <v>182</v>
      </c>
      <c r="E2591" s="228" t="s">
        <v>19</v>
      </c>
      <c r="F2591" s="229" t="s">
        <v>2373</v>
      </c>
      <c r="G2591" s="226"/>
      <c r="H2591" s="230">
        <v>38.156999999999996</v>
      </c>
      <c r="I2591" s="231"/>
      <c r="J2591" s="226"/>
      <c r="K2591" s="226"/>
      <c r="L2591" s="232"/>
      <c r="M2591" s="233"/>
      <c r="N2591" s="234"/>
      <c r="O2591" s="234"/>
      <c r="P2591" s="234"/>
      <c r="Q2591" s="234"/>
      <c r="R2591" s="234"/>
      <c r="S2591" s="234"/>
      <c r="T2591" s="235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6" t="s">
        <v>182</v>
      </c>
      <c r="AU2591" s="236" t="s">
        <v>81</v>
      </c>
      <c r="AV2591" s="13" t="s">
        <v>81</v>
      </c>
      <c r="AW2591" s="13" t="s">
        <v>33</v>
      </c>
      <c r="AX2591" s="13" t="s">
        <v>71</v>
      </c>
      <c r="AY2591" s="236" t="s">
        <v>171</v>
      </c>
    </row>
    <row r="2592" s="13" customFormat="1">
      <c r="A2592" s="13"/>
      <c r="B2592" s="225"/>
      <c r="C2592" s="226"/>
      <c r="D2592" s="227" t="s">
        <v>182</v>
      </c>
      <c r="E2592" s="228" t="s">
        <v>19</v>
      </c>
      <c r="F2592" s="229" t="s">
        <v>2374</v>
      </c>
      <c r="G2592" s="226"/>
      <c r="H2592" s="230">
        <v>9.7439999999999998</v>
      </c>
      <c r="I2592" s="231"/>
      <c r="J2592" s="226"/>
      <c r="K2592" s="226"/>
      <c r="L2592" s="232"/>
      <c r="M2592" s="233"/>
      <c r="N2592" s="234"/>
      <c r="O2592" s="234"/>
      <c r="P2592" s="234"/>
      <c r="Q2592" s="234"/>
      <c r="R2592" s="234"/>
      <c r="S2592" s="234"/>
      <c r="T2592" s="235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6" t="s">
        <v>182</v>
      </c>
      <c r="AU2592" s="236" t="s">
        <v>81</v>
      </c>
      <c r="AV2592" s="13" t="s">
        <v>81</v>
      </c>
      <c r="AW2592" s="13" t="s">
        <v>33</v>
      </c>
      <c r="AX2592" s="13" t="s">
        <v>71</v>
      </c>
      <c r="AY2592" s="236" t="s">
        <v>171</v>
      </c>
    </row>
    <row r="2593" s="13" customFormat="1">
      <c r="A2593" s="13"/>
      <c r="B2593" s="225"/>
      <c r="C2593" s="226"/>
      <c r="D2593" s="227" t="s">
        <v>182</v>
      </c>
      <c r="E2593" s="228" t="s">
        <v>19</v>
      </c>
      <c r="F2593" s="229" t="s">
        <v>2375</v>
      </c>
      <c r="G2593" s="226"/>
      <c r="H2593" s="230">
        <v>4.7670000000000003</v>
      </c>
      <c r="I2593" s="231"/>
      <c r="J2593" s="226"/>
      <c r="K2593" s="226"/>
      <c r="L2593" s="232"/>
      <c r="M2593" s="233"/>
      <c r="N2593" s="234"/>
      <c r="O2593" s="234"/>
      <c r="P2593" s="234"/>
      <c r="Q2593" s="234"/>
      <c r="R2593" s="234"/>
      <c r="S2593" s="234"/>
      <c r="T2593" s="23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6" t="s">
        <v>182</v>
      </c>
      <c r="AU2593" s="236" t="s">
        <v>81</v>
      </c>
      <c r="AV2593" s="13" t="s">
        <v>81</v>
      </c>
      <c r="AW2593" s="13" t="s">
        <v>33</v>
      </c>
      <c r="AX2593" s="13" t="s">
        <v>71</v>
      </c>
      <c r="AY2593" s="236" t="s">
        <v>171</v>
      </c>
    </row>
    <row r="2594" s="14" customFormat="1">
      <c r="A2594" s="14"/>
      <c r="B2594" s="237"/>
      <c r="C2594" s="238"/>
      <c r="D2594" s="227" t="s">
        <v>182</v>
      </c>
      <c r="E2594" s="239" t="s">
        <v>19</v>
      </c>
      <c r="F2594" s="240" t="s">
        <v>2376</v>
      </c>
      <c r="G2594" s="238"/>
      <c r="H2594" s="241">
        <v>52.667999999999999</v>
      </c>
      <c r="I2594" s="242"/>
      <c r="J2594" s="238"/>
      <c r="K2594" s="238"/>
      <c r="L2594" s="243"/>
      <c r="M2594" s="244"/>
      <c r="N2594" s="245"/>
      <c r="O2594" s="245"/>
      <c r="P2594" s="245"/>
      <c r="Q2594" s="245"/>
      <c r="R2594" s="245"/>
      <c r="S2594" s="245"/>
      <c r="T2594" s="246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47" t="s">
        <v>182</v>
      </c>
      <c r="AU2594" s="247" t="s">
        <v>81</v>
      </c>
      <c r="AV2594" s="14" t="s">
        <v>185</v>
      </c>
      <c r="AW2594" s="14" t="s">
        <v>33</v>
      </c>
      <c r="AX2594" s="14" t="s">
        <v>71</v>
      </c>
      <c r="AY2594" s="247" t="s">
        <v>171</v>
      </c>
    </row>
    <row r="2595" s="15" customFormat="1">
      <c r="A2595" s="15"/>
      <c r="B2595" s="248"/>
      <c r="C2595" s="249"/>
      <c r="D2595" s="227" t="s">
        <v>182</v>
      </c>
      <c r="E2595" s="250" t="s">
        <v>19</v>
      </c>
      <c r="F2595" s="251" t="s">
        <v>188</v>
      </c>
      <c r="G2595" s="249"/>
      <c r="H2595" s="252">
        <v>52.667999999999999</v>
      </c>
      <c r="I2595" s="253"/>
      <c r="J2595" s="249"/>
      <c r="K2595" s="249"/>
      <c r="L2595" s="254"/>
      <c r="M2595" s="255"/>
      <c r="N2595" s="256"/>
      <c r="O2595" s="256"/>
      <c r="P2595" s="256"/>
      <c r="Q2595" s="256"/>
      <c r="R2595" s="256"/>
      <c r="S2595" s="256"/>
      <c r="T2595" s="257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58" t="s">
        <v>182</v>
      </c>
      <c r="AU2595" s="258" t="s">
        <v>81</v>
      </c>
      <c r="AV2595" s="15" t="s">
        <v>179</v>
      </c>
      <c r="AW2595" s="15" t="s">
        <v>33</v>
      </c>
      <c r="AX2595" s="15" t="s">
        <v>79</v>
      </c>
      <c r="AY2595" s="258" t="s">
        <v>171</v>
      </c>
    </row>
    <row r="2596" s="2" customFormat="1" ht="16.5" customHeight="1">
      <c r="A2596" s="41"/>
      <c r="B2596" s="42"/>
      <c r="C2596" s="207" t="s">
        <v>2377</v>
      </c>
      <c r="D2596" s="207" t="s">
        <v>174</v>
      </c>
      <c r="E2596" s="208" t="s">
        <v>2378</v>
      </c>
      <c r="F2596" s="209" t="s">
        <v>2379</v>
      </c>
      <c r="G2596" s="210" t="s">
        <v>191</v>
      </c>
      <c r="H2596" s="211">
        <v>52.667999999999999</v>
      </c>
      <c r="I2596" s="212"/>
      <c r="J2596" s="213">
        <f>ROUND(I2596*H2596,2)</f>
        <v>0</v>
      </c>
      <c r="K2596" s="209" t="s">
        <v>178</v>
      </c>
      <c r="L2596" s="47"/>
      <c r="M2596" s="214" t="s">
        <v>19</v>
      </c>
      <c r="N2596" s="215" t="s">
        <v>42</v>
      </c>
      <c r="O2596" s="87"/>
      <c r="P2596" s="216">
        <f>O2596*H2596</f>
        <v>0</v>
      </c>
      <c r="Q2596" s="216">
        <v>0.00013999999999999999</v>
      </c>
      <c r="R2596" s="216">
        <f>Q2596*H2596</f>
        <v>0.0073735199999999989</v>
      </c>
      <c r="S2596" s="216">
        <v>0</v>
      </c>
      <c r="T2596" s="217">
        <f>S2596*H2596</f>
        <v>0</v>
      </c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R2596" s="218" t="s">
        <v>235</v>
      </c>
      <c r="AT2596" s="218" t="s">
        <v>174</v>
      </c>
      <c r="AU2596" s="218" t="s">
        <v>81</v>
      </c>
      <c r="AY2596" s="20" t="s">
        <v>171</v>
      </c>
      <c r="BE2596" s="219">
        <f>IF(N2596="základní",J2596,0)</f>
        <v>0</v>
      </c>
      <c r="BF2596" s="219">
        <f>IF(N2596="snížená",J2596,0)</f>
        <v>0</v>
      </c>
      <c r="BG2596" s="219">
        <f>IF(N2596="zákl. přenesená",J2596,0)</f>
        <v>0</v>
      </c>
      <c r="BH2596" s="219">
        <f>IF(N2596="sníž. přenesená",J2596,0)</f>
        <v>0</v>
      </c>
      <c r="BI2596" s="219">
        <f>IF(N2596="nulová",J2596,0)</f>
        <v>0</v>
      </c>
      <c r="BJ2596" s="20" t="s">
        <v>79</v>
      </c>
      <c r="BK2596" s="219">
        <f>ROUND(I2596*H2596,2)</f>
        <v>0</v>
      </c>
      <c r="BL2596" s="20" t="s">
        <v>235</v>
      </c>
      <c r="BM2596" s="218" t="s">
        <v>2380</v>
      </c>
    </row>
    <row r="2597" s="2" customFormat="1">
      <c r="A2597" s="41"/>
      <c r="B2597" s="42"/>
      <c r="C2597" s="43"/>
      <c r="D2597" s="220" t="s">
        <v>180</v>
      </c>
      <c r="E2597" s="43"/>
      <c r="F2597" s="221" t="s">
        <v>2381</v>
      </c>
      <c r="G2597" s="43"/>
      <c r="H2597" s="43"/>
      <c r="I2597" s="222"/>
      <c r="J2597" s="43"/>
      <c r="K2597" s="43"/>
      <c r="L2597" s="47"/>
      <c r="M2597" s="223"/>
      <c r="N2597" s="224"/>
      <c r="O2597" s="87"/>
      <c r="P2597" s="87"/>
      <c r="Q2597" s="87"/>
      <c r="R2597" s="87"/>
      <c r="S2597" s="87"/>
      <c r="T2597" s="88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T2597" s="20" t="s">
        <v>180</v>
      </c>
      <c r="AU2597" s="20" t="s">
        <v>81</v>
      </c>
    </row>
    <row r="2598" s="2" customFormat="1" ht="16.5" customHeight="1">
      <c r="A2598" s="41"/>
      <c r="B2598" s="42"/>
      <c r="C2598" s="207" t="s">
        <v>1429</v>
      </c>
      <c r="D2598" s="207" t="s">
        <v>174</v>
      </c>
      <c r="E2598" s="208" t="s">
        <v>2382</v>
      </c>
      <c r="F2598" s="209" t="s">
        <v>2383</v>
      </c>
      <c r="G2598" s="210" t="s">
        <v>191</v>
      </c>
      <c r="H2598" s="211">
        <v>52.667999999999999</v>
      </c>
      <c r="I2598" s="212"/>
      <c r="J2598" s="213">
        <f>ROUND(I2598*H2598,2)</f>
        <v>0</v>
      </c>
      <c r="K2598" s="209" t="s">
        <v>178</v>
      </c>
      <c r="L2598" s="47"/>
      <c r="M2598" s="214" t="s">
        <v>19</v>
      </c>
      <c r="N2598" s="215" t="s">
        <v>42</v>
      </c>
      <c r="O2598" s="87"/>
      <c r="P2598" s="216">
        <f>O2598*H2598</f>
        <v>0</v>
      </c>
      <c r="Q2598" s="216">
        <v>0.00012</v>
      </c>
      <c r="R2598" s="216">
        <f>Q2598*H2598</f>
        <v>0.00632016</v>
      </c>
      <c r="S2598" s="216">
        <v>0</v>
      </c>
      <c r="T2598" s="217">
        <f>S2598*H2598</f>
        <v>0</v>
      </c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R2598" s="218" t="s">
        <v>235</v>
      </c>
      <c r="AT2598" s="218" t="s">
        <v>174</v>
      </c>
      <c r="AU2598" s="218" t="s">
        <v>81</v>
      </c>
      <c r="AY2598" s="20" t="s">
        <v>171</v>
      </c>
      <c r="BE2598" s="219">
        <f>IF(N2598="základní",J2598,0)</f>
        <v>0</v>
      </c>
      <c r="BF2598" s="219">
        <f>IF(N2598="snížená",J2598,0)</f>
        <v>0</v>
      </c>
      <c r="BG2598" s="219">
        <f>IF(N2598="zákl. přenesená",J2598,0)</f>
        <v>0</v>
      </c>
      <c r="BH2598" s="219">
        <f>IF(N2598="sníž. přenesená",J2598,0)</f>
        <v>0</v>
      </c>
      <c r="BI2598" s="219">
        <f>IF(N2598="nulová",J2598,0)</f>
        <v>0</v>
      </c>
      <c r="BJ2598" s="20" t="s">
        <v>79</v>
      </c>
      <c r="BK2598" s="219">
        <f>ROUND(I2598*H2598,2)</f>
        <v>0</v>
      </c>
      <c r="BL2598" s="20" t="s">
        <v>235</v>
      </c>
      <c r="BM2598" s="218" t="s">
        <v>2384</v>
      </c>
    </row>
    <row r="2599" s="2" customFormat="1">
      <c r="A2599" s="41"/>
      <c r="B2599" s="42"/>
      <c r="C2599" s="43"/>
      <c r="D2599" s="220" t="s">
        <v>180</v>
      </c>
      <c r="E2599" s="43"/>
      <c r="F2599" s="221" t="s">
        <v>2385</v>
      </c>
      <c r="G2599" s="43"/>
      <c r="H2599" s="43"/>
      <c r="I2599" s="222"/>
      <c r="J2599" s="43"/>
      <c r="K2599" s="43"/>
      <c r="L2599" s="47"/>
      <c r="M2599" s="223"/>
      <c r="N2599" s="224"/>
      <c r="O2599" s="87"/>
      <c r="P2599" s="87"/>
      <c r="Q2599" s="87"/>
      <c r="R2599" s="87"/>
      <c r="S2599" s="87"/>
      <c r="T2599" s="88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T2599" s="20" t="s">
        <v>180</v>
      </c>
      <c r="AU2599" s="20" t="s">
        <v>81</v>
      </c>
    </row>
    <row r="2600" s="2" customFormat="1" ht="16.5" customHeight="1">
      <c r="A2600" s="41"/>
      <c r="B2600" s="42"/>
      <c r="C2600" s="207" t="s">
        <v>2386</v>
      </c>
      <c r="D2600" s="207" t="s">
        <v>174</v>
      </c>
      <c r="E2600" s="208" t="s">
        <v>2387</v>
      </c>
      <c r="F2600" s="209" t="s">
        <v>2388</v>
      </c>
      <c r="G2600" s="210" t="s">
        <v>191</v>
      </c>
      <c r="H2600" s="211">
        <v>52.667999999999999</v>
      </c>
      <c r="I2600" s="212"/>
      <c r="J2600" s="213">
        <f>ROUND(I2600*H2600,2)</f>
        <v>0</v>
      </c>
      <c r="K2600" s="209" t="s">
        <v>178</v>
      </c>
      <c r="L2600" s="47"/>
      <c r="M2600" s="214" t="s">
        <v>19</v>
      </c>
      <c r="N2600" s="215" t="s">
        <v>42</v>
      </c>
      <c r="O2600" s="87"/>
      <c r="P2600" s="216">
        <f>O2600*H2600</f>
        <v>0</v>
      </c>
      <c r="Q2600" s="216">
        <v>0.00012</v>
      </c>
      <c r="R2600" s="216">
        <f>Q2600*H2600</f>
        <v>0.00632016</v>
      </c>
      <c r="S2600" s="216">
        <v>0</v>
      </c>
      <c r="T2600" s="217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18" t="s">
        <v>235</v>
      </c>
      <c r="AT2600" s="218" t="s">
        <v>174</v>
      </c>
      <c r="AU2600" s="218" t="s">
        <v>81</v>
      </c>
      <c r="AY2600" s="20" t="s">
        <v>171</v>
      </c>
      <c r="BE2600" s="219">
        <f>IF(N2600="základní",J2600,0)</f>
        <v>0</v>
      </c>
      <c r="BF2600" s="219">
        <f>IF(N2600="snížená",J2600,0)</f>
        <v>0</v>
      </c>
      <c r="BG2600" s="219">
        <f>IF(N2600="zákl. přenesená",J2600,0)</f>
        <v>0</v>
      </c>
      <c r="BH2600" s="219">
        <f>IF(N2600="sníž. přenesená",J2600,0)</f>
        <v>0</v>
      </c>
      <c r="BI2600" s="219">
        <f>IF(N2600="nulová",J2600,0)</f>
        <v>0</v>
      </c>
      <c r="BJ2600" s="20" t="s">
        <v>79</v>
      </c>
      <c r="BK2600" s="219">
        <f>ROUND(I2600*H2600,2)</f>
        <v>0</v>
      </c>
      <c r="BL2600" s="20" t="s">
        <v>235</v>
      </c>
      <c r="BM2600" s="218" t="s">
        <v>2389</v>
      </c>
    </row>
    <row r="2601" s="2" customFormat="1">
      <c r="A2601" s="41"/>
      <c r="B2601" s="42"/>
      <c r="C2601" s="43"/>
      <c r="D2601" s="220" t="s">
        <v>180</v>
      </c>
      <c r="E2601" s="43"/>
      <c r="F2601" s="221" t="s">
        <v>2390</v>
      </c>
      <c r="G2601" s="43"/>
      <c r="H2601" s="43"/>
      <c r="I2601" s="222"/>
      <c r="J2601" s="43"/>
      <c r="K2601" s="43"/>
      <c r="L2601" s="47"/>
      <c r="M2601" s="223"/>
      <c r="N2601" s="224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180</v>
      </c>
      <c r="AU2601" s="20" t="s">
        <v>81</v>
      </c>
    </row>
    <row r="2602" s="2" customFormat="1" ht="16.5" customHeight="1">
      <c r="A2602" s="41"/>
      <c r="B2602" s="42"/>
      <c r="C2602" s="207" t="s">
        <v>1433</v>
      </c>
      <c r="D2602" s="207" t="s">
        <v>174</v>
      </c>
      <c r="E2602" s="208" t="s">
        <v>2391</v>
      </c>
      <c r="F2602" s="209" t="s">
        <v>2392</v>
      </c>
      <c r="G2602" s="210" t="s">
        <v>191</v>
      </c>
      <c r="H2602" s="211">
        <v>18.699999999999999</v>
      </c>
      <c r="I2602" s="212"/>
      <c r="J2602" s="213">
        <f>ROUND(I2602*H2602,2)</f>
        <v>0</v>
      </c>
      <c r="K2602" s="209" t="s">
        <v>178</v>
      </c>
      <c r="L2602" s="47"/>
      <c r="M2602" s="214" t="s">
        <v>19</v>
      </c>
      <c r="N2602" s="215" t="s">
        <v>42</v>
      </c>
      <c r="O2602" s="87"/>
      <c r="P2602" s="216">
        <f>O2602*H2602</f>
        <v>0</v>
      </c>
      <c r="Q2602" s="216">
        <v>2.0000000000000002E-05</v>
      </c>
      <c r="R2602" s="216">
        <f>Q2602*H2602</f>
        <v>0.00037400000000000004</v>
      </c>
      <c r="S2602" s="216">
        <v>0</v>
      </c>
      <c r="T2602" s="217">
        <f>S2602*H2602</f>
        <v>0</v>
      </c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R2602" s="218" t="s">
        <v>235</v>
      </c>
      <c r="AT2602" s="218" t="s">
        <v>174</v>
      </c>
      <c r="AU2602" s="218" t="s">
        <v>81</v>
      </c>
      <c r="AY2602" s="20" t="s">
        <v>171</v>
      </c>
      <c r="BE2602" s="219">
        <f>IF(N2602="základní",J2602,0)</f>
        <v>0</v>
      </c>
      <c r="BF2602" s="219">
        <f>IF(N2602="snížená",J2602,0)</f>
        <v>0</v>
      </c>
      <c r="BG2602" s="219">
        <f>IF(N2602="zákl. přenesená",J2602,0)</f>
        <v>0</v>
      </c>
      <c r="BH2602" s="219">
        <f>IF(N2602="sníž. přenesená",J2602,0)</f>
        <v>0</v>
      </c>
      <c r="BI2602" s="219">
        <f>IF(N2602="nulová",J2602,0)</f>
        <v>0</v>
      </c>
      <c r="BJ2602" s="20" t="s">
        <v>79</v>
      </c>
      <c r="BK2602" s="219">
        <f>ROUND(I2602*H2602,2)</f>
        <v>0</v>
      </c>
      <c r="BL2602" s="20" t="s">
        <v>235</v>
      </c>
      <c r="BM2602" s="218" t="s">
        <v>2393</v>
      </c>
    </row>
    <row r="2603" s="2" customFormat="1">
      <c r="A2603" s="41"/>
      <c r="B2603" s="42"/>
      <c r="C2603" s="43"/>
      <c r="D2603" s="220" t="s">
        <v>180</v>
      </c>
      <c r="E2603" s="43"/>
      <c r="F2603" s="221" t="s">
        <v>2394</v>
      </c>
      <c r="G2603" s="43"/>
      <c r="H2603" s="43"/>
      <c r="I2603" s="222"/>
      <c r="J2603" s="43"/>
      <c r="K2603" s="43"/>
      <c r="L2603" s="47"/>
      <c r="M2603" s="223"/>
      <c r="N2603" s="224"/>
      <c r="O2603" s="87"/>
      <c r="P2603" s="87"/>
      <c r="Q2603" s="87"/>
      <c r="R2603" s="87"/>
      <c r="S2603" s="87"/>
      <c r="T2603" s="88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T2603" s="20" t="s">
        <v>180</v>
      </c>
      <c r="AU2603" s="20" t="s">
        <v>81</v>
      </c>
    </row>
    <row r="2604" s="13" customFormat="1">
      <c r="A2604" s="13"/>
      <c r="B2604" s="225"/>
      <c r="C2604" s="226"/>
      <c r="D2604" s="227" t="s">
        <v>182</v>
      </c>
      <c r="E2604" s="228" t="s">
        <v>19</v>
      </c>
      <c r="F2604" s="229" t="s">
        <v>2395</v>
      </c>
      <c r="G2604" s="226"/>
      <c r="H2604" s="230">
        <v>10.449999999999999</v>
      </c>
      <c r="I2604" s="231"/>
      <c r="J2604" s="226"/>
      <c r="K2604" s="226"/>
      <c r="L2604" s="232"/>
      <c r="M2604" s="233"/>
      <c r="N2604" s="234"/>
      <c r="O2604" s="234"/>
      <c r="P2604" s="234"/>
      <c r="Q2604" s="234"/>
      <c r="R2604" s="234"/>
      <c r="S2604" s="234"/>
      <c r="T2604" s="235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6" t="s">
        <v>182</v>
      </c>
      <c r="AU2604" s="236" t="s">
        <v>81</v>
      </c>
      <c r="AV2604" s="13" t="s">
        <v>81</v>
      </c>
      <c r="AW2604" s="13" t="s">
        <v>33</v>
      </c>
      <c r="AX2604" s="13" t="s">
        <v>71</v>
      </c>
      <c r="AY2604" s="236" t="s">
        <v>171</v>
      </c>
    </row>
    <row r="2605" s="13" customFormat="1">
      <c r="A2605" s="13"/>
      <c r="B2605" s="225"/>
      <c r="C2605" s="226"/>
      <c r="D2605" s="227" t="s">
        <v>182</v>
      </c>
      <c r="E2605" s="228" t="s">
        <v>19</v>
      </c>
      <c r="F2605" s="229" t="s">
        <v>2396</v>
      </c>
      <c r="G2605" s="226"/>
      <c r="H2605" s="230">
        <v>6.0499999999999998</v>
      </c>
      <c r="I2605" s="231"/>
      <c r="J2605" s="226"/>
      <c r="K2605" s="226"/>
      <c r="L2605" s="232"/>
      <c r="M2605" s="233"/>
      <c r="N2605" s="234"/>
      <c r="O2605" s="234"/>
      <c r="P2605" s="234"/>
      <c r="Q2605" s="234"/>
      <c r="R2605" s="234"/>
      <c r="S2605" s="234"/>
      <c r="T2605" s="235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6" t="s">
        <v>182</v>
      </c>
      <c r="AU2605" s="236" t="s">
        <v>81</v>
      </c>
      <c r="AV2605" s="13" t="s">
        <v>81</v>
      </c>
      <c r="AW2605" s="13" t="s">
        <v>33</v>
      </c>
      <c r="AX2605" s="13" t="s">
        <v>71</v>
      </c>
      <c r="AY2605" s="236" t="s">
        <v>171</v>
      </c>
    </row>
    <row r="2606" s="13" customFormat="1">
      <c r="A2606" s="13"/>
      <c r="B2606" s="225"/>
      <c r="C2606" s="226"/>
      <c r="D2606" s="227" t="s">
        <v>182</v>
      </c>
      <c r="E2606" s="228" t="s">
        <v>19</v>
      </c>
      <c r="F2606" s="229" t="s">
        <v>2397</v>
      </c>
      <c r="G2606" s="226"/>
      <c r="H2606" s="230">
        <v>2.2000000000000002</v>
      </c>
      <c r="I2606" s="231"/>
      <c r="J2606" s="226"/>
      <c r="K2606" s="226"/>
      <c r="L2606" s="232"/>
      <c r="M2606" s="233"/>
      <c r="N2606" s="234"/>
      <c r="O2606" s="234"/>
      <c r="P2606" s="234"/>
      <c r="Q2606" s="234"/>
      <c r="R2606" s="234"/>
      <c r="S2606" s="234"/>
      <c r="T2606" s="23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6" t="s">
        <v>182</v>
      </c>
      <c r="AU2606" s="236" t="s">
        <v>81</v>
      </c>
      <c r="AV2606" s="13" t="s">
        <v>81</v>
      </c>
      <c r="AW2606" s="13" t="s">
        <v>33</v>
      </c>
      <c r="AX2606" s="13" t="s">
        <v>71</v>
      </c>
      <c r="AY2606" s="236" t="s">
        <v>171</v>
      </c>
    </row>
    <row r="2607" s="15" customFormat="1">
      <c r="A2607" s="15"/>
      <c r="B2607" s="248"/>
      <c r="C2607" s="249"/>
      <c r="D2607" s="227" t="s">
        <v>182</v>
      </c>
      <c r="E2607" s="250" t="s">
        <v>19</v>
      </c>
      <c r="F2607" s="251" t="s">
        <v>1081</v>
      </c>
      <c r="G2607" s="249"/>
      <c r="H2607" s="252">
        <v>18.699999999999999</v>
      </c>
      <c r="I2607" s="253"/>
      <c r="J2607" s="249"/>
      <c r="K2607" s="249"/>
      <c r="L2607" s="254"/>
      <c r="M2607" s="255"/>
      <c r="N2607" s="256"/>
      <c r="O2607" s="256"/>
      <c r="P2607" s="256"/>
      <c r="Q2607" s="256"/>
      <c r="R2607" s="256"/>
      <c r="S2607" s="256"/>
      <c r="T2607" s="257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58" t="s">
        <v>182</v>
      </c>
      <c r="AU2607" s="258" t="s">
        <v>81</v>
      </c>
      <c r="AV2607" s="15" t="s">
        <v>179</v>
      </c>
      <c r="AW2607" s="15" t="s">
        <v>33</v>
      </c>
      <c r="AX2607" s="15" t="s">
        <v>79</v>
      </c>
      <c r="AY2607" s="258" t="s">
        <v>171</v>
      </c>
    </row>
    <row r="2608" s="2" customFormat="1" ht="24.15" customHeight="1">
      <c r="A2608" s="41"/>
      <c r="B2608" s="42"/>
      <c r="C2608" s="207" t="s">
        <v>2398</v>
      </c>
      <c r="D2608" s="207" t="s">
        <v>174</v>
      </c>
      <c r="E2608" s="208" t="s">
        <v>2399</v>
      </c>
      <c r="F2608" s="209" t="s">
        <v>2400</v>
      </c>
      <c r="G2608" s="210" t="s">
        <v>191</v>
      </c>
      <c r="H2608" s="211">
        <v>18.699999999999999</v>
      </c>
      <c r="I2608" s="212"/>
      <c r="J2608" s="213">
        <f>ROUND(I2608*H2608,2)</f>
        <v>0</v>
      </c>
      <c r="K2608" s="209" t="s">
        <v>178</v>
      </c>
      <c r="L2608" s="47"/>
      <c r="M2608" s="214" t="s">
        <v>19</v>
      </c>
      <c r="N2608" s="215" t="s">
        <v>42</v>
      </c>
      <c r="O2608" s="87"/>
      <c r="P2608" s="216">
        <f>O2608*H2608</f>
        <v>0</v>
      </c>
      <c r="Q2608" s="216">
        <v>0.00014999999999999999</v>
      </c>
      <c r="R2608" s="216">
        <f>Q2608*H2608</f>
        <v>0.0028049999999999998</v>
      </c>
      <c r="S2608" s="216">
        <v>0</v>
      </c>
      <c r="T2608" s="217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18" t="s">
        <v>235</v>
      </c>
      <c r="AT2608" s="218" t="s">
        <v>174</v>
      </c>
      <c r="AU2608" s="218" t="s">
        <v>81</v>
      </c>
      <c r="AY2608" s="20" t="s">
        <v>171</v>
      </c>
      <c r="BE2608" s="219">
        <f>IF(N2608="základní",J2608,0)</f>
        <v>0</v>
      </c>
      <c r="BF2608" s="219">
        <f>IF(N2608="snížená",J2608,0)</f>
        <v>0</v>
      </c>
      <c r="BG2608" s="219">
        <f>IF(N2608="zákl. přenesená",J2608,0)</f>
        <v>0</v>
      </c>
      <c r="BH2608" s="219">
        <f>IF(N2608="sníž. přenesená",J2608,0)</f>
        <v>0</v>
      </c>
      <c r="BI2608" s="219">
        <f>IF(N2608="nulová",J2608,0)</f>
        <v>0</v>
      </c>
      <c r="BJ2608" s="20" t="s">
        <v>79</v>
      </c>
      <c r="BK2608" s="219">
        <f>ROUND(I2608*H2608,2)</f>
        <v>0</v>
      </c>
      <c r="BL2608" s="20" t="s">
        <v>235</v>
      </c>
      <c r="BM2608" s="218" t="s">
        <v>2401</v>
      </c>
    </row>
    <row r="2609" s="2" customFormat="1">
      <c r="A2609" s="41"/>
      <c r="B2609" s="42"/>
      <c r="C2609" s="43"/>
      <c r="D2609" s="220" t="s">
        <v>180</v>
      </c>
      <c r="E2609" s="43"/>
      <c r="F2609" s="221" t="s">
        <v>2402</v>
      </c>
      <c r="G2609" s="43"/>
      <c r="H2609" s="43"/>
      <c r="I2609" s="222"/>
      <c r="J2609" s="43"/>
      <c r="K2609" s="43"/>
      <c r="L2609" s="47"/>
      <c r="M2609" s="223"/>
      <c r="N2609" s="224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180</v>
      </c>
      <c r="AU2609" s="20" t="s">
        <v>81</v>
      </c>
    </row>
    <row r="2610" s="13" customFormat="1">
      <c r="A2610" s="13"/>
      <c r="B2610" s="225"/>
      <c r="C2610" s="226"/>
      <c r="D2610" s="227" t="s">
        <v>182</v>
      </c>
      <c r="E2610" s="228" t="s">
        <v>19</v>
      </c>
      <c r="F2610" s="229" t="s">
        <v>2395</v>
      </c>
      <c r="G2610" s="226"/>
      <c r="H2610" s="230">
        <v>10.449999999999999</v>
      </c>
      <c r="I2610" s="231"/>
      <c r="J2610" s="226"/>
      <c r="K2610" s="226"/>
      <c r="L2610" s="232"/>
      <c r="M2610" s="233"/>
      <c r="N2610" s="234"/>
      <c r="O2610" s="234"/>
      <c r="P2610" s="234"/>
      <c r="Q2610" s="234"/>
      <c r="R2610" s="234"/>
      <c r="S2610" s="234"/>
      <c r="T2610" s="235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6" t="s">
        <v>182</v>
      </c>
      <c r="AU2610" s="236" t="s">
        <v>81</v>
      </c>
      <c r="AV2610" s="13" t="s">
        <v>81</v>
      </c>
      <c r="AW2610" s="13" t="s">
        <v>33</v>
      </c>
      <c r="AX2610" s="13" t="s">
        <v>71</v>
      </c>
      <c r="AY2610" s="236" t="s">
        <v>171</v>
      </c>
    </row>
    <row r="2611" s="13" customFormat="1">
      <c r="A2611" s="13"/>
      <c r="B2611" s="225"/>
      <c r="C2611" s="226"/>
      <c r="D2611" s="227" t="s">
        <v>182</v>
      </c>
      <c r="E2611" s="228" t="s">
        <v>19</v>
      </c>
      <c r="F2611" s="229" t="s">
        <v>2396</v>
      </c>
      <c r="G2611" s="226"/>
      <c r="H2611" s="230">
        <v>6.0499999999999998</v>
      </c>
      <c r="I2611" s="231"/>
      <c r="J2611" s="226"/>
      <c r="K2611" s="226"/>
      <c r="L2611" s="232"/>
      <c r="M2611" s="233"/>
      <c r="N2611" s="234"/>
      <c r="O2611" s="234"/>
      <c r="P2611" s="234"/>
      <c r="Q2611" s="234"/>
      <c r="R2611" s="234"/>
      <c r="S2611" s="234"/>
      <c r="T2611" s="23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6" t="s">
        <v>182</v>
      </c>
      <c r="AU2611" s="236" t="s">
        <v>81</v>
      </c>
      <c r="AV2611" s="13" t="s">
        <v>81</v>
      </c>
      <c r="AW2611" s="13" t="s">
        <v>33</v>
      </c>
      <c r="AX2611" s="13" t="s">
        <v>71</v>
      </c>
      <c r="AY2611" s="236" t="s">
        <v>171</v>
      </c>
    </row>
    <row r="2612" s="13" customFormat="1">
      <c r="A2612" s="13"/>
      <c r="B2612" s="225"/>
      <c r="C2612" s="226"/>
      <c r="D2612" s="227" t="s">
        <v>182</v>
      </c>
      <c r="E2612" s="228" t="s">
        <v>19</v>
      </c>
      <c r="F2612" s="229" t="s">
        <v>2397</v>
      </c>
      <c r="G2612" s="226"/>
      <c r="H2612" s="230">
        <v>2.2000000000000002</v>
      </c>
      <c r="I2612" s="231"/>
      <c r="J2612" s="226"/>
      <c r="K2612" s="226"/>
      <c r="L2612" s="232"/>
      <c r="M2612" s="233"/>
      <c r="N2612" s="234"/>
      <c r="O2612" s="234"/>
      <c r="P2612" s="234"/>
      <c r="Q2612" s="234"/>
      <c r="R2612" s="234"/>
      <c r="S2612" s="234"/>
      <c r="T2612" s="235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6" t="s">
        <v>182</v>
      </c>
      <c r="AU2612" s="236" t="s">
        <v>81</v>
      </c>
      <c r="AV2612" s="13" t="s">
        <v>81</v>
      </c>
      <c r="AW2612" s="13" t="s">
        <v>33</v>
      </c>
      <c r="AX2612" s="13" t="s">
        <v>71</v>
      </c>
      <c r="AY2612" s="236" t="s">
        <v>171</v>
      </c>
    </row>
    <row r="2613" s="15" customFormat="1">
      <c r="A2613" s="15"/>
      <c r="B2613" s="248"/>
      <c r="C2613" s="249"/>
      <c r="D2613" s="227" t="s">
        <v>182</v>
      </c>
      <c r="E2613" s="250" t="s">
        <v>19</v>
      </c>
      <c r="F2613" s="251" t="s">
        <v>1081</v>
      </c>
      <c r="G2613" s="249"/>
      <c r="H2613" s="252">
        <v>18.699999999999999</v>
      </c>
      <c r="I2613" s="253"/>
      <c r="J2613" s="249"/>
      <c r="K2613" s="249"/>
      <c r="L2613" s="254"/>
      <c r="M2613" s="255"/>
      <c r="N2613" s="256"/>
      <c r="O2613" s="256"/>
      <c r="P2613" s="256"/>
      <c r="Q2613" s="256"/>
      <c r="R2613" s="256"/>
      <c r="S2613" s="256"/>
      <c r="T2613" s="257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58" t="s">
        <v>182</v>
      </c>
      <c r="AU2613" s="258" t="s">
        <v>81</v>
      </c>
      <c r="AV2613" s="15" t="s">
        <v>179</v>
      </c>
      <c r="AW2613" s="15" t="s">
        <v>33</v>
      </c>
      <c r="AX2613" s="15" t="s">
        <v>79</v>
      </c>
      <c r="AY2613" s="258" t="s">
        <v>171</v>
      </c>
    </row>
    <row r="2614" s="2" customFormat="1" ht="16.5" customHeight="1">
      <c r="A2614" s="41"/>
      <c r="B2614" s="42"/>
      <c r="C2614" s="207" t="s">
        <v>1439</v>
      </c>
      <c r="D2614" s="207" t="s">
        <v>174</v>
      </c>
      <c r="E2614" s="208" t="s">
        <v>2403</v>
      </c>
      <c r="F2614" s="209" t="s">
        <v>2404</v>
      </c>
      <c r="G2614" s="210" t="s">
        <v>191</v>
      </c>
      <c r="H2614" s="211">
        <v>2.2000000000000002</v>
      </c>
      <c r="I2614" s="212"/>
      <c r="J2614" s="213">
        <f>ROUND(I2614*H2614,2)</f>
        <v>0</v>
      </c>
      <c r="K2614" s="209" t="s">
        <v>178</v>
      </c>
      <c r="L2614" s="47"/>
      <c r="M2614" s="214" t="s">
        <v>19</v>
      </c>
      <c r="N2614" s="215" t="s">
        <v>42</v>
      </c>
      <c r="O2614" s="87"/>
      <c r="P2614" s="216">
        <f>O2614*H2614</f>
        <v>0</v>
      </c>
      <c r="Q2614" s="216">
        <v>0.00017000000000000001</v>
      </c>
      <c r="R2614" s="216">
        <f>Q2614*H2614</f>
        <v>0.00037400000000000004</v>
      </c>
      <c r="S2614" s="216">
        <v>0</v>
      </c>
      <c r="T2614" s="217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18" t="s">
        <v>235</v>
      </c>
      <c r="AT2614" s="218" t="s">
        <v>174</v>
      </c>
      <c r="AU2614" s="218" t="s">
        <v>81</v>
      </c>
      <c r="AY2614" s="20" t="s">
        <v>171</v>
      </c>
      <c r="BE2614" s="219">
        <f>IF(N2614="základní",J2614,0)</f>
        <v>0</v>
      </c>
      <c r="BF2614" s="219">
        <f>IF(N2614="snížená",J2614,0)</f>
        <v>0</v>
      </c>
      <c r="BG2614" s="219">
        <f>IF(N2614="zákl. přenesená",J2614,0)</f>
        <v>0</v>
      </c>
      <c r="BH2614" s="219">
        <f>IF(N2614="sníž. přenesená",J2614,0)</f>
        <v>0</v>
      </c>
      <c r="BI2614" s="219">
        <f>IF(N2614="nulová",J2614,0)</f>
        <v>0</v>
      </c>
      <c r="BJ2614" s="20" t="s">
        <v>79</v>
      </c>
      <c r="BK2614" s="219">
        <f>ROUND(I2614*H2614,2)</f>
        <v>0</v>
      </c>
      <c r="BL2614" s="20" t="s">
        <v>235</v>
      </c>
      <c r="BM2614" s="218" t="s">
        <v>2405</v>
      </c>
    </row>
    <row r="2615" s="2" customFormat="1">
      <c r="A2615" s="41"/>
      <c r="B2615" s="42"/>
      <c r="C2615" s="43"/>
      <c r="D2615" s="220" t="s">
        <v>180</v>
      </c>
      <c r="E2615" s="43"/>
      <c r="F2615" s="221" t="s">
        <v>2406</v>
      </c>
      <c r="G2615" s="43"/>
      <c r="H2615" s="43"/>
      <c r="I2615" s="222"/>
      <c r="J2615" s="43"/>
      <c r="K2615" s="43"/>
      <c r="L2615" s="47"/>
      <c r="M2615" s="223"/>
      <c r="N2615" s="224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180</v>
      </c>
      <c r="AU2615" s="20" t="s">
        <v>81</v>
      </c>
    </row>
    <row r="2616" s="13" customFormat="1">
      <c r="A2616" s="13"/>
      <c r="B2616" s="225"/>
      <c r="C2616" s="226"/>
      <c r="D2616" s="227" t="s">
        <v>182</v>
      </c>
      <c r="E2616" s="228" t="s">
        <v>19</v>
      </c>
      <c r="F2616" s="229" t="s">
        <v>2407</v>
      </c>
      <c r="G2616" s="226"/>
      <c r="H2616" s="230">
        <v>2.2000000000000002</v>
      </c>
      <c r="I2616" s="231"/>
      <c r="J2616" s="226"/>
      <c r="K2616" s="226"/>
      <c r="L2616" s="232"/>
      <c r="M2616" s="233"/>
      <c r="N2616" s="234"/>
      <c r="O2616" s="234"/>
      <c r="P2616" s="234"/>
      <c r="Q2616" s="234"/>
      <c r="R2616" s="234"/>
      <c r="S2616" s="234"/>
      <c r="T2616" s="23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6" t="s">
        <v>182</v>
      </c>
      <c r="AU2616" s="236" t="s">
        <v>81</v>
      </c>
      <c r="AV2616" s="13" t="s">
        <v>81</v>
      </c>
      <c r="AW2616" s="13" t="s">
        <v>33</v>
      </c>
      <c r="AX2616" s="13" t="s">
        <v>71</v>
      </c>
      <c r="AY2616" s="236" t="s">
        <v>171</v>
      </c>
    </row>
    <row r="2617" s="15" customFormat="1">
      <c r="A2617" s="15"/>
      <c r="B2617" s="248"/>
      <c r="C2617" s="249"/>
      <c r="D2617" s="227" t="s">
        <v>182</v>
      </c>
      <c r="E2617" s="250" t="s">
        <v>19</v>
      </c>
      <c r="F2617" s="251" t="s">
        <v>188</v>
      </c>
      <c r="G2617" s="249"/>
      <c r="H2617" s="252">
        <v>2.2000000000000002</v>
      </c>
      <c r="I2617" s="253"/>
      <c r="J2617" s="249"/>
      <c r="K2617" s="249"/>
      <c r="L2617" s="254"/>
      <c r="M2617" s="255"/>
      <c r="N2617" s="256"/>
      <c r="O2617" s="256"/>
      <c r="P2617" s="256"/>
      <c r="Q2617" s="256"/>
      <c r="R2617" s="256"/>
      <c r="S2617" s="256"/>
      <c r="T2617" s="257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58" t="s">
        <v>182</v>
      </c>
      <c r="AU2617" s="258" t="s">
        <v>81</v>
      </c>
      <c r="AV2617" s="15" t="s">
        <v>179</v>
      </c>
      <c r="AW2617" s="15" t="s">
        <v>33</v>
      </c>
      <c r="AX2617" s="15" t="s">
        <v>79</v>
      </c>
      <c r="AY2617" s="258" t="s">
        <v>171</v>
      </c>
    </row>
    <row r="2618" s="2" customFormat="1" ht="16.5" customHeight="1">
      <c r="A2618" s="41"/>
      <c r="B2618" s="42"/>
      <c r="C2618" s="207" t="s">
        <v>2408</v>
      </c>
      <c r="D2618" s="207" t="s">
        <v>174</v>
      </c>
      <c r="E2618" s="208" t="s">
        <v>2409</v>
      </c>
      <c r="F2618" s="209" t="s">
        <v>2410</v>
      </c>
      <c r="G2618" s="210" t="s">
        <v>191</v>
      </c>
      <c r="H2618" s="211">
        <v>20.899999999999999</v>
      </c>
      <c r="I2618" s="212"/>
      <c r="J2618" s="213">
        <f>ROUND(I2618*H2618,2)</f>
        <v>0</v>
      </c>
      <c r="K2618" s="209" t="s">
        <v>178</v>
      </c>
      <c r="L2618" s="47"/>
      <c r="M2618" s="214" t="s">
        <v>19</v>
      </c>
      <c r="N2618" s="215" t="s">
        <v>42</v>
      </c>
      <c r="O2618" s="87"/>
      <c r="P2618" s="216">
        <f>O2618*H2618</f>
        <v>0</v>
      </c>
      <c r="Q2618" s="216">
        <v>0.00013999999999999999</v>
      </c>
      <c r="R2618" s="216">
        <f>Q2618*H2618</f>
        <v>0.0029259999999999993</v>
      </c>
      <c r="S2618" s="216">
        <v>0</v>
      </c>
      <c r="T2618" s="217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18" t="s">
        <v>235</v>
      </c>
      <c r="AT2618" s="218" t="s">
        <v>174</v>
      </c>
      <c r="AU2618" s="218" t="s">
        <v>81</v>
      </c>
      <c r="AY2618" s="20" t="s">
        <v>171</v>
      </c>
      <c r="BE2618" s="219">
        <f>IF(N2618="základní",J2618,0)</f>
        <v>0</v>
      </c>
      <c r="BF2618" s="219">
        <f>IF(N2618="snížená",J2618,0)</f>
        <v>0</v>
      </c>
      <c r="BG2618" s="219">
        <f>IF(N2618="zákl. přenesená",J2618,0)</f>
        <v>0</v>
      </c>
      <c r="BH2618" s="219">
        <f>IF(N2618="sníž. přenesená",J2618,0)</f>
        <v>0</v>
      </c>
      <c r="BI2618" s="219">
        <f>IF(N2618="nulová",J2618,0)</f>
        <v>0</v>
      </c>
      <c r="BJ2618" s="20" t="s">
        <v>79</v>
      </c>
      <c r="BK2618" s="219">
        <f>ROUND(I2618*H2618,2)</f>
        <v>0</v>
      </c>
      <c r="BL2618" s="20" t="s">
        <v>235</v>
      </c>
      <c r="BM2618" s="218" t="s">
        <v>2411</v>
      </c>
    </row>
    <row r="2619" s="2" customFormat="1">
      <c r="A2619" s="41"/>
      <c r="B2619" s="42"/>
      <c r="C2619" s="43"/>
      <c r="D2619" s="220" t="s">
        <v>180</v>
      </c>
      <c r="E2619" s="43"/>
      <c r="F2619" s="221" t="s">
        <v>2412</v>
      </c>
      <c r="G2619" s="43"/>
      <c r="H2619" s="43"/>
      <c r="I2619" s="222"/>
      <c r="J2619" s="43"/>
      <c r="K2619" s="43"/>
      <c r="L2619" s="47"/>
      <c r="M2619" s="223"/>
      <c r="N2619" s="224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20" t="s">
        <v>180</v>
      </c>
      <c r="AU2619" s="20" t="s">
        <v>81</v>
      </c>
    </row>
    <row r="2620" s="13" customFormat="1">
      <c r="A2620" s="13"/>
      <c r="B2620" s="225"/>
      <c r="C2620" s="226"/>
      <c r="D2620" s="227" t="s">
        <v>182</v>
      </c>
      <c r="E2620" s="228" t="s">
        <v>19</v>
      </c>
      <c r="F2620" s="229" t="s">
        <v>2395</v>
      </c>
      <c r="G2620" s="226"/>
      <c r="H2620" s="230">
        <v>10.449999999999999</v>
      </c>
      <c r="I2620" s="231"/>
      <c r="J2620" s="226"/>
      <c r="K2620" s="226"/>
      <c r="L2620" s="232"/>
      <c r="M2620" s="233"/>
      <c r="N2620" s="234"/>
      <c r="O2620" s="234"/>
      <c r="P2620" s="234"/>
      <c r="Q2620" s="234"/>
      <c r="R2620" s="234"/>
      <c r="S2620" s="234"/>
      <c r="T2620" s="23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6" t="s">
        <v>182</v>
      </c>
      <c r="AU2620" s="236" t="s">
        <v>81</v>
      </c>
      <c r="AV2620" s="13" t="s">
        <v>81</v>
      </c>
      <c r="AW2620" s="13" t="s">
        <v>33</v>
      </c>
      <c r="AX2620" s="13" t="s">
        <v>71</v>
      </c>
      <c r="AY2620" s="236" t="s">
        <v>171</v>
      </c>
    </row>
    <row r="2621" s="13" customFormat="1">
      <c r="A2621" s="13"/>
      <c r="B2621" s="225"/>
      <c r="C2621" s="226"/>
      <c r="D2621" s="227" t="s">
        <v>182</v>
      </c>
      <c r="E2621" s="228" t="s">
        <v>19</v>
      </c>
      <c r="F2621" s="229" t="s">
        <v>2396</v>
      </c>
      <c r="G2621" s="226"/>
      <c r="H2621" s="230">
        <v>6.0499999999999998</v>
      </c>
      <c r="I2621" s="231"/>
      <c r="J2621" s="226"/>
      <c r="K2621" s="226"/>
      <c r="L2621" s="232"/>
      <c r="M2621" s="233"/>
      <c r="N2621" s="234"/>
      <c r="O2621" s="234"/>
      <c r="P2621" s="234"/>
      <c r="Q2621" s="234"/>
      <c r="R2621" s="234"/>
      <c r="S2621" s="234"/>
      <c r="T2621" s="235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6" t="s">
        <v>182</v>
      </c>
      <c r="AU2621" s="236" t="s">
        <v>81</v>
      </c>
      <c r="AV2621" s="13" t="s">
        <v>81</v>
      </c>
      <c r="AW2621" s="13" t="s">
        <v>33</v>
      </c>
      <c r="AX2621" s="13" t="s">
        <v>71</v>
      </c>
      <c r="AY2621" s="236" t="s">
        <v>171</v>
      </c>
    </row>
    <row r="2622" s="13" customFormat="1">
      <c r="A2622" s="13"/>
      <c r="B2622" s="225"/>
      <c r="C2622" s="226"/>
      <c r="D2622" s="227" t="s">
        <v>182</v>
      </c>
      <c r="E2622" s="228" t="s">
        <v>19</v>
      </c>
      <c r="F2622" s="229" t="s">
        <v>2397</v>
      </c>
      <c r="G2622" s="226"/>
      <c r="H2622" s="230">
        <v>2.2000000000000002</v>
      </c>
      <c r="I2622" s="231"/>
      <c r="J2622" s="226"/>
      <c r="K2622" s="226"/>
      <c r="L2622" s="232"/>
      <c r="M2622" s="233"/>
      <c r="N2622" s="234"/>
      <c r="O2622" s="234"/>
      <c r="P2622" s="234"/>
      <c r="Q2622" s="234"/>
      <c r="R2622" s="234"/>
      <c r="S2622" s="234"/>
      <c r="T2622" s="235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6" t="s">
        <v>182</v>
      </c>
      <c r="AU2622" s="236" t="s">
        <v>81</v>
      </c>
      <c r="AV2622" s="13" t="s">
        <v>81</v>
      </c>
      <c r="AW2622" s="13" t="s">
        <v>33</v>
      </c>
      <c r="AX2622" s="13" t="s">
        <v>71</v>
      </c>
      <c r="AY2622" s="236" t="s">
        <v>171</v>
      </c>
    </row>
    <row r="2623" s="14" customFormat="1">
      <c r="A2623" s="14"/>
      <c r="B2623" s="237"/>
      <c r="C2623" s="238"/>
      <c r="D2623" s="227" t="s">
        <v>182</v>
      </c>
      <c r="E2623" s="239" t="s">
        <v>19</v>
      </c>
      <c r="F2623" s="240" t="s">
        <v>2413</v>
      </c>
      <c r="G2623" s="238"/>
      <c r="H2623" s="241">
        <v>18.699999999999999</v>
      </c>
      <c r="I2623" s="242"/>
      <c r="J2623" s="238"/>
      <c r="K2623" s="238"/>
      <c r="L2623" s="243"/>
      <c r="M2623" s="244"/>
      <c r="N2623" s="245"/>
      <c r="O2623" s="245"/>
      <c r="P2623" s="245"/>
      <c r="Q2623" s="245"/>
      <c r="R2623" s="245"/>
      <c r="S2623" s="245"/>
      <c r="T2623" s="246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47" t="s">
        <v>182</v>
      </c>
      <c r="AU2623" s="247" t="s">
        <v>81</v>
      </c>
      <c r="AV2623" s="14" t="s">
        <v>185</v>
      </c>
      <c r="AW2623" s="14" t="s">
        <v>33</v>
      </c>
      <c r="AX2623" s="14" t="s">
        <v>71</v>
      </c>
      <c r="AY2623" s="247" t="s">
        <v>171</v>
      </c>
    </row>
    <row r="2624" s="13" customFormat="1">
      <c r="A2624" s="13"/>
      <c r="B2624" s="225"/>
      <c r="C2624" s="226"/>
      <c r="D2624" s="227" t="s">
        <v>182</v>
      </c>
      <c r="E2624" s="228" t="s">
        <v>19</v>
      </c>
      <c r="F2624" s="229" t="s">
        <v>2414</v>
      </c>
      <c r="G2624" s="226"/>
      <c r="H2624" s="230">
        <v>2.2000000000000002</v>
      </c>
      <c r="I2624" s="231"/>
      <c r="J2624" s="226"/>
      <c r="K2624" s="226"/>
      <c r="L2624" s="232"/>
      <c r="M2624" s="233"/>
      <c r="N2624" s="234"/>
      <c r="O2624" s="234"/>
      <c r="P2624" s="234"/>
      <c r="Q2624" s="234"/>
      <c r="R2624" s="234"/>
      <c r="S2624" s="234"/>
      <c r="T2624" s="235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6" t="s">
        <v>182</v>
      </c>
      <c r="AU2624" s="236" t="s">
        <v>81</v>
      </c>
      <c r="AV2624" s="13" t="s">
        <v>81</v>
      </c>
      <c r="AW2624" s="13" t="s">
        <v>33</v>
      </c>
      <c r="AX2624" s="13" t="s">
        <v>71</v>
      </c>
      <c r="AY2624" s="236" t="s">
        <v>171</v>
      </c>
    </row>
    <row r="2625" s="14" customFormat="1">
      <c r="A2625" s="14"/>
      <c r="B2625" s="237"/>
      <c r="C2625" s="238"/>
      <c r="D2625" s="227" t="s">
        <v>182</v>
      </c>
      <c r="E2625" s="239" t="s">
        <v>19</v>
      </c>
      <c r="F2625" s="240" t="s">
        <v>2415</v>
      </c>
      <c r="G2625" s="238"/>
      <c r="H2625" s="241">
        <v>2.2000000000000002</v>
      </c>
      <c r="I2625" s="242"/>
      <c r="J2625" s="238"/>
      <c r="K2625" s="238"/>
      <c r="L2625" s="243"/>
      <c r="M2625" s="244"/>
      <c r="N2625" s="245"/>
      <c r="O2625" s="245"/>
      <c r="P2625" s="245"/>
      <c r="Q2625" s="245"/>
      <c r="R2625" s="245"/>
      <c r="S2625" s="245"/>
      <c r="T2625" s="246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47" t="s">
        <v>182</v>
      </c>
      <c r="AU2625" s="247" t="s">
        <v>81</v>
      </c>
      <c r="AV2625" s="14" t="s">
        <v>185</v>
      </c>
      <c r="AW2625" s="14" t="s">
        <v>33</v>
      </c>
      <c r="AX2625" s="14" t="s">
        <v>71</v>
      </c>
      <c r="AY2625" s="247" t="s">
        <v>171</v>
      </c>
    </row>
    <row r="2626" s="15" customFormat="1">
      <c r="A2626" s="15"/>
      <c r="B2626" s="248"/>
      <c r="C2626" s="249"/>
      <c r="D2626" s="227" t="s">
        <v>182</v>
      </c>
      <c r="E2626" s="250" t="s">
        <v>19</v>
      </c>
      <c r="F2626" s="251" t="s">
        <v>1081</v>
      </c>
      <c r="G2626" s="249"/>
      <c r="H2626" s="252">
        <v>20.899999999999999</v>
      </c>
      <c r="I2626" s="253"/>
      <c r="J2626" s="249"/>
      <c r="K2626" s="249"/>
      <c r="L2626" s="254"/>
      <c r="M2626" s="255"/>
      <c r="N2626" s="256"/>
      <c r="O2626" s="256"/>
      <c r="P2626" s="256"/>
      <c r="Q2626" s="256"/>
      <c r="R2626" s="256"/>
      <c r="S2626" s="256"/>
      <c r="T2626" s="257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58" t="s">
        <v>182</v>
      </c>
      <c r="AU2626" s="258" t="s">
        <v>81</v>
      </c>
      <c r="AV2626" s="15" t="s">
        <v>179</v>
      </c>
      <c r="AW2626" s="15" t="s">
        <v>33</v>
      </c>
      <c r="AX2626" s="15" t="s">
        <v>79</v>
      </c>
      <c r="AY2626" s="258" t="s">
        <v>171</v>
      </c>
    </row>
    <row r="2627" s="2" customFormat="1" ht="16.5" customHeight="1">
      <c r="A2627" s="41"/>
      <c r="B2627" s="42"/>
      <c r="C2627" s="207" t="s">
        <v>1446</v>
      </c>
      <c r="D2627" s="207" t="s">
        <v>174</v>
      </c>
      <c r="E2627" s="208" t="s">
        <v>2416</v>
      </c>
      <c r="F2627" s="209" t="s">
        <v>2417</v>
      </c>
      <c r="G2627" s="210" t="s">
        <v>191</v>
      </c>
      <c r="H2627" s="211">
        <v>20.899999999999999</v>
      </c>
      <c r="I2627" s="212"/>
      <c r="J2627" s="213">
        <f>ROUND(I2627*H2627,2)</f>
        <v>0</v>
      </c>
      <c r="K2627" s="209" t="s">
        <v>178</v>
      </c>
      <c r="L2627" s="47"/>
      <c r="M2627" s="214" t="s">
        <v>19</v>
      </c>
      <c r="N2627" s="215" t="s">
        <v>42</v>
      </c>
      <c r="O2627" s="87"/>
      <c r="P2627" s="216">
        <f>O2627*H2627</f>
        <v>0</v>
      </c>
      <c r="Q2627" s="216">
        <v>0.00036999999999999999</v>
      </c>
      <c r="R2627" s="216">
        <f>Q2627*H2627</f>
        <v>0.0077329999999999994</v>
      </c>
      <c r="S2627" s="216">
        <v>0</v>
      </c>
      <c r="T2627" s="217">
        <f>S2627*H2627</f>
        <v>0</v>
      </c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R2627" s="218" t="s">
        <v>235</v>
      </c>
      <c r="AT2627" s="218" t="s">
        <v>174</v>
      </c>
      <c r="AU2627" s="218" t="s">
        <v>81</v>
      </c>
      <c r="AY2627" s="20" t="s">
        <v>171</v>
      </c>
      <c r="BE2627" s="219">
        <f>IF(N2627="základní",J2627,0)</f>
        <v>0</v>
      </c>
      <c r="BF2627" s="219">
        <f>IF(N2627="snížená",J2627,0)</f>
        <v>0</v>
      </c>
      <c r="BG2627" s="219">
        <f>IF(N2627="zákl. přenesená",J2627,0)</f>
        <v>0</v>
      </c>
      <c r="BH2627" s="219">
        <f>IF(N2627="sníž. přenesená",J2627,0)</f>
        <v>0</v>
      </c>
      <c r="BI2627" s="219">
        <f>IF(N2627="nulová",J2627,0)</f>
        <v>0</v>
      </c>
      <c r="BJ2627" s="20" t="s">
        <v>79</v>
      </c>
      <c r="BK2627" s="219">
        <f>ROUND(I2627*H2627,2)</f>
        <v>0</v>
      </c>
      <c r="BL2627" s="20" t="s">
        <v>235</v>
      </c>
      <c r="BM2627" s="218" t="s">
        <v>2418</v>
      </c>
    </row>
    <row r="2628" s="2" customFormat="1">
      <c r="A2628" s="41"/>
      <c r="B2628" s="42"/>
      <c r="C2628" s="43"/>
      <c r="D2628" s="220" t="s">
        <v>180</v>
      </c>
      <c r="E2628" s="43"/>
      <c r="F2628" s="221" t="s">
        <v>2419</v>
      </c>
      <c r="G2628" s="43"/>
      <c r="H2628" s="43"/>
      <c r="I2628" s="222"/>
      <c r="J2628" s="43"/>
      <c r="K2628" s="43"/>
      <c r="L2628" s="47"/>
      <c r="M2628" s="223"/>
      <c r="N2628" s="224"/>
      <c r="O2628" s="87"/>
      <c r="P2628" s="87"/>
      <c r="Q2628" s="87"/>
      <c r="R2628" s="87"/>
      <c r="S2628" s="87"/>
      <c r="T2628" s="88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T2628" s="20" t="s">
        <v>180</v>
      </c>
      <c r="AU2628" s="20" t="s">
        <v>81</v>
      </c>
    </row>
    <row r="2629" s="13" customFormat="1">
      <c r="A2629" s="13"/>
      <c r="B2629" s="225"/>
      <c r="C2629" s="226"/>
      <c r="D2629" s="227" t="s">
        <v>182</v>
      </c>
      <c r="E2629" s="228" t="s">
        <v>19</v>
      </c>
      <c r="F2629" s="229" t="s">
        <v>2395</v>
      </c>
      <c r="G2629" s="226"/>
      <c r="H2629" s="230">
        <v>10.449999999999999</v>
      </c>
      <c r="I2629" s="231"/>
      <c r="J2629" s="226"/>
      <c r="K2629" s="226"/>
      <c r="L2629" s="232"/>
      <c r="M2629" s="233"/>
      <c r="N2629" s="234"/>
      <c r="O2629" s="234"/>
      <c r="P2629" s="234"/>
      <c r="Q2629" s="234"/>
      <c r="R2629" s="234"/>
      <c r="S2629" s="234"/>
      <c r="T2629" s="23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6" t="s">
        <v>182</v>
      </c>
      <c r="AU2629" s="236" t="s">
        <v>81</v>
      </c>
      <c r="AV2629" s="13" t="s">
        <v>81</v>
      </c>
      <c r="AW2629" s="13" t="s">
        <v>33</v>
      </c>
      <c r="AX2629" s="13" t="s">
        <v>71</v>
      </c>
      <c r="AY2629" s="236" t="s">
        <v>171</v>
      </c>
    </row>
    <row r="2630" s="13" customFormat="1">
      <c r="A2630" s="13"/>
      <c r="B2630" s="225"/>
      <c r="C2630" s="226"/>
      <c r="D2630" s="227" t="s">
        <v>182</v>
      </c>
      <c r="E2630" s="228" t="s">
        <v>19</v>
      </c>
      <c r="F2630" s="229" t="s">
        <v>2396</v>
      </c>
      <c r="G2630" s="226"/>
      <c r="H2630" s="230">
        <v>6.0499999999999998</v>
      </c>
      <c r="I2630" s="231"/>
      <c r="J2630" s="226"/>
      <c r="K2630" s="226"/>
      <c r="L2630" s="232"/>
      <c r="M2630" s="233"/>
      <c r="N2630" s="234"/>
      <c r="O2630" s="234"/>
      <c r="P2630" s="234"/>
      <c r="Q2630" s="234"/>
      <c r="R2630" s="234"/>
      <c r="S2630" s="234"/>
      <c r="T2630" s="23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6" t="s">
        <v>182</v>
      </c>
      <c r="AU2630" s="236" t="s">
        <v>81</v>
      </c>
      <c r="AV2630" s="13" t="s">
        <v>81</v>
      </c>
      <c r="AW2630" s="13" t="s">
        <v>33</v>
      </c>
      <c r="AX2630" s="13" t="s">
        <v>71</v>
      </c>
      <c r="AY2630" s="236" t="s">
        <v>171</v>
      </c>
    </row>
    <row r="2631" s="13" customFormat="1">
      <c r="A2631" s="13"/>
      <c r="B2631" s="225"/>
      <c r="C2631" s="226"/>
      <c r="D2631" s="227" t="s">
        <v>182</v>
      </c>
      <c r="E2631" s="228" t="s">
        <v>19</v>
      </c>
      <c r="F2631" s="229" t="s">
        <v>2397</v>
      </c>
      <c r="G2631" s="226"/>
      <c r="H2631" s="230">
        <v>2.2000000000000002</v>
      </c>
      <c r="I2631" s="231"/>
      <c r="J2631" s="226"/>
      <c r="K2631" s="226"/>
      <c r="L2631" s="232"/>
      <c r="M2631" s="233"/>
      <c r="N2631" s="234"/>
      <c r="O2631" s="234"/>
      <c r="P2631" s="234"/>
      <c r="Q2631" s="234"/>
      <c r="R2631" s="234"/>
      <c r="S2631" s="234"/>
      <c r="T2631" s="23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6" t="s">
        <v>182</v>
      </c>
      <c r="AU2631" s="236" t="s">
        <v>81</v>
      </c>
      <c r="AV2631" s="13" t="s">
        <v>81</v>
      </c>
      <c r="AW2631" s="13" t="s">
        <v>33</v>
      </c>
      <c r="AX2631" s="13" t="s">
        <v>71</v>
      </c>
      <c r="AY2631" s="236" t="s">
        <v>171</v>
      </c>
    </row>
    <row r="2632" s="14" customFormat="1">
      <c r="A2632" s="14"/>
      <c r="B2632" s="237"/>
      <c r="C2632" s="238"/>
      <c r="D2632" s="227" t="s">
        <v>182</v>
      </c>
      <c r="E2632" s="239" t="s">
        <v>19</v>
      </c>
      <c r="F2632" s="240" t="s">
        <v>2413</v>
      </c>
      <c r="G2632" s="238"/>
      <c r="H2632" s="241">
        <v>18.699999999999999</v>
      </c>
      <c r="I2632" s="242"/>
      <c r="J2632" s="238"/>
      <c r="K2632" s="238"/>
      <c r="L2632" s="243"/>
      <c r="M2632" s="244"/>
      <c r="N2632" s="245"/>
      <c r="O2632" s="245"/>
      <c r="P2632" s="245"/>
      <c r="Q2632" s="245"/>
      <c r="R2632" s="245"/>
      <c r="S2632" s="245"/>
      <c r="T2632" s="246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47" t="s">
        <v>182</v>
      </c>
      <c r="AU2632" s="247" t="s">
        <v>81</v>
      </c>
      <c r="AV2632" s="14" t="s">
        <v>185</v>
      </c>
      <c r="AW2632" s="14" t="s">
        <v>33</v>
      </c>
      <c r="AX2632" s="14" t="s">
        <v>71</v>
      </c>
      <c r="AY2632" s="247" t="s">
        <v>171</v>
      </c>
    </row>
    <row r="2633" s="13" customFormat="1">
      <c r="A2633" s="13"/>
      <c r="B2633" s="225"/>
      <c r="C2633" s="226"/>
      <c r="D2633" s="227" t="s">
        <v>182</v>
      </c>
      <c r="E2633" s="228" t="s">
        <v>19</v>
      </c>
      <c r="F2633" s="229" t="s">
        <v>2414</v>
      </c>
      <c r="G2633" s="226"/>
      <c r="H2633" s="230">
        <v>2.2000000000000002</v>
      </c>
      <c r="I2633" s="231"/>
      <c r="J2633" s="226"/>
      <c r="K2633" s="226"/>
      <c r="L2633" s="232"/>
      <c r="M2633" s="233"/>
      <c r="N2633" s="234"/>
      <c r="O2633" s="234"/>
      <c r="P2633" s="234"/>
      <c r="Q2633" s="234"/>
      <c r="R2633" s="234"/>
      <c r="S2633" s="234"/>
      <c r="T2633" s="23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6" t="s">
        <v>182</v>
      </c>
      <c r="AU2633" s="236" t="s">
        <v>81</v>
      </c>
      <c r="AV2633" s="13" t="s">
        <v>81</v>
      </c>
      <c r="AW2633" s="13" t="s">
        <v>33</v>
      </c>
      <c r="AX2633" s="13" t="s">
        <v>71</v>
      </c>
      <c r="AY2633" s="236" t="s">
        <v>171</v>
      </c>
    </row>
    <row r="2634" s="14" customFormat="1">
      <c r="A2634" s="14"/>
      <c r="B2634" s="237"/>
      <c r="C2634" s="238"/>
      <c r="D2634" s="227" t="s">
        <v>182</v>
      </c>
      <c r="E2634" s="239" t="s">
        <v>19</v>
      </c>
      <c r="F2634" s="240" t="s">
        <v>2415</v>
      </c>
      <c r="G2634" s="238"/>
      <c r="H2634" s="241">
        <v>2.2000000000000002</v>
      </c>
      <c r="I2634" s="242"/>
      <c r="J2634" s="238"/>
      <c r="K2634" s="238"/>
      <c r="L2634" s="243"/>
      <c r="M2634" s="244"/>
      <c r="N2634" s="245"/>
      <c r="O2634" s="245"/>
      <c r="P2634" s="245"/>
      <c r="Q2634" s="245"/>
      <c r="R2634" s="245"/>
      <c r="S2634" s="245"/>
      <c r="T2634" s="246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47" t="s">
        <v>182</v>
      </c>
      <c r="AU2634" s="247" t="s">
        <v>81</v>
      </c>
      <c r="AV2634" s="14" t="s">
        <v>185</v>
      </c>
      <c r="AW2634" s="14" t="s">
        <v>33</v>
      </c>
      <c r="AX2634" s="14" t="s">
        <v>71</v>
      </c>
      <c r="AY2634" s="247" t="s">
        <v>171</v>
      </c>
    </row>
    <row r="2635" s="15" customFormat="1">
      <c r="A2635" s="15"/>
      <c r="B2635" s="248"/>
      <c r="C2635" s="249"/>
      <c r="D2635" s="227" t="s">
        <v>182</v>
      </c>
      <c r="E2635" s="250" t="s">
        <v>19</v>
      </c>
      <c r="F2635" s="251" t="s">
        <v>1081</v>
      </c>
      <c r="G2635" s="249"/>
      <c r="H2635" s="252">
        <v>20.899999999999999</v>
      </c>
      <c r="I2635" s="253"/>
      <c r="J2635" s="249"/>
      <c r="K2635" s="249"/>
      <c r="L2635" s="254"/>
      <c r="M2635" s="255"/>
      <c r="N2635" s="256"/>
      <c r="O2635" s="256"/>
      <c r="P2635" s="256"/>
      <c r="Q2635" s="256"/>
      <c r="R2635" s="256"/>
      <c r="S2635" s="256"/>
      <c r="T2635" s="257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58" t="s">
        <v>182</v>
      </c>
      <c r="AU2635" s="258" t="s">
        <v>81</v>
      </c>
      <c r="AV2635" s="15" t="s">
        <v>179</v>
      </c>
      <c r="AW2635" s="15" t="s">
        <v>33</v>
      </c>
      <c r="AX2635" s="15" t="s">
        <v>79</v>
      </c>
      <c r="AY2635" s="258" t="s">
        <v>171</v>
      </c>
    </row>
    <row r="2636" s="12" customFormat="1" ht="22.8" customHeight="1">
      <c r="A2636" s="12"/>
      <c r="B2636" s="191"/>
      <c r="C2636" s="192"/>
      <c r="D2636" s="193" t="s">
        <v>70</v>
      </c>
      <c r="E2636" s="205" t="s">
        <v>2420</v>
      </c>
      <c r="F2636" s="205" t="s">
        <v>2421</v>
      </c>
      <c r="G2636" s="192"/>
      <c r="H2636" s="192"/>
      <c r="I2636" s="195"/>
      <c r="J2636" s="206">
        <f>BK2636</f>
        <v>0</v>
      </c>
      <c r="K2636" s="192"/>
      <c r="L2636" s="197"/>
      <c r="M2636" s="198"/>
      <c r="N2636" s="199"/>
      <c r="O2636" s="199"/>
      <c r="P2636" s="200">
        <f>SUM(P2637:P2801)</f>
        <v>0</v>
      </c>
      <c r="Q2636" s="199"/>
      <c r="R2636" s="200">
        <f>SUM(R2637:R2801)</f>
        <v>0.65122071999999998</v>
      </c>
      <c r="S2636" s="199"/>
      <c r="T2636" s="201">
        <f>SUM(T2637:T2801)</f>
        <v>0</v>
      </c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R2636" s="202" t="s">
        <v>81</v>
      </c>
      <c r="AT2636" s="203" t="s">
        <v>70</v>
      </c>
      <c r="AU2636" s="203" t="s">
        <v>79</v>
      </c>
      <c r="AY2636" s="202" t="s">
        <v>171</v>
      </c>
      <c r="BK2636" s="204">
        <f>SUM(BK2637:BK2801)</f>
        <v>0</v>
      </c>
    </row>
    <row r="2637" s="2" customFormat="1" ht="16.5" customHeight="1">
      <c r="A2637" s="41"/>
      <c r="B2637" s="42"/>
      <c r="C2637" s="207" t="s">
        <v>2422</v>
      </c>
      <c r="D2637" s="207" t="s">
        <v>174</v>
      </c>
      <c r="E2637" s="208" t="s">
        <v>2423</v>
      </c>
      <c r="F2637" s="209" t="s">
        <v>2424</v>
      </c>
      <c r="G2637" s="210" t="s">
        <v>191</v>
      </c>
      <c r="H2637" s="211">
        <v>1080.9839999999999</v>
      </c>
      <c r="I2637" s="212"/>
      <c r="J2637" s="213">
        <f>ROUND(I2637*H2637,2)</f>
        <v>0</v>
      </c>
      <c r="K2637" s="209" t="s">
        <v>178</v>
      </c>
      <c r="L2637" s="47"/>
      <c r="M2637" s="214" t="s">
        <v>19</v>
      </c>
      <c r="N2637" s="215" t="s">
        <v>42</v>
      </c>
      <c r="O2637" s="87"/>
      <c r="P2637" s="216">
        <f>O2637*H2637</f>
        <v>0</v>
      </c>
      <c r="Q2637" s="216">
        <v>0.00020000000000000001</v>
      </c>
      <c r="R2637" s="216">
        <f>Q2637*H2637</f>
        <v>0.2161968</v>
      </c>
      <c r="S2637" s="216">
        <v>0</v>
      </c>
      <c r="T2637" s="217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18" t="s">
        <v>235</v>
      </c>
      <c r="AT2637" s="218" t="s">
        <v>174</v>
      </c>
      <c r="AU2637" s="218" t="s">
        <v>81</v>
      </c>
      <c r="AY2637" s="20" t="s">
        <v>171</v>
      </c>
      <c r="BE2637" s="219">
        <f>IF(N2637="základní",J2637,0)</f>
        <v>0</v>
      </c>
      <c r="BF2637" s="219">
        <f>IF(N2637="snížená",J2637,0)</f>
        <v>0</v>
      </c>
      <c r="BG2637" s="219">
        <f>IF(N2637="zákl. přenesená",J2637,0)</f>
        <v>0</v>
      </c>
      <c r="BH2637" s="219">
        <f>IF(N2637="sníž. přenesená",J2637,0)</f>
        <v>0</v>
      </c>
      <c r="BI2637" s="219">
        <f>IF(N2637="nulová",J2637,0)</f>
        <v>0</v>
      </c>
      <c r="BJ2637" s="20" t="s">
        <v>79</v>
      </c>
      <c r="BK2637" s="219">
        <f>ROUND(I2637*H2637,2)</f>
        <v>0</v>
      </c>
      <c r="BL2637" s="20" t="s">
        <v>235</v>
      </c>
      <c r="BM2637" s="218" t="s">
        <v>2425</v>
      </c>
    </row>
    <row r="2638" s="2" customFormat="1">
      <c r="A2638" s="41"/>
      <c r="B2638" s="42"/>
      <c r="C2638" s="43"/>
      <c r="D2638" s="220" t="s">
        <v>180</v>
      </c>
      <c r="E2638" s="43"/>
      <c r="F2638" s="221" t="s">
        <v>2426</v>
      </c>
      <c r="G2638" s="43"/>
      <c r="H2638" s="43"/>
      <c r="I2638" s="222"/>
      <c r="J2638" s="43"/>
      <c r="K2638" s="43"/>
      <c r="L2638" s="47"/>
      <c r="M2638" s="223"/>
      <c r="N2638" s="224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180</v>
      </c>
      <c r="AU2638" s="20" t="s">
        <v>81</v>
      </c>
    </row>
    <row r="2639" s="13" customFormat="1">
      <c r="A2639" s="13"/>
      <c r="B2639" s="225"/>
      <c r="C2639" s="226"/>
      <c r="D2639" s="227" t="s">
        <v>182</v>
      </c>
      <c r="E2639" s="228" t="s">
        <v>19</v>
      </c>
      <c r="F2639" s="229" t="s">
        <v>267</v>
      </c>
      <c r="G2639" s="226"/>
      <c r="H2639" s="230">
        <v>75.549999999999997</v>
      </c>
      <c r="I2639" s="231"/>
      <c r="J2639" s="226"/>
      <c r="K2639" s="226"/>
      <c r="L2639" s="232"/>
      <c r="M2639" s="233"/>
      <c r="N2639" s="234"/>
      <c r="O2639" s="234"/>
      <c r="P2639" s="234"/>
      <c r="Q2639" s="234"/>
      <c r="R2639" s="234"/>
      <c r="S2639" s="234"/>
      <c r="T2639" s="235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6" t="s">
        <v>182</v>
      </c>
      <c r="AU2639" s="236" t="s">
        <v>81</v>
      </c>
      <c r="AV2639" s="13" t="s">
        <v>81</v>
      </c>
      <c r="AW2639" s="13" t="s">
        <v>33</v>
      </c>
      <c r="AX2639" s="13" t="s">
        <v>71</v>
      </c>
      <c r="AY2639" s="236" t="s">
        <v>171</v>
      </c>
    </row>
    <row r="2640" s="14" customFormat="1">
      <c r="A2640" s="14"/>
      <c r="B2640" s="237"/>
      <c r="C2640" s="238"/>
      <c r="D2640" s="227" t="s">
        <v>182</v>
      </c>
      <c r="E2640" s="239" t="s">
        <v>19</v>
      </c>
      <c r="F2640" s="240" t="s">
        <v>2427</v>
      </c>
      <c r="G2640" s="238"/>
      <c r="H2640" s="241">
        <v>75.549999999999997</v>
      </c>
      <c r="I2640" s="242"/>
      <c r="J2640" s="238"/>
      <c r="K2640" s="238"/>
      <c r="L2640" s="243"/>
      <c r="M2640" s="244"/>
      <c r="N2640" s="245"/>
      <c r="O2640" s="245"/>
      <c r="P2640" s="245"/>
      <c r="Q2640" s="245"/>
      <c r="R2640" s="245"/>
      <c r="S2640" s="245"/>
      <c r="T2640" s="246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47" t="s">
        <v>182</v>
      </c>
      <c r="AU2640" s="247" t="s">
        <v>81</v>
      </c>
      <c r="AV2640" s="14" t="s">
        <v>185</v>
      </c>
      <c r="AW2640" s="14" t="s">
        <v>33</v>
      </c>
      <c r="AX2640" s="14" t="s">
        <v>71</v>
      </c>
      <c r="AY2640" s="247" t="s">
        <v>171</v>
      </c>
    </row>
    <row r="2641" s="13" customFormat="1">
      <c r="A2641" s="13"/>
      <c r="B2641" s="225"/>
      <c r="C2641" s="226"/>
      <c r="D2641" s="227" t="s">
        <v>182</v>
      </c>
      <c r="E2641" s="228" t="s">
        <v>19</v>
      </c>
      <c r="F2641" s="229" t="s">
        <v>288</v>
      </c>
      <c r="G2641" s="226"/>
      <c r="H2641" s="230">
        <v>77.353999999999999</v>
      </c>
      <c r="I2641" s="231"/>
      <c r="J2641" s="226"/>
      <c r="K2641" s="226"/>
      <c r="L2641" s="232"/>
      <c r="M2641" s="233"/>
      <c r="N2641" s="234"/>
      <c r="O2641" s="234"/>
      <c r="P2641" s="234"/>
      <c r="Q2641" s="234"/>
      <c r="R2641" s="234"/>
      <c r="S2641" s="234"/>
      <c r="T2641" s="235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6" t="s">
        <v>182</v>
      </c>
      <c r="AU2641" s="236" t="s">
        <v>81</v>
      </c>
      <c r="AV2641" s="13" t="s">
        <v>81</v>
      </c>
      <c r="AW2641" s="13" t="s">
        <v>33</v>
      </c>
      <c r="AX2641" s="13" t="s">
        <v>71</v>
      </c>
      <c r="AY2641" s="236" t="s">
        <v>171</v>
      </c>
    </row>
    <row r="2642" s="13" customFormat="1">
      <c r="A2642" s="13"/>
      <c r="B2642" s="225"/>
      <c r="C2642" s="226"/>
      <c r="D2642" s="227" t="s">
        <v>182</v>
      </c>
      <c r="E2642" s="228" t="s">
        <v>19</v>
      </c>
      <c r="F2642" s="229" t="s">
        <v>294</v>
      </c>
      <c r="G2642" s="226"/>
      <c r="H2642" s="230">
        <v>72.168000000000006</v>
      </c>
      <c r="I2642" s="231"/>
      <c r="J2642" s="226"/>
      <c r="K2642" s="226"/>
      <c r="L2642" s="232"/>
      <c r="M2642" s="233"/>
      <c r="N2642" s="234"/>
      <c r="O2642" s="234"/>
      <c r="P2642" s="234"/>
      <c r="Q2642" s="234"/>
      <c r="R2642" s="234"/>
      <c r="S2642" s="234"/>
      <c r="T2642" s="23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6" t="s">
        <v>182</v>
      </c>
      <c r="AU2642" s="236" t="s">
        <v>81</v>
      </c>
      <c r="AV2642" s="13" t="s">
        <v>81</v>
      </c>
      <c r="AW2642" s="13" t="s">
        <v>33</v>
      </c>
      <c r="AX2642" s="13" t="s">
        <v>71</v>
      </c>
      <c r="AY2642" s="236" t="s">
        <v>171</v>
      </c>
    </row>
    <row r="2643" s="14" customFormat="1">
      <c r="A2643" s="14"/>
      <c r="B2643" s="237"/>
      <c r="C2643" s="238"/>
      <c r="D2643" s="227" t="s">
        <v>182</v>
      </c>
      <c r="E2643" s="239" t="s">
        <v>19</v>
      </c>
      <c r="F2643" s="240" t="s">
        <v>299</v>
      </c>
      <c r="G2643" s="238"/>
      <c r="H2643" s="241">
        <v>149.52199999999999</v>
      </c>
      <c r="I2643" s="242"/>
      <c r="J2643" s="238"/>
      <c r="K2643" s="238"/>
      <c r="L2643" s="243"/>
      <c r="M2643" s="244"/>
      <c r="N2643" s="245"/>
      <c r="O2643" s="245"/>
      <c r="P2643" s="245"/>
      <c r="Q2643" s="245"/>
      <c r="R2643" s="245"/>
      <c r="S2643" s="245"/>
      <c r="T2643" s="246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47" t="s">
        <v>182</v>
      </c>
      <c r="AU2643" s="247" t="s">
        <v>81</v>
      </c>
      <c r="AV2643" s="14" t="s">
        <v>185</v>
      </c>
      <c r="AW2643" s="14" t="s">
        <v>33</v>
      </c>
      <c r="AX2643" s="14" t="s">
        <v>71</v>
      </c>
      <c r="AY2643" s="247" t="s">
        <v>171</v>
      </c>
    </row>
    <row r="2644" s="13" customFormat="1">
      <c r="A2644" s="13"/>
      <c r="B2644" s="225"/>
      <c r="C2644" s="226"/>
      <c r="D2644" s="227" t="s">
        <v>182</v>
      </c>
      <c r="E2644" s="228" t="s">
        <v>19</v>
      </c>
      <c r="F2644" s="229" t="s">
        <v>2428</v>
      </c>
      <c r="G2644" s="226"/>
      <c r="H2644" s="230">
        <v>15.75</v>
      </c>
      <c r="I2644" s="231"/>
      <c r="J2644" s="226"/>
      <c r="K2644" s="226"/>
      <c r="L2644" s="232"/>
      <c r="M2644" s="233"/>
      <c r="N2644" s="234"/>
      <c r="O2644" s="234"/>
      <c r="P2644" s="234"/>
      <c r="Q2644" s="234"/>
      <c r="R2644" s="234"/>
      <c r="S2644" s="234"/>
      <c r="T2644" s="23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6" t="s">
        <v>182</v>
      </c>
      <c r="AU2644" s="236" t="s">
        <v>81</v>
      </c>
      <c r="AV2644" s="13" t="s">
        <v>81</v>
      </c>
      <c r="AW2644" s="13" t="s">
        <v>33</v>
      </c>
      <c r="AX2644" s="13" t="s">
        <v>71</v>
      </c>
      <c r="AY2644" s="236" t="s">
        <v>171</v>
      </c>
    </row>
    <row r="2645" s="13" customFormat="1">
      <c r="A2645" s="13"/>
      <c r="B2645" s="225"/>
      <c r="C2645" s="226"/>
      <c r="D2645" s="227" t="s">
        <v>182</v>
      </c>
      <c r="E2645" s="228" t="s">
        <v>19</v>
      </c>
      <c r="F2645" s="229" t="s">
        <v>2429</v>
      </c>
      <c r="G2645" s="226"/>
      <c r="H2645" s="230">
        <v>107.712</v>
      </c>
      <c r="I2645" s="231"/>
      <c r="J2645" s="226"/>
      <c r="K2645" s="226"/>
      <c r="L2645" s="232"/>
      <c r="M2645" s="233"/>
      <c r="N2645" s="234"/>
      <c r="O2645" s="234"/>
      <c r="P2645" s="234"/>
      <c r="Q2645" s="234"/>
      <c r="R2645" s="234"/>
      <c r="S2645" s="234"/>
      <c r="T2645" s="23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6" t="s">
        <v>182</v>
      </c>
      <c r="AU2645" s="236" t="s">
        <v>81</v>
      </c>
      <c r="AV2645" s="13" t="s">
        <v>81</v>
      </c>
      <c r="AW2645" s="13" t="s">
        <v>33</v>
      </c>
      <c r="AX2645" s="13" t="s">
        <v>71</v>
      </c>
      <c r="AY2645" s="236" t="s">
        <v>171</v>
      </c>
    </row>
    <row r="2646" s="13" customFormat="1">
      <c r="A2646" s="13"/>
      <c r="B2646" s="225"/>
      <c r="C2646" s="226"/>
      <c r="D2646" s="227" t="s">
        <v>182</v>
      </c>
      <c r="E2646" s="228" t="s">
        <v>19</v>
      </c>
      <c r="F2646" s="229" t="s">
        <v>2430</v>
      </c>
      <c r="G2646" s="226"/>
      <c r="H2646" s="230">
        <v>64.019999999999996</v>
      </c>
      <c r="I2646" s="231"/>
      <c r="J2646" s="226"/>
      <c r="K2646" s="226"/>
      <c r="L2646" s="232"/>
      <c r="M2646" s="233"/>
      <c r="N2646" s="234"/>
      <c r="O2646" s="234"/>
      <c r="P2646" s="234"/>
      <c r="Q2646" s="234"/>
      <c r="R2646" s="234"/>
      <c r="S2646" s="234"/>
      <c r="T2646" s="235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6" t="s">
        <v>182</v>
      </c>
      <c r="AU2646" s="236" t="s">
        <v>81</v>
      </c>
      <c r="AV2646" s="13" t="s">
        <v>81</v>
      </c>
      <c r="AW2646" s="13" t="s">
        <v>33</v>
      </c>
      <c r="AX2646" s="13" t="s">
        <v>71</v>
      </c>
      <c r="AY2646" s="236" t="s">
        <v>171</v>
      </c>
    </row>
    <row r="2647" s="14" customFormat="1">
      <c r="A2647" s="14"/>
      <c r="B2647" s="237"/>
      <c r="C2647" s="238"/>
      <c r="D2647" s="227" t="s">
        <v>182</v>
      </c>
      <c r="E2647" s="239" t="s">
        <v>19</v>
      </c>
      <c r="F2647" s="240" t="s">
        <v>310</v>
      </c>
      <c r="G2647" s="238"/>
      <c r="H2647" s="241">
        <v>187.482</v>
      </c>
      <c r="I2647" s="242"/>
      <c r="J2647" s="238"/>
      <c r="K2647" s="238"/>
      <c r="L2647" s="243"/>
      <c r="M2647" s="244"/>
      <c r="N2647" s="245"/>
      <c r="O2647" s="245"/>
      <c r="P2647" s="245"/>
      <c r="Q2647" s="245"/>
      <c r="R2647" s="245"/>
      <c r="S2647" s="245"/>
      <c r="T2647" s="246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7" t="s">
        <v>182</v>
      </c>
      <c r="AU2647" s="247" t="s">
        <v>81</v>
      </c>
      <c r="AV2647" s="14" t="s">
        <v>185</v>
      </c>
      <c r="AW2647" s="14" t="s">
        <v>33</v>
      </c>
      <c r="AX2647" s="14" t="s">
        <v>71</v>
      </c>
      <c r="AY2647" s="247" t="s">
        <v>171</v>
      </c>
    </row>
    <row r="2648" s="13" customFormat="1">
      <c r="A2648" s="13"/>
      <c r="B2648" s="225"/>
      <c r="C2648" s="226"/>
      <c r="D2648" s="227" t="s">
        <v>182</v>
      </c>
      <c r="E2648" s="228" t="s">
        <v>19</v>
      </c>
      <c r="F2648" s="229" t="s">
        <v>2431</v>
      </c>
      <c r="G2648" s="226"/>
      <c r="H2648" s="230">
        <v>15.800000000000001</v>
      </c>
      <c r="I2648" s="231"/>
      <c r="J2648" s="226"/>
      <c r="K2648" s="226"/>
      <c r="L2648" s="232"/>
      <c r="M2648" s="233"/>
      <c r="N2648" s="234"/>
      <c r="O2648" s="234"/>
      <c r="P2648" s="234"/>
      <c r="Q2648" s="234"/>
      <c r="R2648" s="234"/>
      <c r="S2648" s="234"/>
      <c r="T2648" s="235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6" t="s">
        <v>182</v>
      </c>
      <c r="AU2648" s="236" t="s">
        <v>81</v>
      </c>
      <c r="AV2648" s="13" t="s">
        <v>81</v>
      </c>
      <c r="AW2648" s="13" t="s">
        <v>33</v>
      </c>
      <c r="AX2648" s="13" t="s">
        <v>71</v>
      </c>
      <c r="AY2648" s="236" t="s">
        <v>171</v>
      </c>
    </row>
    <row r="2649" s="13" customFormat="1">
      <c r="A2649" s="13"/>
      <c r="B2649" s="225"/>
      <c r="C2649" s="226"/>
      <c r="D2649" s="227" t="s">
        <v>182</v>
      </c>
      <c r="E2649" s="228" t="s">
        <v>19</v>
      </c>
      <c r="F2649" s="229" t="s">
        <v>2432</v>
      </c>
      <c r="G2649" s="226"/>
      <c r="H2649" s="230">
        <v>50.159999999999997</v>
      </c>
      <c r="I2649" s="231"/>
      <c r="J2649" s="226"/>
      <c r="K2649" s="226"/>
      <c r="L2649" s="232"/>
      <c r="M2649" s="233"/>
      <c r="N2649" s="234"/>
      <c r="O2649" s="234"/>
      <c r="P2649" s="234"/>
      <c r="Q2649" s="234"/>
      <c r="R2649" s="234"/>
      <c r="S2649" s="234"/>
      <c r="T2649" s="235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6" t="s">
        <v>182</v>
      </c>
      <c r="AU2649" s="236" t="s">
        <v>81</v>
      </c>
      <c r="AV2649" s="13" t="s">
        <v>81</v>
      </c>
      <c r="AW2649" s="13" t="s">
        <v>33</v>
      </c>
      <c r="AX2649" s="13" t="s">
        <v>71</v>
      </c>
      <c r="AY2649" s="236" t="s">
        <v>171</v>
      </c>
    </row>
    <row r="2650" s="13" customFormat="1">
      <c r="A2650" s="13"/>
      <c r="B2650" s="225"/>
      <c r="C2650" s="226"/>
      <c r="D2650" s="227" t="s">
        <v>182</v>
      </c>
      <c r="E2650" s="228" t="s">
        <v>19</v>
      </c>
      <c r="F2650" s="229" t="s">
        <v>2433</v>
      </c>
      <c r="G2650" s="226"/>
      <c r="H2650" s="230">
        <v>72.138000000000005</v>
      </c>
      <c r="I2650" s="231"/>
      <c r="J2650" s="226"/>
      <c r="K2650" s="226"/>
      <c r="L2650" s="232"/>
      <c r="M2650" s="233"/>
      <c r="N2650" s="234"/>
      <c r="O2650" s="234"/>
      <c r="P2650" s="234"/>
      <c r="Q2650" s="234"/>
      <c r="R2650" s="234"/>
      <c r="S2650" s="234"/>
      <c r="T2650" s="235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6" t="s">
        <v>182</v>
      </c>
      <c r="AU2650" s="236" t="s">
        <v>81</v>
      </c>
      <c r="AV2650" s="13" t="s">
        <v>81</v>
      </c>
      <c r="AW2650" s="13" t="s">
        <v>33</v>
      </c>
      <c r="AX2650" s="13" t="s">
        <v>71</v>
      </c>
      <c r="AY2650" s="236" t="s">
        <v>171</v>
      </c>
    </row>
    <row r="2651" s="13" customFormat="1">
      <c r="A2651" s="13"/>
      <c r="B2651" s="225"/>
      <c r="C2651" s="226"/>
      <c r="D2651" s="227" t="s">
        <v>182</v>
      </c>
      <c r="E2651" s="228" t="s">
        <v>19</v>
      </c>
      <c r="F2651" s="229" t="s">
        <v>2434</v>
      </c>
      <c r="G2651" s="226"/>
      <c r="H2651" s="230">
        <v>34.979999999999997</v>
      </c>
      <c r="I2651" s="231"/>
      <c r="J2651" s="226"/>
      <c r="K2651" s="226"/>
      <c r="L2651" s="232"/>
      <c r="M2651" s="233"/>
      <c r="N2651" s="234"/>
      <c r="O2651" s="234"/>
      <c r="P2651" s="234"/>
      <c r="Q2651" s="234"/>
      <c r="R2651" s="234"/>
      <c r="S2651" s="234"/>
      <c r="T2651" s="235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6" t="s">
        <v>182</v>
      </c>
      <c r="AU2651" s="236" t="s">
        <v>81</v>
      </c>
      <c r="AV2651" s="13" t="s">
        <v>81</v>
      </c>
      <c r="AW2651" s="13" t="s">
        <v>33</v>
      </c>
      <c r="AX2651" s="13" t="s">
        <v>71</v>
      </c>
      <c r="AY2651" s="236" t="s">
        <v>171</v>
      </c>
    </row>
    <row r="2652" s="14" customFormat="1">
      <c r="A2652" s="14"/>
      <c r="B2652" s="237"/>
      <c r="C2652" s="238"/>
      <c r="D2652" s="227" t="s">
        <v>182</v>
      </c>
      <c r="E2652" s="239" t="s">
        <v>19</v>
      </c>
      <c r="F2652" s="240" t="s">
        <v>327</v>
      </c>
      <c r="G2652" s="238"/>
      <c r="H2652" s="241">
        <v>173.078</v>
      </c>
      <c r="I2652" s="242"/>
      <c r="J2652" s="238"/>
      <c r="K2652" s="238"/>
      <c r="L2652" s="243"/>
      <c r="M2652" s="244"/>
      <c r="N2652" s="245"/>
      <c r="O2652" s="245"/>
      <c r="P2652" s="245"/>
      <c r="Q2652" s="245"/>
      <c r="R2652" s="245"/>
      <c r="S2652" s="245"/>
      <c r="T2652" s="246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47" t="s">
        <v>182</v>
      </c>
      <c r="AU2652" s="247" t="s">
        <v>81</v>
      </c>
      <c r="AV2652" s="14" t="s">
        <v>185</v>
      </c>
      <c r="AW2652" s="14" t="s">
        <v>33</v>
      </c>
      <c r="AX2652" s="14" t="s">
        <v>71</v>
      </c>
      <c r="AY2652" s="247" t="s">
        <v>171</v>
      </c>
    </row>
    <row r="2653" s="13" customFormat="1">
      <c r="A2653" s="13"/>
      <c r="B2653" s="225"/>
      <c r="C2653" s="226"/>
      <c r="D2653" s="227" t="s">
        <v>182</v>
      </c>
      <c r="E2653" s="228" t="s">
        <v>19</v>
      </c>
      <c r="F2653" s="229" t="s">
        <v>328</v>
      </c>
      <c r="G2653" s="226"/>
      <c r="H2653" s="230">
        <v>55.695</v>
      </c>
      <c r="I2653" s="231"/>
      <c r="J2653" s="226"/>
      <c r="K2653" s="226"/>
      <c r="L2653" s="232"/>
      <c r="M2653" s="233"/>
      <c r="N2653" s="234"/>
      <c r="O2653" s="234"/>
      <c r="P2653" s="234"/>
      <c r="Q2653" s="234"/>
      <c r="R2653" s="234"/>
      <c r="S2653" s="234"/>
      <c r="T2653" s="235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6" t="s">
        <v>182</v>
      </c>
      <c r="AU2653" s="236" t="s">
        <v>81</v>
      </c>
      <c r="AV2653" s="13" t="s">
        <v>81</v>
      </c>
      <c r="AW2653" s="13" t="s">
        <v>33</v>
      </c>
      <c r="AX2653" s="13" t="s">
        <v>71</v>
      </c>
      <c r="AY2653" s="236" t="s">
        <v>171</v>
      </c>
    </row>
    <row r="2654" s="13" customFormat="1">
      <c r="A2654" s="13"/>
      <c r="B2654" s="225"/>
      <c r="C2654" s="226"/>
      <c r="D2654" s="227" t="s">
        <v>182</v>
      </c>
      <c r="E2654" s="228" t="s">
        <v>19</v>
      </c>
      <c r="F2654" s="229" t="s">
        <v>331</v>
      </c>
      <c r="G2654" s="226"/>
      <c r="H2654" s="230">
        <v>70.384</v>
      </c>
      <c r="I2654" s="231"/>
      <c r="J2654" s="226"/>
      <c r="K2654" s="226"/>
      <c r="L2654" s="232"/>
      <c r="M2654" s="233"/>
      <c r="N2654" s="234"/>
      <c r="O2654" s="234"/>
      <c r="P2654" s="234"/>
      <c r="Q2654" s="234"/>
      <c r="R2654" s="234"/>
      <c r="S2654" s="234"/>
      <c r="T2654" s="235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6" t="s">
        <v>182</v>
      </c>
      <c r="AU2654" s="236" t="s">
        <v>81</v>
      </c>
      <c r="AV2654" s="13" t="s">
        <v>81</v>
      </c>
      <c r="AW2654" s="13" t="s">
        <v>33</v>
      </c>
      <c r="AX2654" s="13" t="s">
        <v>71</v>
      </c>
      <c r="AY2654" s="236" t="s">
        <v>171</v>
      </c>
    </row>
    <row r="2655" s="14" customFormat="1">
      <c r="A2655" s="14"/>
      <c r="B2655" s="237"/>
      <c r="C2655" s="238"/>
      <c r="D2655" s="227" t="s">
        <v>182</v>
      </c>
      <c r="E2655" s="239" t="s">
        <v>19</v>
      </c>
      <c r="F2655" s="240" t="s">
        <v>335</v>
      </c>
      <c r="G2655" s="238"/>
      <c r="H2655" s="241">
        <v>126.07900000000001</v>
      </c>
      <c r="I2655" s="242"/>
      <c r="J2655" s="238"/>
      <c r="K2655" s="238"/>
      <c r="L2655" s="243"/>
      <c r="M2655" s="244"/>
      <c r="N2655" s="245"/>
      <c r="O2655" s="245"/>
      <c r="P2655" s="245"/>
      <c r="Q2655" s="245"/>
      <c r="R2655" s="245"/>
      <c r="S2655" s="245"/>
      <c r="T2655" s="246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47" t="s">
        <v>182</v>
      </c>
      <c r="AU2655" s="247" t="s">
        <v>81</v>
      </c>
      <c r="AV2655" s="14" t="s">
        <v>185</v>
      </c>
      <c r="AW2655" s="14" t="s">
        <v>33</v>
      </c>
      <c r="AX2655" s="14" t="s">
        <v>71</v>
      </c>
      <c r="AY2655" s="247" t="s">
        <v>171</v>
      </c>
    </row>
    <row r="2656" s="13" customFormat="1">
      <c r="A2656" s="13"/>
      <c r="B2656" s="225"/>
      <c r="C2656" s="226"/>
      <c r="D2656" s="227" t="s">
        <v>182</v>
      </c>
      <c r="E2656" s="228" t="s">
        <v>19</v>
      </c>
      <c r="F2656" s="229" t="s">
        <v>2435</v>
      </c>
      <c r="G2656" s="226"/>
      <c r="H2656" s="230">
        <v>127.70999999999999</v>
      </c>
      <c r="I2656" s="231"/>
      <c r="J2656" s="226"/>
      <c r="K2656" s="226"/>
      <c r="L2656" s="232"/>
      <c r="M2656" s="233"/>
      <c r="N2656" s="234"/>
      <c r="O2656" s="234"/>
      <c r="P2656" s="234"/>
      <c r="Q2656" s="234"/>
      <c r="R2656" s="234"/>
      <c r="S2656" s="234"/>
      <c r="T2656" s="235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6" t="s">
        <v>182</v>
      </c>
      <c r="AU2656" s="236" t="s">
        <v>81</v>
      </c>
      <c r="AV2656" s="13" t="s">
        <v>81</v>
      </c>
      <c r="AW2656" s="13" t="s">
        <v>33</v>
      </c>
      <c r="AX2656" s="13" t="s">
        <v>71</v>
      </c>
      <c r="AY2656" s="236" t="s">
        <v>171</v>
      </c>
    </row>
    <row r="2657" s="13" customFormat="1">
      <c r="A2657" s="13"/>
      <c r="B2657" s="225"/>
      <c r="C2657" s="226"/>
      <c r="D2657" s="227" t="s">
        <v>182</v>
      </c>
      <c r="E2657" s="228" t="s">
        <v>19</v>
      </c>
      <c r="F2657" s="229" t="s">
        <v>2436</v>
      </c>
      <c r="G2657" s="226"/>
      <c r="H2657" s="230">
        <v>48.509999999999998</v>
      </c>
      <c r="I2657" s="231"/>
      <c r="J2657" s="226"/>
      <c r="K2657" s="226"/>
      <c r="L2657" s="232"/>
      <c r="M2657" s="233"/>
      <c r="N2657" s="234"/>
      <c r="O2657" s="234"/>
      <c r="P2657" s="234"/>
      <c r="Q2657" s="234"/>
      <c r="R2657" s="234"/>
      <c r="S2657" s="234"/>
      <c r="T2657" s="235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6" t="s">
        <v>182</v>
      </c>
      <c r="AU2657" s="236" t="s">
        <v>81</v>
      </c>
      <c r="AV2657" s="13" t="s">
        <v>81</v>
      </c>
      <c r="AW2657" s="13" t="s">
        <v>33</v>
      </c>
      <c r="AX2657" s="13" t="s">
        <v>71</v>
      </c>
      <c r="AY2657" s="236" t="s">
        <v>171</v>
      </c>
    </row>
    <row r="2658" s="14" customFormat="1">
      <c r="A2658" s="14"/>
      <c r="B2658" s="237"/>
      <c r="C2658" s="238"/>
      <c r="D2658" s="227" t="s">
        <v>182</v>
      </c>
      <c r="E2658" s="239" t="s">
        <v>19</v>
      </c>
      <c r="F2658" s="240" t="s">
        <v>345</v>
      </c>
      <c r="G2658" s="238"/>
      <c r="H2658" s="241">
        <v>176.22</v>
      </c>
      <c r="I2658" s="242"/>
      <c r="J2658" s="238"/>
      <c r="K2658" s="238"/>
      <c r="L2658" s="243"/>
      <c r="M2658" s="244"/>
      <c r="N2658" s="245"/>
      <c r="O2658" s="245"/>
      <c r="P2658" s="245"/>
      <c r="Q2658" s="245"/>
      <c r="R2658" s="245"/>
      <c r="S2658" s="245"/>
      <c r="T2658" s="246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47" t="s">
        <v>182</v>
      </c>
      <c r="AU2658" s="247" t="s">
        <v>81</v>
      </c>
      <c r="AV2658" s="14" t="s">
        <v>185</v>
      </c>
      <c r="AW2658" s="14" t="s">
        <v>33</v>
      </c>
      <c r="AX2658" s="14" t="s">
        <v>71</v>
      </c>
      <c r="AY2658" s="247" t="s">
        <v>171</v>
      </c>
    </row>
    <row r="2659" s="13" customFormat="1">
      <c r="A2659" s="13"/>
      <c r="B2659" s="225"/>
      <c r="C2659" s="226"/>
      <c r="D2659" s="227" t="s">
        <v>182</v>
      </c>
      <c r="E2659" s="228" t="s">
        <v>19</v>
      </c>
      <c r="F2659" s="229" t="s">
        <v>2437</v>
      </c>
      <c r="G2659" s="226"/>
      <c r="H2659" s="230">
        <v>6.75</v>
      </c>
      <c r="I2659" s="231"/>
      <c r="J2659" s="226"/>
      <c r="K2659" s="226"/>
      <c r="L2659" s="232"/>
      <c r="M2659" s="233"/>
      <c r="N2659" s="234"/>
      <c r="O2659" s="234"/>
      <c r="P2659" s="234"/>
      <c r="Q2659" s="234"/>
      <c r="R2659" s="234"/>
      <c r="S2659" s="234"/>
      <c r="T2659" s="235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6" t="s">
        <v>182</v>
      </c>
      <c r="AU2659" s="236" t="s">
        <v>81</v>
      </c>
      <c r="AV2659" s="13" t="s">
        <v>81</v>
      </c>
      <c r="AW2659" s="13" t="s">
        <v>33</v>
      </c>
      <c r="AX2659" s="13" t="s">
        <v>71</v>
      </c>
      <c r="AY2659" s="236" t="s">
        <v>171</v>
      </c>
    </row>
    <row r="2660" s="13" customFormat="1">
      <c r="A2660" s="13"/>
      <c r="B2660" s="225"/>
      <c r="C2660" s="226"/>
      <c r="D2660" s="227" t="s">
        <v>182</v>
      </c>
      <c r="E2660" s="228" t="s">
        <v>19</v>
      </c>
      <c r="F2660" s="229" t="s">
        <v>2438</v>
      </c>
      <c r="G2660" s="226"/>
      <c r="H2660" s="230">
        <v>6.9900000000000002</v>
      </c>
      <c r="I2660" s="231"/>
      <c r="J2660" s="226"/>
      <c r="K2660" s="226"/>
      <c r="L2660" s="232"/>
      <c r="M2660" s="233"/>
      <c r="N2660" s="234"/>
      <c r="O2660" s="234"/>
      <c r="P2660" s="234"/>
      <c r="Q2660" s="234"/>
      <c r="R2660" s="234"/>
      <c r="S2660" s="234"/>
      <c r="T2660" s="235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6" t="s">
        <v>182</v>
      </c>
      <c r="AU2660" s="236" t="s">
        <v>81</v>
      </c>
      <c r="AV2660" s="13" t="s">
        <v>81</v>
      </c>
      <c r="AW2660" s="13" t="s">
        <v>33</v>
      </c>
      <c r="AX2660" s="13" t="s">
        <v>71</v>
      </c>
      <c r="AY2660" s="236" t="s">
        <v>171</v>
      </c>
    </row>
    <row r="2661" s="14" customFormat="1">
      <c r="A2661" s="14"/>
      <c r="B2661" s="237"/>
      <c r="C2661" s="238"/>
      <c r="D2661" s="227" t="s">
        <v>182</v>
      </c>
      <c r="E2661" s="239" t="s">
        <v>19</v>
      </c>
      <c r="F2661" s="240" t="s">
        <v>354</v>
      </c>
      <c r="G2661" s="238"/>
      <c r="H2661" s="241">
        <v>13.74</v>
      </c>
      <c r="I2661" s="242"/>
      <c r="J2661" s="238"/>
      <c r="K2661" s="238"/>
      <c r="L2661" s="243"/>
      <c r="M2661" s="244"/>
      <c r="N2661" s="245"/>
      <c r="O2661" s="245"/>
      <c r="P2661" s="245"/>
      <c r="Q2661" s="245"/>
      <c r="R2661" s="245"/>
      <c r="S2661" s="245"/>
      <c r="T2661" s="246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47" t="s">
        <v>182</v>
      </c>
      <c r="AU2661" s="247" t="s">
        <v>81</v>
      </c>
      <c r="AV2661" s="14" t="s">
        <v>185</v>
      </c>
      <c r="AW2661" s="14" t="s">
        <v>33</v>
      </c>
      <c r="AX2661" s="14" t="s">
        <v>71</v>
      </c>
      <c r="AY2661" s="247" t="s">
        <v>171</v>
      </c>
    </row>
    <row r="2662" s="13" customFormat="1">
      <c r="A2662" s="13"/>
      <c r="B2662" s="225"/>
      <c r="C2662" s="226"/>
      <c r="D2662" s="227" t="s">
        <v>182</v>
      </c>
      <c r="E2662" s="228" t="s">
        <v>19</v>
      </c>
      <c r="F2662" s="229" t="s">
        <v>2439</v>
      </c>
      <c r="G2662" s="226"/>
      <c r="H2662" s="230">
        <v>19.399999999999999</v>
      </c>
      <c r="I2662" s="231"/>
      <c r="J2662" s="226"/>
      <c r="K2662" s="226"/>
      <c r="L2662" s="232"/>
      <c r="M2662" s="233"/>
      <c r="N2662" s="234"/>
      <c r="O2662" s="234"/>
      <c r="P2662" s="234"/>
      <c r="Q2662" s="234"/>
      <c r="R2662" s="234"/>
      <c r="S2662" s="234"/>
      <c r="T2662" s="23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6" t="s">
        <v>182</v>
      </c>
      <c r="AU2662" s="236" t="s">
        <v>81</v>
      </c>
      <c r="AV2662" s="13" t="s">
        <v>81</v>
      </c>
      <c r="AW2662" s="13" t="s">
        <v>33</v>
      </c>
      <c r="AX2662" s="13" t="s">
        <v>71</v>
      </c>
      <c r="AY2662" s="236" t="s">
        <v>171</v>
      </c>
    </row>
    <row r="2663" s="13" customFormat="1">
      <c r="A2663" s="13"/>
      <c r="B2663" s="225"/>
      <c r="C2663" s="226"/>
      <c r="D2663" s="227" t="s">
        <v>182</v>
      </c>
      <c r="E2663" s="228" t="s">
        <v>19</v>
      </c>
      <c r="F2663" s="229" t="s">
        <v>2440</v>
      </c>
      <c r="G2663" s="226"/>
      <c r="H2663" s="230">
        <v>15.872999999999999</v>
      </c>
      <c r="I2663" s="231"/>
      <c r="J2663" s="226"/>
      <c r="K2663" s="226"/>
      <c r="L2663" s="232"/>
      <c r="M2663" s="233"/>
      <c r="N2663" s="234"/>
      <c r="O2663" s="234"/>
      <c r="P2663" s="234"/>
      <c r="Q2663" s="234"/>
      <c r="R2663" s="234"/>
      <c r="S2663" s="234"/>
      <c r="T2663" s="23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6" t="s">
        <v>182</v>
      </c>
      <c r="AU2663" s="236" t="s">
        <v>81</v>
      </c>
      <c r="AV2663" s="13" t="s">
        <v>81</v>
      </c>
      <c r="AW2663" s="13" t="s">
        <v>33</v>
      </c>
      <c r="AX2663" s="13" t="s">
        <v>71</v>
      </c>
      <c r="AY2663" s="236" t="s">
        <v>171</v>
      </c>
    </row>
    <row r="2664" s="14" customFormat="1">
      <c r="A2664" s="14"/>
      <c r="B2664" s="237"/>
      <c r="C2664" s="238"/>
      <c r="D2664" s="227" t="s">
        <v>182</v>
      </c>
      <c r="E2664" s="239" t="s">
        <v>19</v>
      </c>
      <c r="F2664" s="240" t="s">
        <v>442</v>
      </c>
      <c r="G2664" s="238"/>
      <c r="H2664" s="241">
        <v>35.272999999999996</v>
      </c>
      <c r="I2664" s="242"/>
      <c r="J2664" s="238"/>
      <c r="K2664" s="238"/>
      <c r="L2664" s="243"/>
      <c r="M2664" s="244"/>
      <c r="N2664" s="245"/>
      <c r="O2664" s="245"/>
      <c r="P2664" s="245"/>
      <c r="Q2664" s="245"/>
      <c r="R2664" s="245"/>
      <c r="S2664" s="245"/>
      <c r="T2664" s="246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47" t="s">
        <v>182</v>
      </c>
      <c r="AU2664" s="247" t="s">
        <v>81</v>
      </c>
      <c r="AV2664" s="14" t="s">
        <v>185</v>
      </c>
      <c r="AW2664" s="14" t="s">
        <v>33</v>
      </c>
      <c r="AX2664" s="14" t="s">
        <v>71</v>
      </c>
      <c r="AY2664" s="247" t="s">
        <v>171</v>
      </c>
    </row>
    <row r="2665" s="13" customFormat="1">
      <c r="A2665" s="13"/>
      <c r="B2665" s="225"/>
      <c r="C2665" s="226"/>
      <c r="D2665" s="227" t="s">
        <v>182</v>
      </c>
      <c r="E2665" s="228" t="s">
        <v>19</v>
      </c>
      <c r="F2665" s="229" t="s">
        <v>2441</v>
      </c>
      <c r="G2665" s="226"/>
      <c r="H2665" s="230">
        <v>24.975000000000001</v>
      </c>
      <c r="I2665" s="231"/>
      <c r="J2665" s="226"/>
      <c r="K2665" s="226"/>
      <c r="L2665" s="232"/>
      <c r="M2665" s="233"/>
      <c r="N2665" s="234"/>
      <c r="O2665" s="234"/>
      <c r="P2665" s="234"/>
      <c r="Q2665" s="234"/>
      <c r="R2665" s="234"/>
      <c r="S2665" s="234"/>
      <c r="T2665" s="23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6" t="s">
        <v>182</v>
      </c>
      <c r="AU2665" s="236" t="s">
        <v>81</v>
      </c>
      <c r="AV2665" s="13" t="s">
        <v>81</v>
      </c>
      <c r="AW2665" s="13" t="s">
        <v>33</v>
      </c>
      <c r="AX2665" s="13" t="s">
        <v>71</v>
      </c>
      <c r="AY2665" s="236" t="s">
        <v>171</v>
      </c>
    </row>
    <row r="2666" s="13" customFormat="1">
      <c r="A2666" s="13"/>
      <c r="B2666" s="225"/>
      <c r="C2666" s="226"/>
      <c r="D2666" s="227" t="s">
        <v>182</v>
      </c>
      <c r="E2666" s="228" t="s">
        <v>19</v>
      </c>
      <c r="F2666" s="229" t="s">
        <v>2442</v>
      </c>
      <c r="G2666" s="226"/>
      <c r="H2666" s="230">
        <v>2.0019999999999998</v>
      </c>
      <c r="I2666" s="231"/>
      <c r="J2666" s="226"/>
      <c r="K2666" s="226"/>
      <c r="L2666" s="232"/>
      <c r="M2666" s="233"/>
      <c r="N2666" s="234"/>
      <c r="O2666" s="234"/>
      <c r="P2666" s="234"/>
      <c r="Q2666" s="234"/>
      <c r="R2666" s="234"/>
      <c r="S2666" s="234"/>
      <c r="T2666" s="235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6" t="s">
        <v>182</v>
      </c>
      <c r="AU2666" s="236" t="s">
        <v>81</v>
      </c>
      <c r="AV2666" s="13" t="s">
        <v>81</v>
      </c>
      <c r="AW2666" s="13" t="s">
        <v>33</v>
      </c>
      <c r="AX2666" s="13" t="s">
        <v>71</v>
      </c>
      <c r="AY2666" s="236" t="s">
        <v>171</v>
      </c>
    </row>
    <row r="2667" s="14" customFormat="1">
      <c r="A2667" s="14"/>
      <c r="B2667" s="237"/>
      <c r="C2667" s="238"/>
      <c r="D2667" s="227" t="s">
        <v>182</v>
      </c>
      <c r="E2667" s="239" t="s">
        <v>19</v>
      </c>
      <c r="F2667" s="240" t="s">
        <v>444</v>
      </c>
      <c r="G2667" s="238"/>
      <c r="H2667" s="241">
        <v>26.977</v>
      </c>
      <c r="I2667" s="242"/>
      <c r="J2667" s="238"/>
      <c r="K2667" s="238"/>
      <c r="L2667" s="243"/>
      <c r="M2667" s="244"/>
      <c r="N2667" s="245"/>
      <c r="O2667" s="245"/>
      <c r="P2667" s="245"/>
      <c r="Q2667" s="245"/>
      <c r="R2667" s="245"/>
      <c r="S2667" s="245"/>
      <c r="T2667" s="246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47" t="s">
        <v>182</v>
      </c>
      <c r="AU2667" s="247" t="s">
        <v>81</v>
      </c>
      <c r="AV2667" s="14" t="s">
        <v>185</v>
      </c>
      <c r="AW2667" s="14" t="s">
        <v>33</v>
      </c>
      <c r="AX2667" s="14" t="s">
        <v>71</v>
      </c>
      <c r="AY2667" s="247" t="s">
        <v>171</v>
      </c>
    </row>
    <row r="2668" s="13" customFormat="1">
      <c r="A2668" s="13"/>
      <c r="B2668" s="225"/>
      <c r="C2668" s="226"/>
      <c r="D2668" s="227" t="s">
        <v>182</v>
      </c>
      <c r="E2668" s="228" t="s">
        <v>19</v>
      </c>
      <c r="F2668" s="229" t="s">
        <v>2443</v>
      </c>
      <c r="G2668" s="226"/>
      <c r="H2668" s="230">
        <v>36.240000000000002</v>
      </c>
      <c r="I2668" s="231"/>
      <c r="J2668" s="226"/>
      <c r="K2668" s="226"/>
      <c r="L2668" s="232"/>
      <c r="M2668" s="233"/>
      <c r="N2668" s="234"/>
      <c r="O2668" s="234"/>
      <c r="P2668" s="234"/>
      <c r="Q2668" s="234"/>
      <c r="R2668" s="234"/>
      <c r="S2668" s="234"/>
      <c r="T2668" s="235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6" t="s">
        <v>182</v>
      </c>
      <c r="AU2668" s="236" t="s">
        <v>81</v>
      </c>
      <c r="AV2668" s="13" t="s">
        <v>81</v>
      </c>
      <c r="AW2668" s="13" t="s">
        <v>33</v>
      </c>
      <c r="AX2668" s="13" t="s">
        <v>71</v>
      </c>
      <c r="AY2668" s="236" t="s">
        <v>171</v>
      </c>
    </row>
    <row r="2669" s="14" customFormat="1">
      <c r="A2669" s="14"/>
      <c r="B2669" s="237"/>
      <c r="C2669" s="238"/>
      <c r="D2669" s="227" t="s">
        <v>182</v>
      </c>
      <c r="E2669" s="239" t="s">
        <v>19</v>
      </c>
      <c r="F2669" s="240" t="s">
        <v>445</v>
      </c>
      <c r="G2669" s="238"/>
      <c r="H2669" s="241">
        <v>36.240000000000002</v>
      </c>
      <c r="I2669" s="242"/>
      <c r="J2669" s="238"/>
      <c r="K2669" s="238"/>
      <c r="L2669" s="243"/>
      <c r="M2669" s="244"/>
      <c r="N2669" s="245"/>
      <c r="O2669" s="245"/>
      <c r="P2669" s="245"/>
      <c r="Q2669" s="245"/>
      <c r="R2669" s="245"/>
      <c r="S2669" s="245"/>
      <c r="T2669" s="246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47" t="s">
        <v>182</v>
      </c>
      <c r="AU2669" s="247" t="s">
        <v>81</v>
      </c>
      <c r="AV2669" s="14" t="s">
        <v>185</v>
      </c>
      <c r="AW2669" s="14" t="s">
        <v>33</v>
      </c>
      <c r="AX2669" s="14" t="s">
        <v>71</v>
      </c>
      <c r="AY2669" s="247" t="s">
        <v>171</v>
      </c>
    </row>
    <row r="2670" s="13" customFormat="1">
      <c r="A2670" s="13"/>
      <c r="B2670" s="225"/>
      <c r="C2670" s="226"/>
      <c r="D2670" s="227" t="s">
        <v>182</v>
      </c>
      <c r="E2670" s="228" t="s">
        <v>19</v>
      </c>
      <c r="F2670" s="229" t="s">
        <v>2444</v>
      </c>
      <c r="G2670" s="226"/>
      <c r="H2670" s="230">
        <v>3.9900000000000002</v>
      </c>
      <c r="I2670" s="231"/>
      <c r="J2670" s="226"/>
      <c r="K2670" s="226"/>
      <c r="L2670" s="232"/>
      <c r="M2670" s="233"/>
      <c r="N2670" s="234"/>
      <c r="O2670" s="234"/>
      <c r="P2670" s="234"/>
      <c r="Q2670" s="234"/>
      <c r="R2670" s="234"/>
      <c r="S2670" s="234"/>
      <c r="T2670" s="23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6" t="s">
        <v>182</v>
      </c>
      <c r="AU2670" s="236" t="s">
        <v>81</v>
      </c>
      <c r="AV2670" s="13" t="s">
        <v>81</v>
      </c>
      <c r="AW2670" s="13" t="s">
        <v>33</v>
      </c>
      <c r="AX2670" s="13" t="s">
        <v>71</v>
      </c>
      <c r="AY2670" s="236" t="s">
        <v>171</v>
      </c>
    </row>
    <row r="2671" s="13" customFormat="1">
      <c r="A2671" s="13"/>
      <c r="B2671" s="225"/>
      <c r="C2671" s="226"/>
      <c r="D2671" s="227" t="s">
        <v>182</v>
      </c>
      <c r="E2671" s="228" t="s">
        <v>19</v>
      </c>
      <c r="F2671" s="229" t="s">
        <v>2445</v>
      </c>
      <c r="G2671" s="226"/>
      <c r="H2671" s="230">
        <v>4.5599999999999996</v>
      </c>
      <c r="I2671" s="231"/>
      <c r="J2671" s="226"/>
      <c r="K2671" s="226"/>
      <c r="L2671" s="232"/>
      <c r="M2671" s="233"/>
      <c r="N2671" s="234"/>
      <c r="O2671" s="234"/>
      <c r="P2671" s="234"/>
      <c r="Q2671" s="234"/>
      <c r="R2671" s="234"/>
      <c r="S2671" s="234"/>
      <c r="T2671" s="23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6" t="s">
        <v>182</v>
      </c>
      <c r="AU2671" s="236" t="s">
        <v>81</v>
      </c>
      <c r="AV2671" s="13" t="s">
        <v>81</v>
      </c>
      <c r="AW2671" s="13" t="s">
        <v>33</v>
      </c>
      <c r="AX2671" s="13" t="s">
        <v>71</v>
      </c>
      <c r="AY2671" s="236" t="s">
        <v>171</v>
      </c>
    </row>
    <row r="2672" s="13" customFormat="1">
      <c r="A2672" s="13"/>
      <c r="B2672" s="225"/>
      <c r="C2672" s="226"/>
      <c r="D2672" s="227" t="s">
        <v>182</v>
      </c>
      <c r="E2672" s="228" t="s">
        <v>19</v>
      </c>
      <c r="F2672" s="229" t="s">
        <v>2446</v>
      </c>
      <c r="G2672" s="226"/>
      <c r="H2672" s="230">
        <v>4.1609999999999996</v>
      </c>
      <c r="I2672" s="231"/>
      <c r="J2672" s="226"/>
      <c r="K2672" s="226"/>
      <c r="L2672" s="232"/>
      <c r="M2672" s="233"/>
      <c r="N2672" s="234"/>
      <c r="O2672" s="234"/>
      <c r="P2672" s="234"/>
      <c r="Q2672" s="234"/>
      <c r="R2672" s="234"/>
      <c r="S2672" s="234"/>
      <c r="T2672" s="23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6" t="s">
        <v>182</v>
      </c>
      <c r="AU2672" s="236" t="s">
        <v>81</v>
      </c>
      <c r="AV2672" s="13" t="s">
        <v>81</v>
      </c>
      <c r="AW2672" s="13" t="s">
        <v>33</v>
      </c>
      <c r="AX2672" s="13" t="s">
        <v>71</v>
      </c>
      <c r="AY2672" s="236" t="s">
        <v>171</v>
      </c>
    </row>
    <row r="2673" s="13" customFormat="1">
      <c r="A2673" s="13"/>
      <c r="B2673" s="225"/>
      <c r="C2673" s="226"/>
      <c r="D2673" s="227" t="s">
        <v>182</v>
      </c>
      <c r="E2673" s="228" t="s">
        <v>19</v>
      </c>
      <c r="F2673" s="229" t="s">
        <v>2447</v>
      </c>
      <c r="G2673" s="226"/>
      <c r="H2673" s="230">
        <v>18.111999999999998</v>
      </c>
      <c r="I2673" s="231"/>
      <c r="J2673" s="226"/>
      <c r="K2673" s="226"/>
      <c r="L2673" s="232"/>
      <c r="M2673" s="233"/>
      <c r="N2673" s="234"/>
      <c r="O2673" s="234"/>
      <c r="P2673" s="234"/>
      <c r="Q2673" s="234"/>
      <c r="R2673" s="234"/>
      <c r="S2673" s="234"/>
      <c r="T2673" s="235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6" t="s">
        <v>182</v>
      </c>
      <c r="AU2673" s="236" t="s">
        <v>81</v>
      </c>
      <c r="AV2673" s="13" t="s">
        <v>81</v>
      </c>
      <c r="AW2673" s="13" t="s">
        <v>33</v>
      </c>
      <c r="AX2673" s="13" t="s">
        <v>71</v>
      </c>
      <c r="AY2673" s="236" t="s">
        <v>171</v>
      </c>
    </row>
    <row r="2674" s="14" customFormat="1">
      <c r="A2674" s="14"/>
      <c r="B2674" s="237"/>
      <c r="C2674" s="238"/>
      <c r="D2674" s="227" t="s">
        <v>182</v>
      </c>
      <c r="E2674" s="239" t="s">
        <v>19</v>
      </c>
      <c r="F2674" s="240" t="s">
        <v>448</v>
      </c>
      <c r="G2674" s="238"/>
      <c r="H2674" s="241">
        <v>30.823</v>
      </c>
      <c r="I2674" s="242"/>
      <c r="J2674" s="238"/>
      <c r="K2674" s="238"/>
      <c r="L2674" s="243"/>
      <c r="M2674" s="244"/>
      <c r="N2674" s="245"/>
      <c r="O2674" s="245"/>
      <c r="P2674" s="245"/>
      <c r="Q2674" s="245"/>
      <c r="R2674" s="245"/>
      <c r="S2674" s="245"/>
      <c r="T2674" s="246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47" t="s">
        <v>182</v>
      </c>
      <c r="AU2674" s="247" t="s">
        <v>81</v>
      </c>
      <c r="AV2674" s="14" t="s">
        <v>185</v>
      </c>
      <c r="AW2674" s="14" t="s">
        <v>33</v>
      </c>
      <c r="AX2674" s="14" t="s">
        <v>71</v>
      </c>
      <c r="AY2674" s="247" t="s">
        <v>171</v>
      </c>
    </row>
    <row r="2675" s="13" customFormat="1">
      <c r="A2675" s="13"/>
      <c r="B2675" s="225"/>
      <c r="C2675" s="226"/>
      <c r="D2675" s="227" t="s">
        <v>182</v>
      </c>
      <c r="E2675" s="228" t="s">
        <v>19</v>
      </c>
      <c r="F2675" s="229" t="s">
        <v>2448</v>
      </c>
      <c r="G2675" s="226"/>
      <c r="H2675" s="230">
        <v>50</v>
      </c>
      <c r="I2675" s="231"/>
      <c r="J2675" s="226"/>
      <c r="K2675" s="226"/>
      <c r="L2675" s="232"/>
      <c r="M2675" s="233"/>
      <c r="N2675" s="234"/>
      <c r="O2675" s="234"/>
      <c r="P2675" s="234"/>
      <c r="Q2675" s="234"/>
      <c r="R2675" s="234"/>
      <c r="S2675" s="234"/>
      <c r="T2675" s="235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6" t="s">
        <v>182</v>
      </c>
      <c r="AU2675" s="236" t="s">
        <v>81</v>
      </c>
      <c r="AV2675" s="13" t="s">
        <v>81</v>
      </c>
      <c r="AW2675" s="13" t="s">
        <v>33</v>
      </c>
      <c r="AX2675" s="13" t="s">
        <v>71</v>
      </c>
      <c r="AY2675" s="236" t="s">
        <v>171</v>
      </c>
    </row>
    <row r="2676" s="14" customFormat="1">
      <c r="A2676" s="14"/>
      <c r="B2676" s="237"/>
      <c r="C2676" s="238"/>
      <c r="D2676" s="227" t="s">
        <v>182</v>
      </c>
      <c r="E2676" s="239" t="s">
        <v>19</v>
      </c>
      <c r="F2676" s="240" t="s">
        <v>2449</v>
      </c>
      <c r="G2676" s="238"/>
      <c r="H2676" s="241">
        <v>50</v>
      </c>
      <c r="I2676" s="242"/>
      <c r="J2676" s="238"/>
      <c r="K2676" s="238"/>
      <c r="L2676" s="243"/>
      <c r="M2676" s="244"/>
      <c r="N2676" s="245"/>
      <c r="O2676" s="245"/>
      <c r="P2676" s="245"/>
      <c r="Q2676" s="245"/>
      <c r="R2676" s="245"/>
      <c r="S2676" s="245"/>
      <c r="T2676" s="246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47" t="s">
        <v>182</v>
      </c>
      <c r="AU2676" s="247" t="s">
        <v>81</v>
      </c>
      <c r="AV2676" s="14" t="s">
        <v>185</v>
      </c>
      <c r="AW2676" s="14" t="s">
        <v>33</v>
      </c>
      <c r="AX2676" s="14" t="s">
        <v>71</v>
      </c>
      <c r="AY2676" s="247" t="s">
        <v>171</v>
      </c>
    </row>
    <row r="2677" s="15" customFormat="1">
      <c r="A2677" s="15"/>
      <c r="B2677" s="248"/>
      <c r="C2677" s="249"/>
      <c r="D2677" s="227" t="s">
        <v>182</v>
      </c>
      <c r="E2677" s="250" t="s">
        <v>19</v>
      </c>
      <c r="F2677" s="251" t="s">
        <v>188</v>
      </c>
      <c r="G2677" s="249"/>
      <c r="H2677" s="252">
        <v>1080.9840000000002</v>
      </c>
      <c r="I2677" s="253"/>
      <c r="J2677" s="249"/>
      <c r="K2677" s="249"/>
      <c r="L2677" s="254"/>
      <c r="M2677" s="255"/>
      <c r="N2677" s="256"/>
      <c r="O2677" s="256"/>
      <c r="P2677" s="256"/>
      <c r="Q2677" s="256"/>
      <c r="R2677" s="256"/>
      <c r="S2677" s="256"/>
      <c r="T2677" s="257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58" t="s">
        <v>182</v>
      </c>
      <c r="AU2677" s="258" t="s">
        <v>81</v>
      </c>
      <c r="AV2677" s="15" t="s">
        <v>179</v>
      </c>
      <c r="AW2677" s="15" t="s">
        <v>33</v>
      </c>
      <c r="AX2677" s="15" t="s">
        <v>79</v>
      </c>
      <c r="AY2677" s="258" t="s">
        <v>171</v>
      </c>
    </row>
    <row r="2678" s="2" customFormat="1" ht="21.75" customHeight="1">
      <c r="A2678" s="41"/>
      <c r="B2678" s="42"/>
      <c r="C2678" s="207" t="s">
        <v>1454</v>
      </c>
      <c r="D2678" s="207" t="s">
        <v>174</v>
      </c>
      <c r="E2678" s="208" t="s">
        <v>2450</v>
      </c>
      <c r="F2678" s="209" t="s">
        <v>2451</v>
      </c>
      <c r="G2678" s="210" t="s">
        <v>191</v>
      </c>
      <c r="H2678" s="211">
        <v>81.915000000000006</v>
      </c>
      <c r="I2678" s="212"/>
      <c r="J2678" s="213">
        <f>ROUND(I2678*H2678,2)</f>
        <v>0</v>
      </c>
      <c r="K2678" s="209" t="s">
        <v>178</v>
      </c>
      <c r="L2678" s="47"/>
      <c r="M2678" s="214" t="s">
        <v>19</v>
      </c>
      <c r="N2678" s="215" t="s">
        <v>42</v>
      </c>
      <c r="O2678" s="87"/>
      <c r="P2678" s="216">
        <f>O2678*H2678</f>
        <v>0</v>
      </c>
      <c r="Q2678" s="216">
        <v>0.00020000000000000001</v>
      </c>
      <c r="R2678" s="216">
        <f>Q2678*H2678</f>
        <v>0.016383000000000002</v>
      </c>
      <c r="S2678" s="216">
        <v>0</v>
      </c>
      <c r="T2678" s="217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18" t="s">
        <v>235</v>
      </c>
      <c r="AT2678" s="218" t="s">
        <v>174</v>
      </c>
      <c r="AU2678" s="218" t="s">
        <v>81</v>
      </c>
      <c r="AY2678" s="20" t="s">
        <v>171</v>
      </c>
      <c r="BE2678" s="219">
        <f>IF(N2678="základní",J2678,0)</f>
        <v>0</v>
      </c>
      <c r="BF2678" s="219">
        <f>IF(N2678="snížená",J2678,0)</f>
        <v>0</v>
      </c>
      <c r="BG2678" s="219">
        <f>IF(N2678="zákl. přenesená",J2678,0)</f>
        <v>0</v>
      </c>
      <c r="BH2678" s="219">
        <f>IF(N2678="sníž. přenesená",J2678,0)</f>
        <v>0</v>
      </c>
      <c r="BI2678" s="219">
        <f>IF(N2678="nulová",J2678,0)</f>
        <v>0</v>
      </c>
      <c r="BJ2678" s="20" t="s">
        <v>79</v>
      </c>
      <c r="BK2678" s="219">
        <f>ROUND(I2678*H2678,2)</f>
        <v>0</v>
      </c>
      <c r="BL2678" s="20" t="s">
        <v>235</v>
      </c>
      <c r="BM2678" s="218" t="s">
        <v>2452</v>
      </c>
    </row>
    <row r="2679" s="2" customFormat="1">
      <c r="A2679" s="41"/>
      <c r="B2679" s="42"/>
      <c r="C2679" s="43"/>
      <c r="D2679" s="220" t="s">
        <v>180</v>
      </c>
      <c r="E2679" s="43"/>
      <c r="F2679" s="221" t="s">
        <v>2453</v>
      </c>
      <c r="G2679" s="43"/>
      <c r="H2679" s="43"/>
      <c r="I2679" s="222"/>
      <c r="J2679" s="43"/>
      <c r="K2679" s="43"/>
      <c r="L2679" s="47"/>
      <c r="M2679" s="223"/>
      <c r="N2679" s="224"/>
      <c r="O2679" s="87"/>
      <c r="P2679" s="87"/>
      <c r="Q2679" s="87"/>
      <c r="R2679" s="87"/>
      <c r="S2679" s="87"/>
      <c r="T2679" s="88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T2679" s="20" t="s">
        <v>180</v>
      </c>
      <c r="AU2679" s="20" t="s">
        <v>81</v>
      </c>
    </row>
    <row r="2680" s="13" customFormat="1">
      <c r="A2680" s="13"/>
      <c r="B2680" s="225"/>
      <c r="C2680" s="226"/>
      <c r="D2680" s="227" t="s">
        <v>182</v>
      </c>
      <c r="E2680" s="228" t="s">
        <v>19</v>
      </c>
      <c r="F2680" s="229" t="s">
        <v>376</v>
      </c>
      <c r="G2680" s="226"/>
      <c r="H2680" s="230">
        <v>3.0249999999999999</v>
      </c>
      <c r="I2680" s="231"/>
      <c r="J2680" s="226"/>
      <c r="K2680" s="226"/>
      <c r="L2680" s="232"/>
      <c r="M2680" s="233"/>
      <c r="N2680" s="234"/>
      <c r="O2680" s="234"/>
      <c r="P2680" s="234"/>
      <c r="Q2680" s="234"/>
      <c r="R2680" s="234"/>
      <c r="S2680" s="234"/>
      <c r="T2680" s="235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6" t="s">
        <v>182</v>
      </c>
      <c r="AU2680" s="236" t="s">
        <v>81</v>
      </c>
      <c r="AV2680" s="13" t="s">
        <v>81</v>
      </c>
      <c r="AW2680" s="13" t="s">
        <v>33</v>
      </c>
      <c r="AX2680" s="13" t="s">
        <v>71</v>
      </c>
      <c r="AY2680" s="236" t="s">
        <v>171</v>
      </c>
    </row>
    <row r="2681" s="13" customFormat="1">
      <c r="A2681" s="13"/>
      <c r="B2681" s="225"/>
      <c r="C2681" s="226"/>
      <c r="D2681" s="227" t="s">
        <v>182</v>
      </c>
      <c r="E2681" s="228" t="s">
        <v>19</v>
      </c>
      <c r="F2681" s="229" t="s">
        <v>377</v>
      </c>
      <c r="G2681" s="226"/>
      <c r="H2681" s="230">
        <v>10.369999999999999</v>
      </c>
      <c r="I2681" s="231"/>
      <c r="J2681" s="226"/>
      <c r="K2681" s="226"/>
      <c r="L2681" s="232"/>
      <c r="M2681" s="233"/>
      <c r="N2681" s="234"/>
      <c r="O2681" s="234"/>
      <c r="P2681" s="234"/>
      <c r="Q2681" s="234"/>
      <c r="R2681" s="234"/>
      <c r="S2681" s="234"/>
      <c r="T2681" s="23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6" t="s">
        <v>182</v>
      </c>
      <c r="AU2681" s="236" t="s">
        <v>81</v>
      </c>
      <c r="AV2681" s="13" t="s">
        <v>81</v>
      </c>
      <c r="AW2681" s="13" t="s">
        <v>33</v>
      </c>
      <c r="AX2681" s="13" t="s">
        <v>71</v>
      </c>
      <c r="AY2681" s="236" t="s">
        <v>171</v>
      </c>
    </row>
    <row r="2682" s="13" customFormat="1">
      <c r="A2682" s="13"/>
      <c r="B2682" s="225"/>
      <c r="C2682" s="226"/>
      <c r="D2682" s="227" t="s">
        <v>182</v>
      </c>
      <c r="E2682" s="228" t="s">
        <v>19</v>
      </c>
      <c r="F2682" s="229" t="s">
        <v>378</v>
      </c>
      <c r="G2682" s="226"/>
      <c r="H2682" s="230">
        <v>13.063000000000001</v>
      </c>
      <c r="I2682" s="231"/>
      <c r="J2682" s="226"/>
      <c r="K2682" s="226"/>
      <c r="L2682" s="232"/>
      <c r="M2682" s="233"/>
      <c r="N2682" s="234"/>
      <c r="O2682" s="234"/>
      <c r="P2682" s="234"/>
      <c r="Q2682" s="234"/>
      <c r="R2682" s="234"/>
      <c r="S2682" s="234"/>
      <c r="T2682" s="23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6" t="s">
        <v>182</v>
      </c>
      <c r="AU2682" s="236" t="s">
        <v>81</v>
      </c>
      <c r="AV2682" s="13" t="s">
        <v>81</v>
      </c>
      <c r="AW2682" s="13" t="s">
        <v>33</v>
      </c>
      <c r="AX2682" s="13" t="s">
        <v>71</v>
      </c>
      <c r="AY2682" s="236" t="s">
        <v>171</v>
      </c>
    </row>
    <row r="2683" s="13" customFormat="1">
      <c r="A2683" s="13"/>
      <c r="B2683" s="225"/>
      <c r="C2683" s="226"/>
      <c r="D2683" s="227" t="s">
        <v>182</v>
      </c>
      <c r="E2683" s="228" t="s">
        <v>19</v>
      </c>
      <c r="F2683" s="229" t="s">
        <v>379</v>
      </c>
      <c r="G2683" s="226"/>
      <c r="H2683" s="230">
        <v>16.623000000000001</v>
      </c>
      <c r="I2683" s="231"/>
      <c r="J2683" s="226"/>
      <c r="K2683" s="226"/>
      <c r="L2683" s="232"/>
      <c r="M2683" s="233"/>
      <c r="N2683" s="234"/>
      <c r="O2683" s="234"/>
      <c r="P2683" s="234"/>
      <c r="Q2683" s="234"/>
      <c r="R2683" s="234"/>
      <c r="S2683" s="234"/>
      <c r="T2683" s="23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6" t="s">
        <v>182</v>
      </c>
      <c r="AU2683" s="236" t="s">
        <v>81</v>
      </c>
      <c r="AV2683" s="13" t="s">
        <v>81</v>
      </c>
      <c r="AW2683" s="13" t="s">
        <v>33</v>
      </c>
      <c r="AX2683" s="13" t="s">
        <v>71</v>
      </c>
      <c r="AY2683" s="236" t="s">
        <v>171</v>
      </c>
    </row>
    <row r="2684" s="13" customFormat="1">
      <c r="A2684" s="13"/>
      <c r="B2684" s="225"/>
      <c r="C2684" s="226"/>
      <c r="D2684" s="227" t="s">
        <v>182</v>
      </c>
      <c r="E2684" s="228" t="s">
        <v>19</v>
      </c>
      <c r="F2684" s="229" t="s">
        <v>380</v>
      </c>
      <c r="G2684" s="226"/>
      <c r="H2684" s="230">
        <v>4.5999999999999996</v>
      </c>
      <c r="I2684" s="231"/>
      <c r="J2684" s="226"/>
      <c r="K2684" s="226"/>
      <c r="L2684" s="232"/>
      <c r="M2684" s="233"/>
      <c r="N2684" s="234"/>
      <c r="O2684" s="234"/>
      <c r="P2684" s="234"/>
      <c r="Q2684" s="234"/>
      <c r="R2684" s="234"/>
      <c r="S2684" s="234"/>
      <c r="T2684" s="23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6" t="s">
        <v>182</v>
      </c>
      <c r="AU2684" s="236" t="s">
        <v>81</v>
      </c>
      <c r="AV2684" s="13" t="s">
        <v>81</v>
      </c>
      <c r="AW2684" s="13" t="s">
        <v>33</v>
      </c>
      <c r="AX2684" s="13" t="s">
        <v>71</v>
      </c>
      <c r="AY2684" s="236" t="s">
        <v>171</v>
      </c>
    </row>
    <row r="2685" s="13" customFormat="1">
      <c r="A2685" s="13"/>
      <c r="B2685" s="225"/>
      <c r="C2685" s="226"/>
      <c r="D2685" s="227" t="s">
        <v>182</v>
      </c>
      <c r="E2685" s="228" t="s">
        <v>19</v>
      </c>
      <c r="F2685" s="229" t="s">
        <v>381</v>
      </c>
      <c r="G2685" s="226"/>
      <c r="H2685" s="230">
        <v>1.843</v>
      </c>
      <c r="I2685" s="231"/>
      <c r="J2685" s="226"/>
      <c r="K2685" s="226"/>
      <c r="L2685" s="232"/>
      <c r="M2685" s="233"/>
      <c r="N2685" s="234"/>
      <c r="O2685" s="234"/>
      <c r="P2685" s="234"/>
      <c r="Q2685" s="234"/>
      <c r="R2685" s="234"/>
      <c r="S2685" s="234"/>
      <c r="T2685" s="235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6" t="s">
        <v>182</v>
      </c>
      <c r="AU2685" s="236" t="s">
        <v>81</v>
      </c>
      <c r="AV2685" s="13" t="s">
        <v>81</v>
      </c>
      <c r="AW2685" s="13" t="s">
        <v>33</v>
      </c>
      <c r="AX2685" s="13" t="s">
        <v>71</v>
      </c>
      <c r="AY2685" s="236" t="s">
        <v>171</v>
      </c>
    </row>
    <row r="2686" s="13" customFormat="1">
      <c r="A2686" s="13"/>
      <c r="B2686" s="225"/>
      <c r="C2686" s="226"/>
      <c r="D2686" s="227" t="s">
        <v>182</v>
      </c>
      <c r="E2686" s="228" t="s">
        <v>19</v>
      </c>
      <c r="F2686" s="229" t="s">
        <v>382</v>
      </c>
      <c r="G2686" s="226"/>
      <c r="H2686" s="230">
        <v>10.408</v>
      </c>
      <c r="I2686" s="231"/>
      <c r="J2686" s="226"/>
      <c r="K2686" s="226"/>
      <c r="L2686" s="232"/>
      <c r="M2686" s="233"/>
      <c r="N2686" s="234"/>
      <c r="O2686" s="234"/>
      <c r="P2686" s="234"/>
      <c r="Q2686" s="234"/>
      <c r="R2686" s="234"/>
      <c r="S2686" s="234"/>
      <c r="T2686" s="235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6" t="s">
        <v>182</v>
      </c>
      <c r="AU2686" s="236" t="s">
        <v>81</v>
      </c>
      <c r="AV2686" s="13" t="s">
        <v>81</v>
      </c>
      <c r="AW2686" s="13" t="s">
        <v>33</v>
      </c>
      <c r="AX2686" s="13" t="s">
        <v>71</v>
      </c>
      <c r="AY2686" s="236" t="s">
        <v>171</v>
      </c>
    </row>
    <row r="2687" s="13" customFormat="1">
      <c r="A2687" s="13"/>
      <c r="B2687" s="225"/>
      <c r="C2687" s="226"/>
      <c r="D2687" s="227" t="s">
        <v>182</v>
      </c>
      <c r="E2687" s="228" t="s">
        <v>19</v>
      </c>
      <c r="F2687" s="229" t="s">
        <v>383</v>
      </c>
      <c r="G2687" s="226"/>
      <c r="H2687" s="230">
        <v>1.843</v>
      </c>
      <c r="I2687" s="231"/>
      <c r="J2687" s="226"/>
      <c r="K2687" s="226"/>
      <c r="L2687" s="232"/>
      <c r="M2687" s="233"/>
      <c r="N2687" s="234"/>
      <c r="O2687" s="234"/>
      <c r="P2687" s="234"/>
      <c r="Q2687" s="234"/>
      <c r="R2687" s="234"/>
      <c r="S2687" s="234"/>
      <c r="T2687" s="235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6" t="s">
        <v>182</v>
      </c>
      <c r="AU2687" s="236" t="s">
        <v>81</v>
      </c>
      <c r="AV2687" s="13" t="s">
        <v>81</v>
      </c>
      <c r="AW2687" s="13" t="s">
        <v>33</v>
      </c>
      <c r="AX2687" s="13" t="s">
        <v>71</v>
      </c>
      <c r="AY2687" s="236" t="s">
        <v>171</v>
      </c>
    </row>
    <row r="2688" s="14" customFormat="1">
      <c r="A2688" s="14"/>
      <c r="B2688" s="237"/>
      <c r="C2688" s="238"/>
      <c r="D2688" s="227" t="s">
        <v>182</v>
      </c>
      <c r="E2688" s="239" t="s">
        <v>19</v>
      </c>
      <c r="F2688" s="240" t="s">
        <v>453</v>
      </c>
      <c r="G2688" s="238"/>
      <c r="H2688" s="241">
        <v>61.775000000000006</v>
      </c>
      <c r="I2688" s="242"/>
      <c r="J2688" s="238"/>
      <c r="K2688" s="238"/>
      <c r="L2688" s="243"/>
      <c r="M2688" s="244"/>
      <c r="N2688" s="245"/>
      <c r="O2688" s="245"/>
      <c r="P2688" s="245"/>
      <c r="Q2688" s="245"/>
      <c r="R2688" s="245"/>
      <c r="S2688" s="245"/>
      <c r="T2688" s="246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47" t="s">
        <v>182</v>
      </c>
      <c r="AU2688" s="247" t="s">
        <v>81</v>
      </c>
      <c r="AV2688" s="14" t="s">
        <v>185</v>
      </c>
      <c r="AW2688" s="14" t="s">
        <v>33</v>
      </c>
      <c r="AX2688" s="14" t="s">
        <v>71</v>
      </c>
      <c r="AY2688" s="247" t="s">
        <v>171</v>
      </c>
    </row>
    <row r="2689" s="13" customFormat="1">
      <c r="A2689" s="13"/>
      <c r="B2689" s="225"/>
      <c r="C2689" s="226"/>
      <c r="D2689" s="227" t="s">
        <v>182</v>
      </c>
      <c r="E2689" s="228" t="s">
        <v>19</v>
      </c>
      <c r="F2689" s="229" t="s">
        <v>418</v>
      </c>
      <c r="G2689" s="226"/>
      <c r="H2689" s="230">
        <v>4.1799999999999997</v>
      </c>
      <c r="I2689" s="231"/>
      <c r="J2689" s="226"/>
      <c r="K2689" s="226"/>
      <c r="L2689" s="232"/>
      <c r="M2689" s="233"/>
      <c r="N2689" s="234"/>
      <c r="O2689" s="234"/>
      <c r="P2689" s="234"/>
      <c r="Q2689" s="234"/>
      <c r="R2689" s="234"/>
      <c r="S2689" s="234"/>
      <c r="T2689" s="235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36" t="s">
        <v>182</v>
      </c>
      <c r="AU2689" s="236" t="s">
        <v>81</v>
      </c>
      <c r="AV2689" s="13" t="s">
        <v>81</v>
      </c>
      <c r="AW2689" s="13" t="s">
        <v>33</v>
      </c>
      <c r="AX2689" s="13" t="s">
        <v>71</v>
      </c>
      <c r="AY2689" s="236" t="s">
        <v>171</v>
      </c>
    </row>
    <row r="2690" s="13" customFormat="1">
      <c r="A2690" s="13"/>
      <c r="B2690" s="225"/>
      <c r="C2690" s="226"/>
      <c r="D2690" s="227" t="s">
        <v>182</v>
      </c>
      <c r="E2690" s="228" t="s">
        <v>19</v>
      </c>
      <c r="F2690" s="229" t="s">
        <v>419</v>
      </c>
      <c r="G2690" s="226"/>
      <c r="H2690" s="230">
        <v>15.960000000000001</v>
      </c>
      <c r="I2690" s="231"/>
      <c r="J2690" s="226"/>
      <c r="K2690" s="226"/>
      <c r="L2690" s="232"/>
      <c r="M2690" s="233"/>
      <c r="N2690" s="234"/>
      <c r="O2690" s="234"/>
      <c r="P2690" s="234"/>
      <c r="Q2690" s="234"/>
      <c r="R2690" s="234"/>
      <c r="S2690" s="234"/>
      <c r="T2690" s="235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6" t="s">
        <v>182</v>
      </c>
      <c r="AU2690" s="236" t="s">
        <v>81</v>
      </c>
      <c r="AV2690" s="13" t="s">
        <v>81</v>
      </c>
      <c r="AW2690" s="13" t="s">
        <v>33</v>
      </c>
      <c r="AX2690" s="13" t="s">
        <v>71</v>
      </c>
      <c r="AY2690" s="236" t="s">
        <v>171</v>
      </c>
    </row>
    <row r="2691" s="14" customFormat="1">
      <c r="A2691" s="14"/>
      <c r="B2691" s="237"/>
      <c r="C2691" s="238"/>
      <c r="D2691" s="227" t="s">
        <v>182</v>
      </c>
      <c r="E2691" s="239" t="s">
        <v>19</v>
      </c>
      <c r="F2691" s="240" t="s">
        <v>420</v>
      </c>
      <c r="G2691" s="238"/>
      <c r="H2691" s="241">
        <v>20.140000000000001</v>
      </c>
      <c r="I2691" s="242"/>
      <c r="J2691" s="238"/>
      <c r="K2691" s="238"/>
      <c r="L2691" s="243"/>
      <c r="M2691" s="244"/>
      <c r="N2691" s="245"/>
      <c r="O2691" s="245"/>
      <c r="P2691" s="245"/>
      <c r="Q2691" s="245"/>
      <c r="R2691" s="245"/>
      <c r="S2691" s="245"/>
      <c r="T2691" s="246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47" t="s">
        <v>182</v>
      </c>
      <c r="AU2691" s="247" t="s">
        <v>81</v>
      </c>
      <c r="AV2691" s="14" t="s">
        <v>185</v>
      </c>
      <c r="AW2691" s="14" t="s">
        <v>33</v>
      </c>
      <c r="AX2691" s="14" t="s">
        <v>71</v>
      </c>
      <c r="AY2691" s="247" t="s">
        <v>171</v>
      </c>
    </row>
    <row r="2692" s="15" customFormat="1">
      <c r="A2692" s="15"/>
      <c r="B2692" s="248"/>
      <c r="C2692" s="249"/>
      <c r="D2692" s="227" t="s">
        <v>182</v>
      </c>
      <c r="E2692" s="250" t="s">
        <v>19</v>
      </c>
      <c r="F2692" s="251" t="s">
        <v>188</v>
      </c>
      <c r="G2692" s="249"/>
      <c r="H2692" s="252">
        <v>81.91500000000002</v>
      </c>
      <c r="I2692" s="253"/>
      <c r="J2692" s="249"/>
      <c r="K2692" s="249"/>
      <c r="L2692" s="254"/>
      <c r="M2692" s="255"/>
      <c r="N2692" s="256"/>
      <c r="O2692" s="256"/>
      <c r="P2692" s="256"/>
      <c r="Q2692" s="256"/>
      <c r="R2692" s="256"/>
      <c r="S2692" s="256"/>
      <c r="T2692" s="257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58" t="s">
        <v>182</v>
      </c>
      <c r="AU2692" s="258" t="s">
        <v>81</v>
      </c>
      <c r="AV2692" s="15" t="s">
        <v>179</v>
      </c>
      <c r="AW2692" s="15" t="s">
        <v>33</v>
      </c>
      <c r="AX2692" s="15" t="s">
        <v>79</v>
      </c>
      <c r="AY2692" s="258" t="s">
        <v>171</v>
      </c>
    </row>
    <row r="2693" s="2" customFormat="1" ht="24.15" customHeight="1">
      <c r="A2693" s="41"/>
      <c r="B2693" s="42"/>
      <c r="C2693" s="207" t="s">
        <v>2454</v>
      </c>
      <c r="D2693" s="207" t="s">
        <v>174</v>
      </c>
      <c r="E2693" s="208" t="s">
        <v>2455</v>
      </c>
      <c r="F2693" s="209" t="s">
        <v>2456</v>
      </c>
      <c r="G2693" s="210" t="s">
        <v>191</v>
      </c>
      <c r="H2693" s="211">
        <v>288.69400000000002</v>
      </c>
      <c r="I2693" s="212"/>
      <c r="J2693" s="213">
        <f>ROUND(I2693*H2693,2)</f>
        <v>0</v>
      </c>
      <c r="K2693" s="209" t="s">
        <v>178</v>
      </c>
      <c r="L2693" s="47"/>
      <c r="M2693" s="214" t="s">
        <v>19</v>
      </c>
      <c r="N2693" s="215" t="s">
        <v>42</v>
      </c>
      <c r="O2693" s="87"/>
      <c r="P2693" s="216">
        <f>O2693*H2693</f>
        <v>0</v>
      </c>
      <c r="Q2693" s="216">
        <v>0.00032000000000000003</v>
      </c>
      <c r="R2693" s="216">
        <f>Q2693*H2693</f>
        <v>0.092382080000000019</v>
      </c>
      <c r="S2693" s="216">
        <v>0</v>
      </c>
      <c r="T2693" s="217">
        <f>S2693*H2693</f>
        <v>0</v>
      </c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R2693" s="218" t="s">
        <v>235</v>
      </c>
      <c r="AT2693" s="218" t="s">
        <v>174</v>
      </c>
      <c r="AU2693" s="218" t="s">
        <v>81</v>
      </c>
      <c r="AY2693" s="20" t="s">
        <v>171</v>
      </c>
      <c r="BE2693" s="219">
        <f>IF(N2693="základní",J2693,0)</f>
        <v>0</v>
      </c>
      <c r="BF2693" s="219">
        <f>IF(N2693="snížená",J2693,0)</f>
        <v>0</v>
      </c>
      <c r="BG2693" s="219">
        <f>IF(N2693="zákl. přenesená",J2693,0)</f>
        <v>0</v>
      </c>
      <c r="BH2693" s="219">
        <f>IF(N2693="sníž. přenesená",J2693,0)</f>
        <v>0</v>
      </c>
      <c r="BI2693" s="219">
        <f>IF(N2693="nulová",J2693,0)</f>
        <v>0</v>
      </c>
      <c r="BJ2693" s="20" t="s">
        <v>79</v>
      </c>
      <c r="BK2693" s="219">
        <f>ROUND(I2693*H2693,2)</f>
        <v>0</v>
      </c>
      <c r="BL2693" s="20" t="s">
        <v>235</v>
      </c>
      <c r="BM2693" s="218" t="s">
        <v>2457</v>
      </c>
    </row>
    <row r="2694" s="2" customFormat="1">
      <c r="A2694" s="41"/>
      <c r="B2694" s="42"/>
      <c r="C2694" s="43"/>
      <c r="D2694" s="220" t="s">
        <v>180</v>
      </c>
      <c r="E2694" s="43"/>
      <c r="F2694" s="221" t="s">
        <v>2458</v>
      </c>
      <c r="G2694" s="43"/>
      <c r="H2694" s="43"/>
      <c r="I2694" s="222"/>
      <c r="J2694" s="43"/>
      <c r="K2694" s="43"/>
      <c r="L2694" s="47"/>
      <c r="M2694" s="223"/>
      <c r="N2694" s="224"/>
      <c r="O2694" s="87"/>
      <c r="P2694" s="87"/>
      <c r="Q2694" s="87"/>
      <c r="R2694" s="87"/>
      <c r="S2694" s="87"/>
      <c r="T2694" s="88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T2694" s="20" t="s">
        <v>180</v>
      </c>
      <c r="AU2694" s="20" t="s">
        <v>81</v>
      </c>
    </row>
    <row r="2695" s="13" customFormat="1">
      <c r="A2695" s="13"/>
      <c r="B2695" s="225"/>
      <c r="C2695" s="226"/>
      <c r="D2695" s="227" t="s">
        <v>182</v>
      </c>
      <c r="E2695" s="228" t="s">
        <v>19</v>
      </c>
      <c r="F2695" s="229" t="s">
        <v>267</v>
      </c>
      <c r="G2695" s="226"/>
      <c r="H2695" s="230">
        <v>75.549999999999997</v>
      </c>
      <c r="I2695" s="231"/>
      <c r="J2695" s="226"/>
      <c r="K2695" s="226"/>
      <c r="L2695" s="232"/>
      <c r="M2695" s="233"/>
      <c r="N2695" s="234"/>
      <c r="O2695" s="234"/>
      <c r="P2695" s="234"/>
      <c r="Q2695" s="234"/>
      <c r="R2695" s="234"/>
      <c r="S2695" s="234"/>
      <c r="T2695" s="235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36" t="s">
        <v>182</v>
      </c>
      <c r="AU2695" s="236" t="s">
        <v>81</v>
      </c>
      <c r="AV2695" s="13" t="s">
        <v>81</v>
      </c>
      <c r="AW2695" s="13" t="s">
        <v>33</v>
      </c>
      <c r="AX2695" s="13" t="s">
        <v>71</v>
      </c>
      <c r="AY2695" s="236" t="s">
        <v>171</v>
      </c>
    </row>
    <row r="2696" s="14" customFormat="1">
      <c r="A2696" s="14"/>
      <c r="B2696" s="237"/>
      <c r="C2696" s="238"/>
      <c r="D2696" s="227" t="s">
        <v>182</v>
      </c>
      <c r="E2696" s="239" t="s">
        <v>19</v>
      </c>
      <c r="F2696" s="240" t="s">
        <v>2427</v>
      </c>
      <c r="G2696" s="238"/>
      <c r="H2696" s="241">
        <v>75.549999999999997</v>
      </c>
      <c r="I2696" s="242"/>
      <c r="J2696" s="238"/>
      <c r="K2696" s="238"/>
      <c r="L2696" s="243"/>
      <c r="M2696" s="244"/>
      <c r="N2696" s="245"/>
      <c r="O2696" s="245"/>
      <c r="P2696" s="245"/>
      <c r="Q2696" s="245"/>
      <c r="R2696" s="245"/>
      <c r="S2696" s="245"/>
      <c r="T2696" s="246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47" t="s">
        <v>182</v>
      </c>
      <c r="AU2696" s="247" t="s">
        <v>81</v>
      </c>
      <c r="AV2696" s="14" t="s">
        <v>185</v>
      </c>
      <c r="AW2696" s="14" t="s">
        <v>33</v>
      </c>
      <c r="AX2696" s="14" t="s">
        <v>71</v>
      </c>
      <c r="AY2696" s="247" t="s">
        <v>171</v>
      </c>
    </row>
    <row r="2697" s="13" customFormat="1">
      <c r="A2697" s="13"/>
      <c r="B2697" s="225"/>
      <c r="C2697" s="226"/>
      <c r="D2697" s="227" t="s">
        <v>182</v>
      </c>
      <c r="E2697" s="228" t="s">
        <v>19</v>
      </c>
      <c r="F2697" s="229" t="s">
        <v>1748</v>
      </c>
      <c r="G2697" s="226"/>
      <c r="H2697" s="230">
        <v>223.869</v>
      </c>
      <c r="I2697" s="231"/>
      <c r="J2697" s="226"/>
      <c r="K2697" s="226"/>
      <c r="L2697" s="232"/>
      <c r="M2697" s="233"/>
      <c r="N2697" s="234"/>
      <c r="O2697" s="234"/>
      <c r="P2697" s="234"/>
      <c r="Q2697" s="234"/>
      <c r="R2697" s="234"/>
      <c r="S2697" s="234"/>
      <c r="T2697" s="235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6" t="s">
        <v>182</v>
      </c>
      <c r="AU2697" s="236" t="s">
        <v>81</v>
      </c>
      <c r="AV2697" s="13" t="s">
        <v>81</v>
      </c>
      <c r="AW2697" s="13" t="s">
        <v>33</v>
      </c>
      <c r="AX2697" s="13" t="s">
        <v>71</v>
      </c>
      <c r="AY2697" s="236" t="s">
        <v>171</v>
      </c>
    </row>
    <row r="2698" s="13" customFormat="1">
      <c r="A2698" s="13"/>
      <c r="B2698" s="225"/>
      <c r="C2698" s="226"/>
      <c r="D2698" s="227" t="s">
        <v>182</v>
      </c>
      <c r="E2698" s="228" t="s">
        <v>19</v>
      </c>
      <c r="F2698" s="229" t="s">
        <v>2459</v>
      </c>
      <c r="G2698" s="226"/>
      <c r="H2698" s="230">
        <v>-10.725</v>
      </c>
      <c r="I2698" s="231"/>
      <c r="J2698" s="226"/>
      <c r="K2698" s="226"/>
      <c r="L2698" s="232"/>
      <c r="M2698" s="233"/>
      <c r="N2698" s="234"/>
      <c r="O2698" s="234"/>
      <c r="P2698" s="234"/>
      <c r="Q2698" s="234"/>
      <c r="R2698" s="234"/>
      <c r="S2698" s="234"/>
      <c r="T2698" s="235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6" t="s">
        <v>182</v>
      </c>
      <c r="AU2698" s="236" t="s">
        <v>81</v>
      </c>
      <c r="AV2698" s="13" t="s">
        <v>81</v>
      </c>
      <c r="AW2698" s="13" t="s">
        <v>33</v>
      </c>
      <c r="AX2698" s="13" t="s">
        <v>71</v>
      </c>
      <c r="AY2698" s="236" t="s">
        <v>171</v>
      </c>
    </row>
    <row r="2699" s="14" customFormat="1">
      <c r="A2699" s="14"/>
      <c r="B2699" s="237"/>
      <c r="C2699" s="238"/>
      <c r="D2699" s="227" t="s">
        <v>182</v>
      </c>
      <c r="E2699" s="239" t="s">
        <v>19</v>
      </c>
      <c r="F2699" s="240" t="s">
        <v>2460</v>
      </c>
      <c r="G2699" s="238"/>
      <c r="H2699" s="241">
        <v>213.14400000000001</v>
      </c>
      <c r="I2699" s="242"/>
      <c r="J2699" s="238"/>
      <c r="K2699" s="238"/>
      <c r="L2699" s="243"/>
      <c r="M2699" s="244"/>
      <c r="N2699" s="245"/>
      <c r="O2699" s="245"/>
      <c r="P2699" s="245"/>
      <c r="Q2699" s="245"/>
      <c r="R2699" s="245"/>
      <c r="S2699" s="245"/>
      <c r="T2699" s="24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7" t="s">
        <v>182</v>
      </c>
      <c r="AU2699" s="247" t="s">
        <v>81</v>
      </c>
      <c r="AV2699" s="14" t="s">
        <v>185</v>
      </c>
      <c r="AW2699" s="14" t="s">
        <v>33</v>
      </c>
      <c r="AX2699" s="14" t="s">
        <v>71</v>
      </c>
      <c r="AY2699" s="247" t="s">
        <v>171</v>
      </c>
    </row>
    <row r="2700" s="15" customFormat="1">
      <c r="A2700" s="15"/>
      <c r="B2700" s="248"/>
      <c r="C2700" s="249"/>
      <c r="D2700" s="227" t="s">
        <v>182</v>
      </c>
      <c r="E2700" s="250" t="s">
        <v>19</v>
      </c>
      <c r="F2700" s="251" t="s">
        <v>188</v>
      </c>
      <c r="G2700" s="249"/>
      <c r="H2700" s="252">
        <v>288.69399999999996</v>
      </c>
      <c r="I2700" s="253"/>
      <c r="J2700" s="249"/>
      <c r="K2700" s="249"/>
      <c r="L2700" s="254"/>
      <c r="M2700" s="255"/>
      <c r="N2700" s="256"/>
      <c r="O2700" s="256"/>
      <c r="P2700" s="256"/>
      <c r="Q2700" s="256"/>
      <c r="R2700" s="256"/>
      <c r="S2700" s="256"/>
      <c r="T2700" s="257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58" t="s">
        <v>182</v>
      </c>
      <c r="AU2700" s="258" t="s">
        <v>81</v>
      </c>
      <c r="AV2700" s="15" t="s">
        <v>179</v>
      </c>
      <c r="AW2700" s="15" t="s">
        <v>33</v>
      </c>
      <c r="AX2700" s="15" t="s">
        <v>79</v>
      </c>
      <c r="AY2700" s="258" t="s">
        <v>171</v>
      </c>
    </row>
    <row r="2701" s="2" customFormat="1" ht="24.15" customHeight="1">
      <c r="A2701" s="41"/>
      <c r="B2701" s="42"/>
      <c r="C2701" s="207" t="s">
        <v>1459</v>
      </c>
      <c r="D2701" s="207" t="s">
        <v>174</v>
      </c>
      <c r="E2701" s="208" t="s">
        <v>2461</v>
      </c>
      <c r="F2701" s="209" t="s">
        <v>2462</v>
      </c>
      <c r="G2701" s="210" t="s">
        <v>191</v>
      </c>
      <c r="H2701" s="211">
        <v>10.725</v>
      </c>
      <c r="I2701" s="212"/>
      <c r="J2701" s="213">
        <f>ROUND(I2701*H2701,2)</f>
        <v>0</v>
      </c>
      <c r="K2701" s="209" t="s">
        <v>178</v>
      </c>
      <c r="L2701" s="47"/>
      <c r="M2701" s="214" t="s">
        <v>19</v>
      </c>
      <c r="N2701" s="215" t="s">
        <v>42</v>
      </c>
      <c r="O2701" s="87"/>
      <c r="P2701" s="216">
        <f>O2701*H2701</f>
        <v>0</v>
      </c>
      <c r="Q2701" s="216">
        <v>0.00032000000000000003</v>
      </c>
      <c r="R2701" s="216">
        <f>Q2701*H2701</f>
        <v>0.0034320000000000002</v>
      </c>
      <c r="S2701" s="216">
        <v>0</v>
      </c>
      <c r="T2701" s="217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18" t="s">
        <v>235</v>
      </c>
      <c r="AT2701" s="218" t="s">
        <v>174</v>
      </c>
      <c r="AU2701" s="218" t="s">
        <v>81</v>
      </c>
      <c r="AY2701" s="20" t="s">
        <v>171</v>
      </c>
      <c r="BE2701" s="219">
        <f>IF(N2701="základní",J2701,0)</f>
        <v>0</v>
      </c>
      <c r="BF2701" s="219">
        <f>IF(N2701="snížená",J2701,0)</f>
        <v>0</v>
      </c>
      <c r="BG2701" s="219">
        <f>IF(N2701="zákl. přenesená",J2701,0)</f>
        <v>0</v>
      </c>
      <c r="BH2701" s="219">
        <f>IF(N2701="sníž. přenesená",J2701,0)</f>
        <v>0</v>
      </c>
      <c r="BI2701" s="219">
        <f>IF(N2701="nulová",J2701,0)</f>
        <v>0</v>
      </c>
      <c r="BJ2701" s="20" t="s">
        <v>79</v>
      </c>
      <c r="BK2701" s="219">
        <f>ROUND(I2701*H2701,2)</f>
        <v>0</v>
      </c>
      <c r="BL2701" s="20" t="s">
        <v>235</v>
      </c>
      <c r="BM2701" s="218" t="s">
        <v>2463</v>
      </c>
    </row>
    <row r="2702" s="2" customFormat="1">
      <c r="A2702" s="41"/>
      <c r="B2702" s="42"/>
      <c r="C2702" s="43"/>
      <c r="D2702" s="220" t="s">
        <v>180</v>
      </c>
      <c r="E2702" s="43"/>
      <c r="F2702" s="221" t="s">
        <v>2464</v>
      </c>
      <c r="G2702" s="43"/>
      <c r="H2702" s="43"/>
      <c r="I2702" s="222"/>
      <c r="J2702" s="43"/>
      <c r="K2702" s="43"/>
      <c r="L2702" s="47"/>
      <c r="M2702" s="223"/>
      <c r="N2702" s="224"/>
      <c r="O2702" s="87"/>
      <c r="P2702" s="87"/>
      <c r="Q2702" s="87"/>
      <c r="R2702" s="87"/>
      <c r="S2702" s="87"/>
      <c r="T2702" s="88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T2702" s="20" t="s">
        <v>180</v>
      </c>
      <c r="AU2702" s="20" t="s">
        <v>81</v>
      </c>
    </row>
    <row r="2703" s="13" customFormat="1">
      <c r="A2703" s="13"/>
      <c r="B2703" s="225"/>
      <c r="C2703" s="226"/>
      <c r="D2703" s="227" t="s">
        <v>182</v>
      </c>
      <c r="E2703" s="228" t="s">
        <v>19</v>
      </c>
      <c r="F2703" s="229" t="s">
        <v>1142</v>
      </c>
      <c r="G2703" s="226"/>
      <c r="H2703" s="230">
        <v>10.725</v>
      </c>
      <c r="I2703" s="231"/>
      <c r="J2703" s="226"/>
      <c r="K2703" s="226"/>
      <c r="L2703" s="232"/>
      <c r="M2703" s="233"/>
      <c r="N2703" s="234"/>
      <c r="O2703" s="234"/>
      <c r="P2703" s="234"/>
      <c r="Q2703" s="234"/>
      <c r="R2703" s="234"/>
      <c r="S2703" s="234"/>
      <c r="T2703" s="23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6" t="s">
        <v>182</v>
      </c>
      <c r="AU2703" s="236" t="s">
        <v>81</v>
      </c>
      <c r="AV2703" s="13" t="s">
        <v>81</v>
      </c>
      <c r="AW2703" s="13" t="s">
        <v>33</v>
      </c>
      <c r="AX2703" s="13" t="s">
        <v>71</v>
      </c>
      <c r="AY2703" s="236" t="s">
        <v>171</v>
      </c>
    </row>
    <row r="2704" s="14" customFormat="1">
      <c r="A2704" s="14"/>
      <c r="B2704" s="237"/>
      <c r="C2704" s="238"/>
      <c r="D2704" s="227" t="s">
        <v>182</v>
      </c>
      <c r="E2704" s="239" t="s">
        <v>19</v>
      </c>
      <c r="F2704" s="240" t="s">
        <v>453</v>
      </c>
      <c r="G2704" s="238"/>
      <c r="H2704" s="241">
        <v>10.725</v>
      </c>
      <c r="I2704" s="242"/>
      <c r="J2704" s="238"/>
      <c r="K2704" s="238"/>
      <c r="L2704" s="243"/>
      <c r="M2704" s="244"/>
      <c r="N2704" s="245"/>
      <c r="O2704" s="245"/>
      <c r="P2704" s="245"/>
      <c r="Q2704" s="245"/>
      <c r="R2704" s="245"/>
      <c r="S2704" s="245"/>
      <c r="T2704" s="246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47" t="s">
        <v>182</v>
      </c>
      <c r="AU2704" s="247" t="s">
        <v>81</v>
      </c>
      <c r="AV2704" s="14" t="s">
        <v>185</v>
      </c>
      <c r="AW2704" s="14" t="s">
        <v>33</v>
      </c>
      <c r="AX2704" s="14" t="s">
        <v>71</v>
      </c>
      <c r="AY2704" s="247" t="s">
        <v>171</v>
      </c>
    </row>
    <row r="2705" s="15" customFormat="1">
      <c r="A2705" s="15"/>
      <c r="B2705" s="248"/>
      <c r="C2705" s="249"/>
      <c r="D2705" s="227" t="s">
        <v>182</v>
      </c>
      <c r="E2705" s="250" t="s">
        <v>19</v>
      </c>
      <c r="F2705" s="251" t="s">
        <v>188</v>
      </c>
      <c r="G2705" s="249"/>
      <c r="H2705" s="252">
        <v>10.725</v>
      </c>
      <c r="I2705" s="253"/>
      <c r="J2705" s="249"/>
      <c r="K2705" s="249"/>
      <c r="L2705" s="254"/>
      <c r="M2705" s="255"/>
      <c r="N2705" s="256"/>
      <c r="O2705" s="256"/>
      <c r="P2705" s="256"/>
      <c r="Q2705" s="256"/>
      <c r="R2705" s="256"/>
      <c r="S2705" s="256"/>
      <c r="T2705" s="257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58" t="s">
        <v>182</v>
      </c>
      <c r="AU2705" s="258" t="s">
        <v>81</v>
      </c>
      <c r="AV2705" s="15" t="s">
        <v>179</v>
      </c>
      <c r="AW2705" s="15" t="s">
        <v>33</v>
      </c>
      <c r="AX2705" s="15" t="s">
        <v>79</v>
      </c>
      <c r="AY2705" s="258" t="s">
        <v>171</v>
      </c>
    </row>
    <row r="2706" s="2" customFormat="1" ht="24.15" customHeight="1">
      <c r="A2706" s="41"/>
      <c r="B2706" s="42"/>
      <c r="C2706" s="207" t="s">
        <v>2465</v>
      </c>
      <c r="D2706" s="207" t="s">
        <v>174</v>
      </c>
      <c r="E2706" s="208" t="s">
        <v>2466</v>
      </c>
      <c r="F2706" s="209" t="s">
        <v>2467</v>
      </c>
      <c r="G2706" s="210" t="s">
        <v>191</v>
      </c>
      <c r="H2706" s="211">
        <v>1071.038</v>
      </c>
      <c r="I2706" s="212"/>
      <c r="J2706" s="213">
        <f>ROUND(I2706*H2706,2)</f>
        <v>0</v>
      </c>
      <c r="K2706" s="209" t="s">
        <v>178</v>
      </c>
      <c r="L2706" s="47"/>
      <c r="M2706" s="214" t="s">
        <v>19</v>
      </c>
      <c r="N2706" s="215" t="s">
        <v>42</v>
      </c>
      <c r="O2706" s="87"/>
      <c r="P2706" s="216">
        <f>O2706*H2706</f>
        <v>0</v>
      </c>
      <c r="Q2706" s="216">
        <v>0.00027999999999999998</v>
      </c>
      <c r="R2706" s="216">
        <f>Q2706*H2706</f>
        <v>0.29989063999999999</v>
      </c>
      <c r="S2706" s="216">
        <v>0</v>
      </c>
      <c r="T2706" s="217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18" t="s">
        <v>235</v>
      </c>
      <c r="AT2706" s="218" t="s">
        <v>174</v>
      </c>
      <c r="AU2706" s="218" t="s">
        <v>81</v>
      </c>
      <c r="AY2706" s="20" t="s">
        <v>171</v>
      </c>
      <c r="BE2706" s="219">
        <f>IF(N2706="základní",J2706,0)</f>
        <v>0</v>
      </c>
      <c r="BF2706" s="219">
        <f>IF(N2706="snížená",J2706,0)</f>
        <v>0</v>
      </c>
      <c r="BG2706" s="219">
        <f>IF(N2706="zákl. přenesená",J2706,0)</f>
        <v>0</v>
      </c>
      <c r="BH2706" s="219">
        <f>IF(N2706="sníž. přenesená",J2706,0)</f>
        <v>0</v>
      </c>
      <c r="BI2706" s="219">
        <f>IF(N2706="nulová",J2706,0)</f>
        <v>0</v>
      </c>
      <c r="BJ2706" s="20" t="s">
        <v>79</v>
      </c>
      <c r="BK2706" s="219">
        <f>ROUND(I2706*H2706,2)</f>
        <v>0</v>
      </c>
      <c r="BL2706" s="20" t="s">
        <v>235</v>
      </c>
      <c r="BM2706" s="218" t="s">
        <v>2468</v>
      </c>
    </row>
    <row r="2707" s="2" customFormat="1">
      <c r="A2707" s="41"/>
      <c r="B2707" s="42"/>
      <c r="C2707" s="43"/>
      <c r="D2707" s="220" t="s">
        <v>180</v>
      </c>
      <c r="E2707" s="43"/>
      <c r="F2707" s="221" t="s">
        <v>2469</v>
      </c>
      <c r="G2707" s="43"/>
      <c r="H2707" s="43"/>
      <c r="I2707" s="222"/>
      <c r="J2707" s="43"/>
      <c r="K2707" s="43"/>
      <c r="L2707" s="47"/>
      <c r="M2707" s="223"/>
      <c r="N2707" s="224"/>
      <c r="O2707" s="87"/>
      <c r="P2707" s="87"/>
      <c r="Q2707" s="87"/>
      <c r="R2707" s="87"/>
      <c r="S2707" s="87"/>
      <c r="T2707" s="88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T2707" s="20" t="s">
        <v>180</v>
      </c>
      <c r="AU2707" s="20" t="s">
        <v>81</v>
      </c>
    </row>
    <row r="2708" s="13" customFormat="1">
      <c r="A2708" s="13"/>
      <c r="B2708" s="225"/>
      <c r="C2708" s="226"/>
      <c r="D2708" s="227" t="s">
        <v>182</v>
      </c>
      <c r="E2708" s="228" t="s">
        <v>19</v>
      </c>
      <c r="F2708" s="229" t="s">
        <v>288</v>
      </c>
      <c r="G2708" s="226"/>
      <c r="H2708" s="230">
        <v>77.353999999999999</v>
      </c>
      <c r="I2708" s="231"/>
      <c r="J2708" s="226"/>
      <c r="K2708" s="226"/>
      <c r="L2708" s="232"/>
      <c r="M2708" s="233"/>
      <c r="N2708" s="234"/>
      <c r="O2708" s="234"/>
      <c r="P2708" s="234"/>
      <c r="Q2708" s="234"/>
      <c r="R2708" s="234"/>
      <c r="S2708" s="234"/>
      <c r="T2708" s="235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6" t="s">
        <v>182</v>
      </c>
      <c r="AU2708" s="236" t="s">
        <v>81</v>
      </c>
      <c r="AV2708" s="13" t="s">
        <v>81</v>
      </c>
      <c r="AW2708" s="13" t="s">
        <v>33</v>
      </c>
      <c r="AX2708" s="13" t="s">
        <v>71</v>
      </c>
      <c r="AY2708" s="236" t="s">
        <v>171</v>
      </c>
    </row>
    <row r="2709" s="13" customFormat="1">
      <c r="A2709" s="13"/>
      <c r="B2709" s="225"/>
      <c r="C2709" s="226"/>
      <c r="D2709" s="227" t="s">
        <v>182</v>
      </c>
      <c r="E2709" s="228" t="s">
        <v>19</v>
      </c>
      <c r="F2709" s="229" t="s">
        <v>294</v>
      </c>
      <c r="G2709" s="226"/>
      <c r="H2709" s="230">
        <v>72.168000000000006</v>
      </c>
      <c r="I2709" s="231"/>
      <c r="J2709" s="226"/>
      <c r="K2709" s="226"/>
      <c r="L2709" s="232"/>
      <c r="M2709" s="233"/>
      <c r="N2709" s="234"/>
      <c r="O2709" s="234"/>
      <c r="P2709" s="234"/>
      <c r="Q2709" s="234"/>
      <c r="R2709" s="234"/>
      <c r="S2709" s="234"/>
      <c r="T2709" s="235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6" t="s">
        <v>182</v>
      </c>
      <c r="AU2709" s="236" t="s">
        <v>81</v>
      </c>
      <c r="AV2709" s="13" t="s">
        <v>81</v>
      </c>
      <c r="AW2709" s="13" t="s">
        <v>33</v>
      </c>
      <c r="AX2709" s="13" t="s">
        <v>71</v>
      </c>
      <c r="AY2709" s="236" t="s">
        <v>171</v>
      </c>
    </row>
    <row r="2710" s="14" customFormat="1">
      <c r="A2710" s="14"/>
      <c r="B2710" s="237"/>
      <c r="C2710" s="238"/>
      <c r="D2710" s="227" t="s">
        <v>182</v>
      </c>
      <c r="E2710" s="239" t="s">
        <v>19</v>
      </c>
      <c r="F2710" s="240" t="s">
        <v>299</v>
      </c>
      <c r="G2710" s="238"/>
      <c r="H2710" s="241">
        <v>149.52199999999999</v>
      </c>
      <c r="I2710" s="242"/>
      <c r="J2710" s="238"/>
      <c r="K2710" s="238"/>
      <c r="L2710" s="243"/>
      <c r="M2710" s="244"/>
      <c r="N2710" s="245"/>
      <c r="O2710" s="245"/>
      <c r="P2710" s="245"/>
      <c r="Q2710" s="245"/>
      <c r="R2710" s="245"/>
      <c r="S2710" s="245"/>
      <c r="T2710" s="246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47" t="s">
        <v>182</v>
      </c>
      <c r="AU2710" s="247" t="s">
        <v>81</v>
      </c>
      <c r="AV2710" s="14" t="s">
        <v>185</v>
      </c>
      <c r="AW2710" s="14" t="s">
        <v>33</v>
      </c>
      <c r="AX2710" s="14" t="s">
        <v>71</v>
      </c>
      <c r="AY2710" s="247" t="s">
        <v>171</v>
      </c>
    </row>
    <row r="2711" s="13" customFormat="1">
      <c r="A2711" s="13"/>
      <c r="B2711" s="225"/>
      <c r="C2711" s="226"/>
      <c r="D2711" s="227" t="s">
        <v>182</v>
      </c>
      <c r="E2711" s="228" t="s">
        <v>19</v>
      </c>
      <c r="F2711" s="229" t="s">
        <v>2428</v>
      </c>
      <c r="G2711" s="226"/>
      <c r="H2711" s="230">
        <v>15.75</v>
      </c>
      <c r="I2711" s="231"/>
      <c r="J2711" s="226"/>
      <c r="K2711" s="226"/>
      <c r="L2711" s="232"/>
      <c r="M2711" s="233"/>
      <c r="N2711" s="234"/>
      <c r="O2711" s="234"/>
      <c r="P2711" s="234"/>
      <c r="Q2711" s="234"/>
      <c r="R2711" s="234"/>
      <c r="S2711" s="234"/>
      <c r="T2711" s="235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6" t="s">
        <v>182</v>
      </c>
      <c r="AU2711" s="236" t="s">
        <v>81</v>
      </c>
      <c r="AV2711" s="13" t="s">
        <v>81</v>
      </c>
      <c r="AW2711" s="13" t="s">
        <v>33</v>
      </c>
      <c r="AX2711" s="13" t="s">
        <v>71</v>
      </c>
      <c r="AY2711" s="236" t="s">
        <v>171</v>
      </c>
    </row>
    <row r="2712" s="13" customFormat="1">
      <c r="A2712" s="13"/>
      <c r="B2712" s="225"/>
      <c r="C2712" s="226"/>
      <c r="D2712" s="227" t="s">
        <v>182</v>
      </c>
      <c r="E2712" s="228" t="s">
        <v>19</v>
      </c>
      <c r="F2712" s="229" t="s">
        <v>2429</v>
      </c>
      <c r="G2712" s="226"/>
      <c r="H2712" s="230">
        <v>107.712</v>
      </c>
      <c r="I2712" s="231"/>
      <c r="J2712" s="226"/>
      <c r="K2712" s="226"/>
      <c r="L2712" s="232"/>
      <c r="M2712" s="233"/>
      <c r="N2712" s="234"/>
      <c r="O2712" s="234"/>
      <c r="P2712" s="234"/>
      <c r="Q2712" s="234"/>
      <c r="R2712" s="234"/>
      <c r="S2712" s="234"/>
      <c r="T2712" s="235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6" t="s">
        <v>182</v>
      </c>
      <c r="AU2712" s="236" t="s">
        <v>81</v>
      </c>
      <c r="AV2712" s="13" t="s">
        <v>81</v>
      </c>
      <c r="AW2712" s="13" t="s">
        <v>33</v>
      </c>
      <c r="AX2712" s="13" t="s">
        <v>71</v>
      </c>
      <c r="AY2712" s="236" t="s">
        <v>171</v>
      </c>
    </row>
    <row r="2713" s="13" customFormat="1">
      <c r="A2713" s="13"/>
      <c r="B2713" s="225"/>
      <c r="C2713" s="226"/>
      <c r="D2713" s="227" t="s">
        <v>182</v>
      </c>
      <c r="E2713" s="228" t="s">
        <v>19</v>
      </c>
      <c r="F2713" s="229" t="s">
        <v>2430</v>
      </c>
      <c r="G2713" s="226"/>
      <c r="H2713" s="230">
        <v>64.019999999999996</v>
      </c>
      <c r="I2713" s="231"/>
      <c r="J2713" s="226"/>
      <c r="K2713" s="226"/>
      <c r="L2713" s="232"/>
      <c r="M2713" s="233"/>
      <c r="N2713" s="234"/>
      <c r="O2713" s="234"/>
      <c r="P2713" s="234"/>
      <c r="Q2713" s="234"/>
      <c r="R2713" s="234"/>
      <c r="S2713" s="234"/>
      <c r="T2713" s="235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36" t="s">
        <v>182</v>
      </c>
      <c r="AU2713" s="236" t="s">
        <v>81</v>
      </c>
      <c r="AV2713" s="13" t="s">
        <v>81</v>
      </c>
      <c r="AW2713" s="13" t="s">
        <v>33</v>
      </c>
      <c r="AX2713" s="13" t="s">
        <v>71</v>
      </c>
      <c r="AY2713" s="236" t="s">
        <v>171</v>
      </c>
    </row>
    <row r="2714" s="14" customFormat="1">
      <c r="A2714" s="14"/>
      <c r="B2714" s="237"/>
      <c r="C2714" s="238"/>
      <c r="D2714" s="227" t="s">
        <v>182</v>
      </c>
      <c r="E2714" s="239" t="s">
        <v>19</v>
      </c>
      <c r="F2714" s="240" t="s">
        <v>310</v>
      </c>
      <c r="G2714" s="238"/>
      <c r="H2714" s="241">
        <v>187.482</v>
      </c>
      <c r="I2714" s="242"/>
      <c r="J2714" s="238"/>
      <c r="K2714" s="238"/>
      <c r="L2714" s="243"/>
      <c r="M2714" s="244"/>
      <c r="N2714" s="245"/>
      <c r="O2714" s="245"/>
      <c r="P2714" s="245"/>
      <c r="Q2714" s="245"/>
      <c r="R2714" s="245"/>
      <c r="S2714" s="245"/>
      <c r="T2714" s="246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47" t="s">
        <v>182</v>
      </c>
      <c r="AU2714" s="247" t="s">
        <v>81</v>
      </c>
      <c r="AV2714" s="14" t="s">
        <v>185</v>
      </c>
      <c r="AW2714" s="14" t="s">
        <v>33</v>
      </c>
      <c r="AX2714" s="14" t="s">
        <v>71</v>
      </c>
      <c r="AY2714" s="247" t="s">
        <v>171</v>
      </c>
    </row>
    <row r="2715" s="13" customFormat="1">
      <c r="A2715" s="13"/>
      <c r="B2715" s="225"/>
      <c r="C2715" s="226"/>
      <c r="D2715" s="227" t="s">
        <v>182</v>
      </c>
      <c r="E2715" s="228" t="s">
        <v>19</v>
      </c>
      <c r="F2715" s="229" t="s">
        <v>2431</v>
      </c>
      <c r="G2715" s="226"/>
      <c r="H2715" s="230">
        <v>15.800000000000001</v>
      </c>
      <c r="I2715" s="231"/>
      <c r="J2715" s="226"/>
      <c r="K2715" s="226"/>
      <c r="L2715" s="232"/>
      <c r="M2715" s="233"/>
      <c r="N2715" s="234"/>
      <c r="O2715" s="234"/>
      <c r="P2715" s="234"/>
      <c r="Q2715" s="234"/>
      <c r="R2715" s="234"/>
      <c r="S2715" s="234"/>
      <c r="T2715" s="235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36" t="s">
        <v>182</v>
      </c>
      <c r="AU2715" s="236" t="s">
        <v>81</v>
      </c>
      <c r="AV2715" s="13" t="s">
        <v>81</v>
      </c>
      <c r="AW2715" s="13" t="s">
        <v>33</v>
      </c>
      <c r="AX2715" s="13" t="s">
        <v>71</v>
      </c>
      <c r="AY2715" s="236" t="s">
        <v>171</v>
      </c>
    </row>
    <row r="2716" s="13" customFormat="1">
      <c r="A2716" s="13"/>
      <c r="B2716" s="225"/>
      <c r="C2716" s="226"/>
      <c r="D2716" s="227" t="s">
        <v>182</v>
      </c>
      <c r="E2716" s="228" t="s">
        <v>19</v>
      </c>
      <c r="F2716" s="229" t="s">
        <v>2432</v>
      </c>
      <c r="G2716" s="226"/>
      <c r="H2716" s="230">
        <v>50.159999999999997</v>
      </c>
      <c r="I2716" s="231"/>
      <c r="J2716" s="226"/>
      <c r="K2716" s="226"/>
      <c r="L2716" s="232"/>
      <c r="M2716" s="233"/>
      <c r="N2716" s="234"/>
      <c r="O2716" s="234"/>
      <c r="P2716" s="234"/>
      <c r="Q2716" s="234"/>
      <c r="R2716" s="234"/>
      <c r="S2716" s="234"/>
      <c r="T2716" s="235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6" t="s">
        <v>182</v>
      </c>
      <c r="AU2716" s="236" t="s">
        <v>81</v>
      </c>
      <c r="AV2716" s="13" t="s">
        <v>81</v>
      </c>
      <c r="AW2716" s="13" t="s">
        <v>33</v>
      </c>
      <c r="AX2716" s="13" t="s">
        <v>71</v>
      </c>
      <c r="AY2716" s="236" t="s">
        <v>171</v>
      </c>
    </row>
    <row r="2717" s="13" customFormat="1">
      <c r="A2717" s="13"/>
      <c r="B2717" s="225"/>
      <c r="C2717" s="226"/>
      <c r="D2717" s="227" t="s">
        <v>182</v>
      </c>
      <c r="E2717" s="228" t="s">
        <v>19</v>
      </c>
      <c r="F2717" s="229" t="s">
        <v>2433</v>
      </c>
      <c r="G2717" s="226"/>
      <c r="H2717" s="230">
        <v>72.138000000000005</v>
      </c>
      <c r="I2717" s="231"/>
      <c r="J2717" s="226"/>
      <c r="K2717" s="226"/>
      <c r="L2717" s="232"/>
      <c r="M2717" s="233"/>
      <c r="N2717" s="234"/>
      <c r="O2717" s="234"/>
      <c r="P2717" s="234"/>
      <c r="Q2717" s="234"/>
      <c r="R2717" s="234"/>
      <c r="S2717" s="234"/>
      <c r="T2717" s="235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6" t="s">
        <v>182</v>
      </c>
      <c r="AU2717" s="236" t="s">
        <v>81</v>
      </c>
      <c r="AV2717" s="13" t="s">
        <v>81</v>
      </c>
      <c r="AW2717" s="13" t="s">
        <v>33</v>
      </c>
      <c r="AX2717" s="13" t="s">
        <v>71</v>
      </c>
      <c r="AY2717" s="236" t="s">
        <v>171</v>
      </c>
    </row>
    <row r="2718" s="13" customFormat="1">
      <c r="A2718" s="13"/>
      <c r="B2718" s="225"/>
      <c r="C2718" s="226"/>
      <c r="D2718" s="227" t="s">
        <v>182</v>
      </c>
      <c r="E2718" s="228" t="s">
        <v>19</v>
      </c>
      <c r="F2718" s="229" t="s">
        <v>2434</v>
      </c>
      <c r="G2718" s="226"/>
      <c r="H2718" s="230">
        <v>34.979999999999997</v>
      </c>
      <c r="I2718" s="231"/>
      <c r="J2718" s="226"/>
      <c r="K2718" s="226"/>
      <c r="L2718" s="232"/>
      <c r="M2718" s="233"/>
      <c r="N2718" s="234"/>
      <c r="O2718" s="234"/>
      <c r="P2718" s="234"/>
      <c r="Q2718" s="234"/>
      <c r="R2718" s="234"/>
      <c r="S2718" s="234"/>
      <c r="T2718" s="235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6" t="s">
        <v>182</v>
      </c>
      <c r="AU2718" s="236" t="s">
        <v>81</v>
      </c>
      <c r="AV2718" s="13" t="s">
        <v>81</v>
      </c>
      <c r="AW2718" s="13" t="s">
        <v>33</v>
      </c>
      <c r="AX2718" s="13" t="s">
        <v>71</v>
      </c>
      <c r="AY2718" s="236" t="s">
        <v>171</v>
      </c>
    </row>
    <row r="2719" s="14" customFormat="1">
      <c r="A2719" s="14"/>
      <c r="B2719" s="237"/>
      <c r="C2719" s="238"/>
      <c r="D2719" s="227" t="s">
        <v>182</v>
      </c>
      <c r="E2719" s="239" t="s">
        <v>19</v>
      </c>
      <c r="F2719" s="240" t="s">
        <v>327</v>
      </c>
      <c r="G2719" s="238"/>
      <c r="H2719" s="241">
        <v>173.078</v>
      </c>
      <c r="I2719" s="242"/>
      <c r="J2719" s="238"/>
      <c r="K2719" s="238"/>
      <c r="L2719" s="243"/>
      <c r="M2719" s="244"/>
      <c r="N2719" s="245"/>
      <c r="O2719" s="245"/>
      <c r="P2719" s="245"/>
      <c r="Q2719" s="245"/>
      <c r="R2719" s="245"/>
      <c r="S2719" s="245"/>
      <c r="T2719" s="246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47" t="s">
        <v>182</v>
      </c>
      <c r="AU2719" s="247" t="s">
        <v>81</v>
      </c>
      <c r="AV2719" s="14" t="s">
        <v>185</v>
      </c>
      <c r="AW2719" s="14" t="s">
        <v>33</v>
      </c>
      <c r="AX2719" s="14" t="s">
        <v>71</v>
      </c>
      <c r="AY2719" s="247" t="s">
        <v>171</v>
      </c>
    </row>
    <row r="2720" s="13" customFormat="1">
      <c r="A2720" s="13"/>
      <c r="B2720" s="225"/>
      <c r="C2720" s="226"/>
      <c r="D2720" s="227" t="s">
        <v>182</v>
      </c>
      <c r="E2720" s="228" t="s">
        <v>19</v>
      </c>
      <c r="F2720" s="229" t="s">
        <v>328</v>
      </c>
      <c r="G2720" s="226"/>
      <c r="H2720" s="230">
        <v>55.695</v>
      </c>
      <c r="I2720" s="231"/>
      <c r="J2720" s="226"/>
      <c r="K2720" s="226"/>
      <c r="L2720" s="232"/>
      <c r="M2720" s="233"/>
      <c r="N2720" s="234"/>
      <c r="O2720" s="234"/>
      <c r="P2720" s="234"/>
      <c r="Q2720" s="234"/>
      <c r="R2720" s="234"/>
      <c r="S2720" s="234"/>
      <c r="T2720" s="235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6" t="s">
        <v>182</v>
      </c>
      <c r="AU2720" s="236" t="s">
        <v>81</v>
      </c>
      <c r="AV2720" s="13" t="s">
        <v>81</v>
      </c>
      <c r="AW2720" s="13" t="s">
        <v>33</v>
      </c>
      <c r="AX2720" s="13" t="s">
        <v>71</v>
      </c>
      <c r="AY2720" s="236" t="s">
        <v>171</v>
      </c>
    </row>
    <row r="2721" s="13" customFormat="1">
      <c r="A2721" s="13"/>
      <c r="B2721" s="225"/>
      <c r="C2721" s="226"/>
      <c r="D2721" s="227" t="s">
        <v>182</v>
      </c>
      <c r="E2721" s="228" t="s">
        <v>19</v>
      </c>
      <c r="F2721" s="229" t="s">
        <v>331</v>
      </c>
      <c r="G2721" s="226"/>
      <c r="H2721" s="230">
        <v>70.384</v>
      </c>
      <c r="I2721" s="231"/>
      <c r="J2721" s="226"/>
      <c r="K2721" s="226"/>
      <c r="L2721" s="232"/>
      <c r="M2721" s="233"/>
      <c r="N2721" s="234"/>
      <c r="O2721" s="234"/>
      <c r="P2721" s="234"/>
      <c r="Q2721" s="234"/>
      <c r="R2721" s="234"/>
      <c r="S2721" s="234"/>
      <c r="T2721" s="235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6" t="s">
        <v>182</v>
      </c>
      <c r="AU2721" s="236" t="s">
        <v>81</v>
      </c>
      <c r="AV2721" s="13" t="s">
        <v>81</v>
      </c>
      <c r="AW2721" s="13" t="s">
        <v>33</v>
      </c>
      <c r="AX2721" s="13" t="s">
        <v>71</v>
      </c>
      <c r="AY2721" s="236" t="s">
        <v>171</v>
      </c>
    </row>
    <row r="2722" s="14" customFormat="1">
      <c r="A2722" s="14"/>
      <c r="B2722" s="237"/>
      <c r="C2722" s="238"/>
      <c r="D2722" s="227" t="s">
        <v>182</v>
      </c>
      <c r="E2722" s="239" t="s">
        <v>19</v>
      </c>
      <c r="F2722" s="240" t="s">
        <v>335</v>
      </c>
      <c r="G2722" s="238"/>
      <c r="H2722" s="241">
        <v>126.07900000000001</v>
      </c>
      <c r="I2722" s="242"/>
      <c r="J2722" s="238"/>
      <c r="K2722" s="238"/>
      <c r="L2722" s="243"/>
      <c r="M2722" s="244"/>
      <c r="N2722" s="245"/>
      <c r="O2722" s="245"/>
      <c r="P2722" s="245"/>
      <c r="Q2722" s="245"/>
      <c r="R2722" s="245"/>
      <c r="S2722" s="245"/>
      <c r="T2722" s="246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47" t="s">
        <v>182</v>
      </c>
      <c r="AU2722" s="247" t="s">
        <v>81</v>
      </c>
      <c r="AV2722" s="14" t="s">
        <v>185</v>
      </c>
      <c r="AW2722" s="14" t="s">
        <v>33</v>
      </c>
      <c r="AX2722" s="14" t="s">
        <v>71</v>
      </c>
      <c r="AY2722" s="247" t="s">
        <v>171</v>
      </c>
    </row>
    <row r="2723" s="13" customFormat="1">
      <c r="A2723" s="13"/>
      <c r="B2723" s="225"/>
      <c r="C2723" s="226"/>
      <c r="D2723" s="227" t="s">
        <v>182</v>
      </c>
      <c r="E2723" s="228" t="s">
        <v>19</v>
      </c>
      <c r="F2723" s="229" t="s">
        <v>2435</v>
      </c>
      <c r="G2723" s="226"/>
      <c r="H2723" s="230">
        <v>127.70999999999999</v>
      </c>
      <c r="I2723" s="231"/>
      <c r="J2723" s="226"/>
      <c r="K2723" s="226"/>
      <c r="L2723" s="232"/>
      <c r="M2723" s="233"/>
      <c r="N2723" s="234"/>
      <c r="O2723" s="234"/>
      <c r="P2723" s="234"/>
      <c r="Q2723" s="234"/>
      <c r="R2723" s="234"/>
      <c r="S2723" s="234"/>
      <c r="T2723" s="235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6" t="s">
        <v>182</v>
      </c>
      <c r="AU2723" s="236" t="s">
        <v>81</v>
      </c>
      <c r="AV2723" s="13" t="s">
        <v>81</v>
      </c>
      <c r="AW2723" s="13" t="s">
        <v>33</v>
      </c>
      <c r="AX2723" s="13" t="s">
        <v>71</v>
      </c>
      <c r="AY2723" s="236" t="s">
        <v>171</v>
      </c>
    </row>
    <row r="2724" s="13" customFormat="1">
      <c r="A2724" s="13"/>
      <c r="B2724" s="225"/>
      <c r="C2724" s="226"/>
      <c r="D2724" s="227" t="s">
        <v>182</v>
      </c>
      <c r="E2724" s="228" t="s">
        <v>19</v>
      </c>
      <c r="F2724" s="229" t="s">
        <v>2436</v>
      </c>
      <c r="G2724" s="226"/>
      <c r="H2724" s="230">
        <v>48.509999999999998</v>
      </c>
      <c r="I2724" s="231"/>
      <c r="J2724" s="226"/>
      <c r="K2724" s="226"/>
      <c r="L2724" s="232"/>
      <c r="M2724" s="233"/>
      <c r="N2724" s="234"/>
      <c r="O2724" s="234"/>
      <c r="P2724" s="234"/>
      <c r="Q2724" s="234"/>
      <c r="R2724" s="234"/>
      <c r="S2724" s="234"/>
      <c r="T2724" s="235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36" t="s">
        <v>182</v>
      </c>
      <c r="AU2724" s="236" t="s">
        <v>81</v>
      </c>
      <c r="AV2724" s="13" t="s">
        <v>81</v>
      </c>
      <c r="AW2724" s="13" t="s">
        <v>33</v>
      </c>
      <c r="AX2724" s="13" t="s">
        <v>71</v>
      </c>
      <c r="AY2724" s="236" t="s">
        <v>171</v>
      </c>
    </row>
    <row r="2725" s="14" customFormat="1">
      <c r="A2725" s="14"/>
      <c r="B2725" s="237"/>
      <c r="C2725" s="238"/>
      <c r="D2725" s="227" t="s">
        <v>182</v>
      </c>
      <c r="E2725" s="239" t="s">
        <v>19</v>
      </c>
      <c r="F2725" s="240" t="s">
        <v>345</v>
      </c>
      <c r="G2725" s="238"/>
      <c r="H2725" s="241">
        <v>176.22</v>
      </c>
      <c r="I2725" s="242"/>
      <c r="J2725" s="238"/>
      <c r="K2725" s="238"/>
      <c r="L2725" s="243"/>
      <c r="M2725" s="244"/>
      <c r="N2725" s="245"/>
      <c r="O2725" s="245"/>
      <c r="P2725" s="245"/>
      <c r="Q2725" s="245"/>
      <c r="R2725" s="245"/>
      <c r="S2725" s="245"/>
      <c r="T2725" s="246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47" t="s">
        <v>182</v>
      </c>
      <c r="AU2725" s="247" t="s">
        <v>81</v>
      </c>
      <c r="AV2725" s="14" t="s">
        <v>185</v>
      </c>
      <c r="AW2725" s="14" t="s">
        <v>33</v>
      </c>
      <c r="AX2725" s="14" t="s">
        <v>71</v>
      </c>
      <c r="AY2725" s="247" t="s">
        <v>171</v>
      </c>
    </row>
    <row r="2726" s="13" customFormat="1">
      <c r="A2726" s="13"/>
      <c r="B2726" s="225"/>
      <c r="C2726" s="226"/>
      <c r="D2726" s="227" t="s">
        <v>182</v>
      </c>
      <c r="E2726" s="228" t="s">
        <v>19</v>
      </c>
      <c r="F2726" s="229" t="s">
        <v>2437</v>
      </c>
      <c r="G2726" s="226"/>
      <c r="H2726" s="230">
        <v>6.75</v>
      </c>
      <c r="I2726" s="231"/>
      <c r="J2726" s="226"/>
      <c r="K2726" s="226"/>
      <c r="L2726" s="232"/>
      <c r="M2726" s="233"/>
      <c r="N2726" s="234"/>
      <c r="O2726" s="234"/>
      <c r="P2726" s="234"/>
      <c r="Q2726" s="234"/>
      <c r="R2726" s="234"/>
      <c r="S2726" s="234"/>
      <c r="T2726" s="23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6" t="s">
        <v>182</v>
      </c>
      <c r="AU2726" s="236" t="s">
        <v>81</v>
      </c>
      <c r="AV2726" s="13" t="s">
        <v>81</v>
      </c>
      <c r="AW2726" s="13" t="s">
        <v>33</v>
      </c>
      <c r="AX2726" s="13" t="s">
        <v>71</v>
      </c>
      <c r="AY2726" s="236" t="s">
        <v>171</v>
      </c>
    </row>
    <row r="2727" s="13" customFormat="1">
      <c r="A2727" s="13"/>
      <c r="B2727" s="225"/>
      <c r="C2727" s="226"/>
      <c r="D2727" s="227" t="s">
        <v>182</v>
      </c>
      <c r="E2727" s="228" t="s">
        <v>19</v>
      </c>
      <c r="F2727" s="229" t="s">
        <v>2438</v>
      </c>
      <c r="G2727" s="226"/>
      <c r="H2727" s="230">
        <v>6.9900000000000002</v>
      </c>
      <c r="I2727" s="231"/>
      <c r="J2727" s="226"/>
      <c r="K2727" s="226"/>
      <c r="L2727" s="232"/>
      <c r="M2727" s="233"/>
      <c r="N2727" s="234"/>
      <c r="O2727" s="234"/>
      <c r="P2727" s="234"/>
      <c r="Q2727" s="234"/>
      <c r="R2727" s="234"/>
      <c r="S2727" s="234"/>
      <c r="T2727" s="235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6" t="s">
        <v>182</v>
      </c>
      <c r="AU2727" s="236" t="s">
        <v>81</v>
      </c>
      <c r="AV2727" s="13" t="s">
        <v>81</v>
      </c>
      <c r="AW2727" s="13" t="s">
        <v>33</v>
      </c>
      <c r="AX2727" s="13" t="s">
        <v>71</v>
      </c>
      <c r="AY2727" s="236" t="s">
        <v>171</v>
      </c>
    </row>
    <row r="2728" s="14" customFormat="1">
      <c r="A2728" s="14"/>
      <c r="B2728" s="237"/>
      <c r="C2728" s="238"/>
      <c r="D2728" s="227" t="s">
        <v>182</v>
      </c>
      <c r="E2728" s="239" t="s">
        <v>19</v>
      </c>
      <c r="F2728" s="240" t="s">
        <v>354</v>
      </c>
      <c r="G2728" s="238"/>
      <c r="H2728" s="241">
        <v>13.74</v>
      </c>
      <c r="I2728" s="242"/>
      <c r="J2728" s="238"/>
      <c r="K2728" s="238"/>
      <c r="L2728" s="243"/>
      <c r="M2728" s="244"/>
      <c r="N2728" s="245"/>
      <c r="O2728" s="245"/>
      <c r="P2728" s="245"/>
      <c r="Q2728" s="245"/>
      <c r="R2728" s="245"/>
      <c r="S2728" s="245"/>
      <c r="T2728" s="246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47" t="s">
        <v>182</v>
      </c>
      <c r="AU2728" s="247" t="s">
        <v>81</v>
      </c>
      <c r="AV2728" s="14" t="s">
        <v>185</v>
      </c>
      <c r="AW2728" s="14" t="s">
        <v>33</v>
      </c>
      <c r="AX2728" s="14" t="s">
        <v>71</v>
      </c>
      <c r="AY2728" s="247" t="s">
        <v>171</v>
      </c>
    </row>
    <row r="2729" s="13" customFormat="1">
      <c r="A2729" s="13"/>
      <c r="B2729" s="225"/>
      <c r="C2729" s="226"/>
      <c r="D2729" s="227" t="s">
        <v>182</v>
      </c>
      <c r="E2729" s="228" t="s">
        <v>19</v>
      </c>
      <c r="F2729" s="229" t="s">
        <v>2470</v>
      </c>
      <c r="G2729" s="226"/>
      <c r="H2729" s="230">
        <v>50.774999999999999</v>
      </c>
      <c r="I2729" s="231"/>
      <c r="J2729" s="226"/>
      <c r="K2729" s="226"/>
      <c r="L2729" s="232"/>
      <c r="M2729" s="233"/>
      <c r="N2729" s="234"/>
      <c r="O2729" s="234"/>
      <c r="P2729" s="234"/>
      <c r="Q2729" s="234"/>
      <c r="R2729" s="234"/>
      <c r="S2729" s="234"/>
      <c r="T2729" s="23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6" t="s">
        <v>182</v>
      </c>
      <c r="AU2729" s="236" t="s">
        <v>81</v>
      </c>
      <c r="AV2729" s="13" t="s">
        <v>81</v>
      </c>
      <c r="AW2729" s="13" t="s">
        <v>33</v>
      </c>
      <c r="AX2729" s="13" t="s">
        <v>71</v>
      </c>
      <c r="AY2729" s="236" t="s">
        <v>171</v>
      </c>
    </row>
    <row r="2730" s="13" customFormat="1">
      <c r="A2730" s="13"/>
      <c r="B2730" s="225"/>
      <c r="C2730" s="226"/>
      <c r="D2730" s="227" t="s">
        <v>182</v>
      </c>
      <c r="E2730" s="228" t="s">
        <v>19</v>
      </c>
      <c r="F2730" s="229" t="s">
        <v>2471</v>
      </c>
      <c r="G2730" s="226"/>
      <c r="H2730" s="230">
        <v>31.745999999999999</v>
      </c>
      <c r="I2730" s="231"/>
      <c r="J2730" s="226"/>
      <c r="K2730" s="226"/>
      <c r="L2730" s="232"/>
      <c r="M2730" s="233"/>
      <c r="N2730" s="234"/>
      <c r="O2730" s="234"/>
      <c r="P2730" s="234"/>
      <c r="Q2730" s="234"/>
      <c r="R2730" s="234"/>
      <c r="S2730" s="234"/>
      <c r="T2730" s="235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6" t="s">
        <v>182</v>
      </c>
      <c r="AU2730" s="236" t="s">
        <v>81</v>
      </c>
      <c r="AV2730" s="13" t="s">
        <v>81</v>
      </c>
      <c r="AW2730" s="13" t="s">
        <v>33</v>
      </c>
      <c r="AX2730" s="13" t="s">
        <v>71</v>
      </c>
      <c r="AY2730" s="236" t="s">
        <v>171</v>
      </c>
    </row>
    <row r="2731" s="14" customFormat="1">
      <c r="A2731" s="14"/>
      <c r="B2731" s="237"/>
      <c r="C2731" s="238"/>
      <c r="D2731" s="227" t="s">
        <v>182</v>
      </c>
      <c r="E2731" s="239" t="s">
        <v>19</v>
      </c>
      <c r="F2731" s="240" t="s">
        <v>442</v>
      </c>
      <c r="G2731" s="238"/>
      <c r="H2731" s="241">
        <v>82.521000000000001</v>
      </c>
      <c r="I2731" s="242"/>
      <c r="J2731" s="238"/>
      <c r="K2731" s="238"/>
      <c r="L2731" s="243"/>
      <c r="M2731" s="244"/>
      <c r="N2731" s="245"/>
      <c r="O2731" s="245"/>
      <c r="P2731" s="245"/>
      <c r="Q2731" s="245"/>
      <c r="R2731" s="245"/>
      <c r="S2731" s="245"/>
      <c r="T2731" s="246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47" t="s">
        <v>182</v>
      </c>
      <c r="AU2731" s="247" t="s">
        <v>81</v>
      </c>
      <c r="AV2731" s="14" t="s">
        <v>185</v>
      </c>
      <c r="AW2731" s="14" t="s">
        <v>33</v>
      </c>
      <c r="AX2731" s="14" t="s">
        <v>71</v>
      </c>
      <c r="AY2731" s="247" t="s">
        <v>171</v>
      </c>
    </row>
    <row r="2732" s="13" customFormat="1">
      <c r="A2732" s="13"/>
      <c r="B2732" s="225"/>
      <c r="C2732" s="226"/>
      <c r="D2732" s="227" t="s">
        <v>182</v>
      </c>
      <c r="E2732" s="228" t="s">
        <v>19</v>
      </c>
      <c r="F2732" s="229" t="s">
        <v>2472</v>
      </c>
      <c r="G2732" s="226"/>
      <c r="H2732" s="230">
        <v>36.600000000000001</v>
      </c>
      <c r="I2732" s="231"/>
      <c r="J2732" s="226"/>
      <c r="K2732" s="226"/>
      <c r="L2732" s="232"/>
      <c r="M2732" s="233"/>
      <c r="N2732" s="234"/>
      <c r="O2732" s="234"/>
      <c r="P2732" s="234"/>
      <c r="Q2732" s="234"/>
      <c r="R2732" s="234"/>
      <c r="S2732" s="234"/>
      <c r="T2732" s="23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6" t="s">
        <v>182</v>
      </c>
      <c r="AU2732" s="236" t="s">
        <v>81</v>
      </c>
      <c r="AV2732" s="13" t="s">
        <v>81</v>
      </c>
      <c r="AW2732" s="13" t="s">
        <v>33</v>
      </c>
      <c r="AX2732" s="13" t="s">
        <v>71</v>
      </c>
      <c r="AY2732" s="236" t="s">
        <v>171</v>
      </c>
    </row>
    <row r="2733" s="13" customFormat="1">
      <c r="A2733" s="13"/>
      <c r="B2733" s="225"/>
      <c r="C2733" s="226"/>
      <c r="D2733" s="227" t="s">
        <v>182</v>
      </c>
      <c r="E2733" s="228" t="s">
        <v>19</v>
      </c>
      <c r="F2733" s="229" t="s">
        <v>2473</v>
      </c>
      <c r="G2733" s="226"/>
      <c r="H2733" s="230">
        <v>4.0039999999999996</v>
      </c>
      <c r="I2733" s="231"/>
      <c r="J2733" s="226"/>
      <c r="K2733" s="226"/>
      <c r="L2733" s="232"/>
      <c r="M2733" s="233"/>
      <c r="N2733" s="234"/>
      <c r="O2733" s="234"/>
      <c r="P2733" s="234"/>
      <c r="Q2733" s="234"/>
      <c r="R2733" s="234"/>
      <c r="S2733" s="234"/>
      <c r="T2733" s="235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6" t="s">
        <v>182</v>
      </c>
      <c r="AU2733" s="236" t="s">
        <v>81</v>
      </c>
      <c r="AV2733" s="13" t="s">
        <v>81</v>
      </c>
      <c r="AW2733" s="13" t="s">
        <v>33</v>
      </c>
      <c r="AX2733" s="13" t="s">
        <v>71</v>
      </c>
      <c r="AY2733" s="236" t="s">
        <v>171</v>
      </c>
    </row>
    <row r="2734" s="13" customFormat="1">
      <c r="A2734" s="13"/>
      <c r="B2734" s="225"/>
      <c r="C2734" s="226"/>
      <c r="D2734" s="227" t="s">
        <v>182</v>
      </c>
      <c r="E2734" s="228" t="s">
        <v>19</v>
      </c>
      <c r="F2734" s="229" t="s">
        <v>2474</v>
      </c>
      <c r="G2734" s="226"/>
      <c r="H2734" s="230">
        <v>4.7290000000000001</v>
      </c>
      <c r="I2734" s="231"/>
      <c r="J2734" s="226"/>
      <c r="K2734" s="226"/>
      <c r="L2734" s="232"/>
      <c r="M2734" s="233"/>
      <c r="N2734" s="234"/>
      <c r="O2734" s="234"/>
      <c r="P2734" s="234"/>
      <c r="Q2734" s="234"/>
      <c r="R2734" s="234"/>
      <c r="S2734" s="234"/>
      <c r="T2734" s="235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6" t="s">
        <v>182</v>
      </c>
      <c r="AU2734" s="236" t="s">
        <v>81</v>
      </c>
      <c r="AV2734" s="13" t="s">
        <v>81</v>
      </c>
      <c r="AW2734" s="13" t="s">
        <v>33</v>
      </c>
      <c r="AX2734" s="13" t="s">
        <v>71</v>
      </c>
      <c r="AY2734" s="236" t="s">
        <v>171</v>
      </c>
    </row>
    <row r="2735" s="14" customFormat="1">
      <c r="A2735" s="14"/>
      <c r="B2735" s="237"/>
      <c r="C2735" s="238"/>
      <c r="D2735" s="227" t="s">
        <v>182</v>
      </c>
      <c r="E2735" s="239" t="s">
        <v>19</v>
      </c>
      <c r="F2735" s="240" t="s">
        <v>444</v>
      </c>
      <c r="G2735" s="238"/>
      <c r="H2735" s="241">
        <v>45.332999999999998</v>
      </c>
      <c r="I2735" s="242"/>
      <c r="J2735" s="238"/>
      <c r="K2735" s="238"/>
      <c r="L2735" s="243"/>
      <c r="M2735" s="244"/>
      <c r="N2735" s="245"/>
      <c r="O2735" s="245"/>
      <c r="P2735" s="245"/>
      <c r="Q2735" s="245"/>
      <c r="R2735" s="245"/>
      <c r="S2735" s="245"/>
      <c r="T2735" s="24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47" t="s">
        <v>182</v>
      </c>
      <c r="AU2735" s="247" t="s">
        <v>81</v>
      </c>
      <c r="AV2735" s="14" t="s">
        <v>185</v>
      </c>
      <c r="AW2735" s="14" t="s">
        <v>33</v>
      </c>
      <c r="AX2735" s="14" t="s">
        <v>71</v>
      </c>
      <c r="AY2735" s="247" t="s">
        <v>171</v>
      </c>
    </row>
    <row r="2736" s="13" customFormat="1">
      <c r="A2736" s="13"/>
      <c r="B2736" s="225"/>
      <c r="C2736" s="226"/>
      <c r="D2736" s="227" t="s">
        <v>182</v>
      </c>
      <c r="E2736" s="228" t="s">
        <v>19</v>
      </c>
      <c r="F2736" s="229" t="s">
        <v>2443</v>
      </c>
      <c r="G2736" s="226"/>
      <c r="H2736" s="230">
        <v>36.240000000000002</v>
      </c>
      <c r="I2736" s="231"/>
      <c r="J2736" s="226"/>
      <c r="K2736" s="226"/>
      <c r="L2736" s="232"/>
      <c r="M2736" s="233"/>
      <c r="N2736" s="234"/>
      <c r="O2736" s="234"/>
      <c r="P2736" s="234"/>
      <c r="Q2736" s="234"/>
      <c r="R2736" s="234"/>
      <c r="S2736" s="234"/>
      <c r="T2736" s="235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36" t="s">
        <v>182</v>
      </c>
      <c r="AU2736" s="236" t="s">
        <v>81</v>
      </c>
      <c r="AV2736" s="13" t="s">
        <v>81</v>
      </c>
      <c r="AW2736" s="13" t="s">
        <v>33</v>
      </c>
      <c r="AX2736" s="13" t="s">
        <v>71</v>
      </c>
      <c r="AY2736" s="236" t="s">
        <v>171</v>
      </c>
    </row>
    <row r="2737" s="14" customFormat="1">
      <c r="A2737" s="14"/>
      <c r="B2737" s="237"/>
      <c r="C2737" s="238"/>
      <c r="D2737" s="227" t="s">
        <v>182</v>
      </c>
      <c r="E2737" s="239" t="s">
        <v>19</v>
      </c>
      <c r="F2737" s="240" t="s">
        <v>445</v>
      </c>
      <c r="G2737" s="238"/>
      <c r="H2737" s="241">
        <v>36.240000000000002</v>
      </c>
      <c r="I2737" s="242"/>
      <c r="J2737" s="238"/>
      <c r="K2737" s="238"/>
      <c r="L2737" s="243"/>
      <c r="M2737" s="244"/>
      <c r="N2737" s="245"/>
      <c r="O2737" s="245"/>
      <c r="P2737" s="245"/>
      <c r="Q2737" s="245"/>
      <c r="R2737" s="245"/>
      <c r="S2737" s="245"/>
      <c r="T2737" s="246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47" t="s">
        <v>182</v>
      </c>
      <c r="AU2737" s="247" t="s">
        <v>81</v>
      </c>
      <c r="AV2737" s="14" t="s">
        <v>185</v>
      </c>
      <c r="AW2737" s="14" t="s">
        <v>33</v>
      </c>
      <c r="AX2737" s="14" t="s">
        <v>71</v>
      </c>
      <c r="AY2737" s="247" t="s">
        <v>171</v>
      </c>
    </row>
    <row r="2738" s="13" customFormat="1">
      <c r="A2738" s="13"/>
      <c r="B2738" s="225"/>
      <c r="C2738" s="226"/>
      <c r="D2738" s="227" t="s">
        <v>182</v>
      </c>
      <c r="E2738" s="228" t="s">
        <v>19</v>
      </c>
      <c r="F2738" s="229" t="s">
        <v>2444</v>
      </c>
      <c r="G2738" s="226"/>
      <c r="H2738" s="230">
        <v>3.9900000000000002</v>
      </c>
      <c r="I2738" s="231"/>
      <c r="J2738" s="226"/>
      <c r="K2738" s="226"/>
      <c r="L2738" s="232"/>
      <c r="M2738" s="233"/>
      <c r="N2738" s="234"/>
      <c r="O2738" s="234"/>
      <c r="P2738" s="234"/>
      <c r="Q2738" s="234"/>
      <c r="R2738" s="234"/>
      <c r="S2738" s="234"/>
      <c r="T2738" s="235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6" t="s">
        <v>182</v>
      </c>
      <c r="AU2738" s="236" t="s">
        <v>81</v>
      </c>
      <c r="AV2738" s="13" t="s">
        <v>81</v>
      </c>
      <c r="AW2738" s="13" t="s">
        <v>33</v>
      </c>
      <c r="AX2738" s="13" t="s">
        <v>71</v>
      </c>
      <c r="AY2738" s="236" t="s">
        <v>171</v>
      </c>
    </row>
    <row r="2739" s="13" customFormat="1">
      <c r="A2739" s="13"/>
      <c r="B2739" s="225"/>
      <c r="C2739" s="226"/>
      <c r="D2739" s="227" t="s">
        <v>182</v>
      </c>
      <c r="E2739" s="228" t="s">
        <v>19</v>
      </c>
      <c r="F2739" s="229" t="s">
        <v>2445</v>
      </c>
      <c r="G2739" s="226"/>
      <c r="H2739" s="230">
        <v>4.5599999999999996</v>
      </c>
      <c r="I2739" s="231"/>
      <c r="J2739" s="226"/>
      <c r="K2739" s="226"/>
      <c r="L2739" s="232"/>
      <c r="M2739" s="233"/>
      <c r="N2739" s="234"/>
      <c r="O2739" s="234"/>
      <c r="P2739" s="234"/>
      <c r="Q2739" s="234"/>
      <c r="R2739" s="234"/>
      <c r="S2739" s="234"/>
      <c r="T2739" s="23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36" t="s">
        <v>182</v>
      </c>
      <c r="AU2739" s="236" t="s">
        <v>81</v>
      </c>
      <c r="AV2739" s="13" t="s">
        <v>81</v>
      </c>
      <c r="AW2739" s="13" t="s">
        <v>33</v>
      </c>
      <c r="AX2739" s="13" t="s">
        <v>71</v>
      </c>
      <c r="AY2739" s="236" t="s">
        <v>171</v>
      </c>
    </row>
    <row r="2740" s="13" customFormat="1">
      <c r="A2740" s="13"/>
      <c r="B2740" s="225"/>
      <c r="C2740" s="226"/>
      <c r="D2740" s="227" t="s">
        <v>182</v>
      </c>
      <c r="E2740" s="228" t="s">
        <v>19</v>
      </c>
      <c r="F2740" s="229" t="s">
        <v>2446</v>
      </c>
      <c r="G2740" s="226"/>
      <c r="H2740" s="230">
        <v>4.1609999999999996</v>
      </c>
      <c r="I2740" s="231"/>
      <c r="J2740" s="226"/>
      <c r="K2740" s="226"/>
      <c r="L2740" s="232"/>
      <c r="M2740" s="233"/>
      <c r="N2740" s="234"/>
      <c r="O2740" s="234"/>
      <c r="P2740" s="234"/>
      <c r="Q2740" s="234"/>
      <c r="R2740" s="234"/>
      <c r="S2740" s="234"/>
      <c r="T2740" s="235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36" t="s">
        <v>182</v>
      </c>
      <c r="AU2740" s="236" t="s">
        <v>81</v>
      </c>
      <c r="AV2740" s="13" t="s">
        <v>81</v>
      </c>
      <c r="AW2740" s="13" t="s">
        <v>33</v>
      </c>
      <c r="AX2740" s="13" t="s">
        <v>71</v>
      </c>
      <c r="AY2740" s="236" t="s">
        <v>171</v>
      </c>
    </row>
    <row r="2741" s="13" customFormat="1">
      <c r="A2741" s="13"/>
      <c r="B2741" s="225"/>
      <c r="C2741" s="226"/>
      <c r="D2741" s="227" t="s">
        <v>182</v>
      </c>
      <c r="E2741" s="228" t="s">
        <v>19</v>
      </c>
      <c r="F2741" s="229" t="s">
        <v>2447</v>
      </c>
      <c r="G2741" s="226"/>
      <c r="H2741" s="230">
        <v>18.111999999999998</v>
      </c>
      <c r="I2741" s="231"/>
      <c r="J2741" s="226"/>
      <c r="K2741" s="226"/>
      <c r="L2741" s="232"/>
      <c r="M2741" s="233"/>
      <c r="N2741" s="234"/>
      <c r="O2741" s="234"/>
      <c r="P2741" s="234"/>
      <c r="Q2741" s="234"/>
      <c r="R2741" s="234"/>
      <c r="S2741" s="234"/>
      <c r="T2741" s="23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6" t="s">
        <v>182</v>
      </c>
      <c r="AU2741" s="236" t="s">
        <v>81</v>
      </c>
      <c r="AV2741" s="13" t="s">
        <v>81</v>
      </c>
      <c r="AW2741" s="13" t="s">
        <v>33</v>
      </c>
      <c r="AX2741" s="13" t="s">
        <v>71</v>
      </c>
      <c r="AY2741" s="236" t="s">
        <v>171</v>
      </c>
    </row>
    <row r="2742" s="14" customFormat="1">
      <c r="A2742" s="14"/>
      <c r="B2742" s="237"/>
      <c r="C2742" s="238"/>
      <c r="D2742" s="227" t="s">
        <v>182</v>
      </c>
      <c r="E2742" s="239" t="s">
        <v>19</v>
      </c>
      <c r="F2742" s="240" t="s">
        <v>448</v>
      </c>
      <c r="G2742" s="238"/>
      <c r="H2742" s="241">
        <v>30.823</v>
      </c>
      <c r="I2742" s="242"/>
      <c r="J2742" s="238"/>
      <c r="K2742" s="238"/>
      <c r="L2742" s="243"/>
      <c r="M2742" s="244"/>
      <c r="N2742" s="245"/>
      <c r="O2742" s="245"/>
      <c r="P2742" s="245"/>
      <c r="Q2742" s="245"/>
      <c r="R2742" s="245"/>
      <c r="S2742" s="245"/>
      <c r="T2742" s="24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7" t="s">
        <v>182</v>
      </c>
      <c r="AU2742" s="247" t="s">
        <v>81</v>
      </c>
      <c r="AV2742" s="14" t="s">
        <v>185</v>
      </c>
      <c r="AW2742" s="14" t="s">
        <v>33</v>
      </c>
      <c r="AX2742" s="14" t="s">
        <v>71</v>
      </c>
      <c r="AY2742" s="247" t="s">
        <v>171</v>
      </c>
    </row>
    <row r="2743" s="13" customFormat="1">
      <c r="A2743" s="13"/>
      <c r="B2743" s="225"/>
      <c r="C2743" s="226"/>
      <c r="D2743" s="227" t="s">
        <v>182</v>
      </c>
      <c r="E2743" s="228" t="s">
        <v>19</v>
      </c>
      <c r="F2743" s="229" t="s">
        <v>2448</v>
      </c>
      <c r="G2743" s="226"/>
      <c r="H2743" s="230">
        <v>50</v>
      </c>
      <c r="I2743" s="231"/>
      <c r="J2743" s="226"/>
      <c r="K2743" s="226"/>
      <c r="L2743" s="232"/>
      <c r="M2743" s="233"/>
      <c r="N2743" s="234"/>
      <c r="O2743" s="234"/>
      <c r="P2743" s="234"/>
      <c r="Q2743" s="234"/>
      <c r="R2743" s="234"/>
      <c r="S2743" s="234"/>
      <c r="T2743" s="23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6" t="s">
        <v>182</v>
      </c>
      <c r="AU2743" s="236" t="s">
        <v>81</v>
      </c>
      <c r="AV2743" s="13" t="s">
        <v>81</v>
      </c>
      <c r="AW2743" s="13" t="s">
        <v>33</v>
      </c>
      <c r="AX2743" s="13" t="s">
        <v>71</v>
      </c>
      <c r="AY2743" s="236" t="s">
        <v>171</v>
      </c>
    </row>
    <row r="2744" s="14" customFormat="1">
      <c r="A2744" s="14"/>
      <c r="B2744" s="237"/>
      <c r="C2744" s="238"/>
      <c r="D2744" s="227" t="s">
        <v>182</v>
      </c>
      <c r="E2744" s="239" t="s">
        <v>19</v>
      </c>
      <c r="F2744" s="240" t="s">
        <v>2449</v>
      </c>
      <c r="G2744" s="238"/>
      <c r="H2744" s="241">
        <v>50</v>
      </c>
      <c r="I2744" s="242"/>
      <c r="J2744" s="238"/>
      <c r="K2744" s="238"/>
      <c r="L2744" s="243"/>
      <c r="M2744" s="244"/>
      <c r="N2744" s="245"/>
      <c r="O2744" s="245"/>
      <c r="P2744" s="245"/>
      <c r="Q2744" s="245"/>
      <c r="R2744" s="245"/>
      <c r="S2744" s="245"/>
      <c r="T2744" s="24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47" t="s">
        <v>182</v>
      </c>
      <c r="AU2744" s="247" t="s">
        <v>81</v>
      </c>
      <c r="AV2744" s="14" t="s">
        <v>185</v>
      </c>
      <c r="AW2744" s="14" t="s">
        <v>33</v>
      </c>
      <c r="AX2744" s="14" t="s">
        <v>71</v>
      </c>
      <c r="AY2744" s="247" t="s">
        <v>171</v>
      </c>
    </row>
    <row r="2745" s="15" customFormat="1">
      <c r="A2745" s="15"/>
      <c r="B2745" s="248"/>
      <c r="C2745" s="249"/>
      <c r="D2745" s="227" t="s">
        <v>182</v>
      </c>
      <c r="E2745" s="250" t="s">
        <v>19</v>
      </c>
      <c r="F2745" s="251" t="s">
        <v>2475</v>
      </c>
      <c r="G2745" s="249"/>
      <c r="H2745" s="252">
        <v>1071.038</v>
      </c>
      <c r="I2745" s="253"/>
      <c r="J2745" s="249"/>
      <c r="K2745" s="249"/>
      <c r="L2745" s="254"/>
      <c r="M2745" s="255"/>
      <c r="N2745" s="256"/>
      <c r="O2745" s="256"/>
      <c r="P2745" s="256"/>
      <c r="Q2745" s="256"/>
      <c r="R2745" s="256"/>
      <c r="S2745" s="256"/>
      <c r="T2745" s="257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58" t="s">
        <v>182</v>
      </c>
      <c r="AU2745" s="258" t="s">
        <v>81</v>
      </c>
      <c r="AV2745" s="15" t="s">
        <v>179</v>
      </c>
      <c r="AW2745" s="15" t="s">
        <v>33</v>
      </c>
      <c r="AX2745" s="15" t="s">
        <v>79</v>
      </c>
      <c r="AY2745" s="258" t="s">
        <v>171</v>
      </c>
    </row>
    <row r="2746" s="2" customFormat="1" ht="24.15" customHeight="1">
      <c r="A2746" s="41"/>
      <c r="B2746" s="42"/>
      <c r="C2746" s="207" t="s">
        <v>1464</v>
      </c>
      <c r="D2746" s="207" t="s">
        <v>174</v>
      </c>
      <c r="E2746" s="208" t="s">
        <v>2476</v>
      </c>
      <c r="F2746" s="209" t="s">
        <v>2477</v>
      </c>
      <c r="G2746" s="210" t="s">
        <v>191</v>
      </c>
      <c r="H2746" s="211">
        <v>81.915000000000006</v>
      </c>
      <c r="I2746" s="212"/>
      <c r="J2746" s="213">
        <f>ROUND(I2746*H2746,2)</f>
        <v>0</v>
      </c>
      <c r="K2746" s="209" t="s">
        <v>178</v>
      </c>
      <c r="L2746" s="47"/>
      <c r="M2746" s="214" t="s">
        <v>19</v>
      </c>
      <c r="N2746" s="215" t="s">
        <v>42</v>
      </c>
      <c r="O2746" s="87"/>
      <c r="P2746" s="216">
        <f>O2746*H2746</f>
        <v>0</v>
      </c>
      <c r="Q2746" s="216">
        <v>0.00027999999999999998</v>
      </c>
      <c r="R2746" s="216">
        <f>Q2746*H2746</f>
        <v>0.0229362</v>
      </c>
      <c r="S2746" s="216">
        <v>0</v>
      </c>
      <c r="T2746" s="217">
        <f>S2746*H2746</f>
        <v>0</v>
      </c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R2746" s="218" t="s">
        <v>235</v>
      </c>
      <c r="AT2746" s="218" t="s">
        <v>174</v>
      </c>
      <c r="AU2746" s="218" t="s">
        <v>81</v>
      </c>
      <c r="AY2746" s="20" t="s">
        <v>171</v>
      </c>
      <c r="BE2746" s="219">
        <f>IF(N2746="základní",J2746,0)</f>
        <v>0</v>
      </c>
      <c r="BF2746" s="219">
        <f>IF(N2746="snížená",J2746,0)</f>
        <v>0</v>
      </c>
      <c r="BG2746" s="219">
        <f>IF(N2746="zákl. přenesená",J2746,0)</f>
        <v>0</v>
      </c>
      <c r="BH2746" s="219">
        <f>IF(N2746="sníž. přenesená",J2746,0)</f>
        <v>0</v>
      </c>
      <c r="BI2746" s="219">
        <f>IF(N2746="nulová",J2746,0)</f>
        <v>0</v>
      </c>
      <c r="BJ2746" s="20" t="s">
        <v>79</v>
      </c>
      <c r="BK2746" s="219">
        <f>ROUND(I2746*H2746,2)</f>
        <v>0</v>
      </c>
      <c r="BL2746" s="20" t="s">
        <v>235</v>
      </c>
      <c r="BM2746" s="218" t="s">
        <v>2478</v>
      </c>
    </row>
    <row r="2747" s="2" customFormat="1">
      <c r="A2747" s="41"/>
      <c r="B2747" s="42"/>
      <c r="C2747" s="43"/>
      <c r="D2747" s="220" t="s">
        <v>180</v>
      </c>
      <c r="E2747" s="43"/>
      <c r="F2747" s="221" t="s">
        <v>2479</v>
      </c>
      <c r="G2747" s="43"/>
      <c r="H2747" s="43"/>
      <c r="I2747" s="222"/>
      <c r="J2747" s="43"/>
      <c r="K2747" s="43"/>
      <c r="L2747" s="47"/>
      <c r="M2747" s="223"/>
      <c r="N2747" s="224"/>
      <c r="O2747" s="87"/>
      <c r="P2747" s="87"/>
      <c r="Q2747" s="87"/>
      <c r="R2747" s="87"/>
      <c r="S2747" s="87"/>
      <c r="T2747" s="88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T2747" s="20" t="s">
        <v>180</v>
      </c>
      <c r="AU2747" s="20" t="s">
        <v>81</v>
      </c>
    </row>
    <row r="2748" s="13" customFormat="1">
      <c r="A2748" s="13"/>
      <c r="B2748" s="225"/>
      <c r="C2748" s="226"/>
      <c r="D2748" s="227" t="s">
        <v>182</v>
      </c>
      <c r="E2748" s="228" t="s">
        <v>19</v>
      </c>
      <c r="F2748" s="229" t="s">
        <v>376</v>
      </c>
      <c r="G2748" s="226"/>
      <c r="H2748" s="230">
        <v>3.0249999999999999</v>
      </c>
      <c r="I2748" s="231"/>
      <c r="J2748" s="226"/>
      <c r="K2748" s="226"/>
      <c r="L2748" s="232"/>
      <c r="M2748" s="233"/>
      <c r="N2748" s="234"/>
      <c r="O2748" s="234"/>
      <c r="P2748" s="234"/>
      <c r="Q2748" s="234"/>
      <c r="R2748" s="234"/>
      <c r="S2748" s="234"/>
      <c r="T2748" s="235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36" t="s">
        <v>182</v>
      </c>
      <c r="AU2748" s="236" t="s">
        <v>81</v>
      </c>
      <c r="AV2748" s="13" t="s">
        <v>81</v>
      </c>
      <c r="AW2748" s="13" t="s">
        <v>33</v>
      </c>
      <c r="AX2748" s="13" t="s">
        <v>71</v>
      </c>
      <c r="AY2748" s="236" t="s">
        <v>171</v>
      </c>
    </row>
    <row r="2749" s="13" customFormat="1">
      <c r="A2749" s="13"/>
      <c r="B2749" s="225"/>
      <c r="C2749" s="226"/>
      <c r="D2749" s="227" t="s">
        <v>182</v>
      </c>
      <c r="E2749" s="228" t="s">
        <v>19</v>
      </c>
      <c r="F2749" s="229" t="s">
        <v>377</v>
      </c>
      <c r="G2749" s="226"/>
      <c r="H2749" s="230">
        <v>10.369999999999999</v>
      </c>
      <c r="I2749" s="231"/>
      <c r="J2749" s="226"/>
      <c r="K2749" s="226"/>
      <c r="L2749" s="232"/>
      <c r="M2749" s="233"/>
      <c r="N2749" s="234"/>
      <c r="O2749" s="234"/>
      <c r="P2749" s="234"/>
      <c r="Q2749" s="234"/>
      <c r="R2749" s="234"/>
      <c r="S2749" s="234"/>
      <c r="T2749" s="235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6" t="s">
        <v>182</v>
      </c>
      <c r="AU2749" s="236" t="s">
        <v>81</v>
      </c>
      <c r="AV2749" s="13" t="s">
        <v>81</v>
      </c>
      <c r="AW2749" s="13" t="s">
        <v>33</v>
      </c>
      <c r="AX2749" s="13" t="s">
        <v>71</v>
      </c>
      <c r="AY2749" s="236" t="s">
        <v>171</v>
      </c>
    </row>
    <row r="2750" s="13" customFormat="1">
      <c r="A2750" s="13"/>
      <c r="B2750" s="225"/>
      <c r="C2750" s="226"/>
      <c r="D2750" s="227" t="s">
        <v>182</v>
      </c>
      <c r="E2750" s="228" t="s">
        <v>19</v>
      </c>
      <c r="F2750" s="229" t="s">
        <v>378</v>
      </c>
      <c r="G2750" s="226"/>
      <c r="H2750" s="230">
        <v>13.063000000000001</v>
      </c>
      <c r="I2750" s="231"/>
      <c r="J2750" s="226"/>
      <c r="K2750" s="226"/>
      <c r="L2750" s="232"/>
      <c r="M2750" s="233"/>
      <c r="N2750" s="234"/>
      <c r="O2750" s="234"/>
      <c r="P2750" s="234"/>
      <c r="Q2750" s="234"/>
      <c r="R2750" s="234"/>
      <c r="S2750" s="234"/>
      <c r="T2750" s="235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6" t="s">
        <v>182</v>
      </c>
      <c r="AU2750" s="236" t="s">
        <v>81</v>
      </c>
      <c r="AV2750" s="13" t="s">
        <v>81</v>
      </c>
      <c r="AW2750" s="13" t="s">
        <v>33</v>
      </c>
      <c r="AX2750" s="13" t="s">
        <v>71</v>
      </c>
      <c r="AY2750" s="236" t="s">
        <v>171</v>
      </c>
    </row>
    <row r="2751" s="13" customFormat="1">
      <c r="A2751" s="13"/>
      <c r="B2751" s="225"/>
      <c r="C2751" s="226"/>
      <c r="D2751" s="227" t="s">
        <v>182</v>
      </c>
      <c r="E2751" s="228" t="s">
        <v>19</v>
      </c>
      <c r="F2751" s="229" t="s">
        <v>379</v>
      </c>
      <c r="G2751" s="226"/>
      <c r="H2751" s="230">
        <v>16.623000000000001</v>
      </c>
      <c r="I2751" s="231"/>
      <c r="J2751" s="226"/>
      <c r="K2751" s="226"/>
      <c r="L2751" s="232"/>
      <c r="M2751" s="233"/>
      <c r="N2751" s="234"/>
      <c r="O2751" s="234"/>
      <c r="P2751" s="234"/>
      <c r="Q2751" s="234"/>
      <c r="R2751" s="234"/>
      <c r="S2751" s="234"/>
      <c r="T2751" s="235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36" t="s">
        <v>182</v>
      </c>
      <c r="AU2751" s="236" t="s">
        <v>81</v>
      </c>
      <c r="AV2751" s="13" t="s">
        <v>81</v>
      </c>
      <c r="AW2751" s="13" t="s">
        <v>33</v>
      </c>
      <c r="AX2751" s="13" t="s">
        <v>71</v>
      </c>
      <c r="AY2751" s="236" t="s">
        <v>171</v>
      </c>
    </row>
    <row r="2752" s="13" customFormat="1">
      <c r="A2752" s="13"/>
      <c r="B2752" s="225"/>
      <c r="C2752" s="226"/>
      <c r="D2752" s="227" t="s">
        <v>182</v>
      </c>
      <c r="E2752" s="228" t="s">
        <v>19</v>
      </c>
      <c r="F2752" s="229" t="s">
        <v>380</v>
      </c>
      <c r="G2752" s="226"/>
      <c r="H2752" s="230">
        <v>4.5999999999999996</v>
      </c>
      <c r="I2752" s="231"/>
      <c r="J2752" s="226"/>
      <c r="K2752" s="226"/>
      <c r="L2752" s="232"/>
      <c r="M2752" s="233"/>
      <c r="N2752" s="234"/>
      <c r="O2752" s="234"/>
      <c r="P2752" s="234"/>
      <c r="Q2752" s="234"/>
      <c r="R2752" s="234"/>
      <c r="S2752" s="234"/>
      <c r="T2752" s="23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6" t="s">
        <v>182</v>
      </c>
      <c r="AU2752" s="236" t="s">
        <v>81</v>
      </c>
      <c r="AV2752" s="13" t="s">
        <v>81</v>
      </c>
      <c r="AW2752" s="13" t="s">
        <v>33</v>
      </c>
      <c r="AX2752" s="13" t="s">
        <v>71</v>
      </c>
      <c r="AY2752" s="236" t="s">
        <v>171</v>
      </c>
    </row>
    <row r="2753" s="13" customFormat="1">
      <c r="A2753" s="13"/>
      <c r="B2753" s="225"/>
      <c r="C2753" s="226"/>
      <c r="D2753" s="227" t="s">
        <v>182</v>
      </c>
      <c r="E2753" s="228" t="s">
        <v>19</v>
      </c>
      <c r="F2753" s="229" t="s">
        <v>381</v>
      </c>
      <c r="G2753" s="226"/>
      <c r="H2753" s="230">
        <v>1.843</v>
      </c>
      <c r="I2753" s="231"/>
      <c r="J2753" s="226"/>
      <c r="K2753" s="226"/>
      <c r="L2753" s="232"/>
      <c r="M2753" s="233"/>
      <c r="N2753" s="234"/>
      <c r="O2753" s="234"/>
      <c r="P2753" s="234"/>
      <c r="Q2753" s="234"/>
      <c r="R2753" s="234"/>
      <c r="S2753" s="234"/>
      <c r="T2753" s="235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6" t="s">
        <v>182</v>
      </c>
      <c r="AU2753" s="236" t="s">
        <v>81</v>
      </c>
      <c r="AV2753" s="13" t="s">
        <v>81</v>
      </c>
      <c r="AW2753" s="13" t="s">
        <v>33</v>
      </c>
      <c r="AX2753" s="13" t="s">
        <v>71</v>
      </c>
      <c r="AY2753" s="236" t="s">
        <v>171</v>
      </c>
    </row>
    <row r="2754" s="13" customFormat="1">
      <c r="A2754" s="13"/>
      <c r="B2754" s="225"/>
      <c r="C2754" s="226"/>
      <c r="D2754" s="227" t="s">
        <v>182</v>
      </c>
      <c r="E2754" s="228" t="s">
        <v>19</v>
      </c>
      <c r="F2754" s="229" t="s">
        <v>382</v>
      </c>
      <c r="G2754" s="226"/>
      <c r="H2754" s="230">
        <v>10.408</v>
      </c>
      <c r="I2754" s="231"/>
      <c r="J2754" s="226"/>
      <c r="K2754" s="226"/>
      <c r="L2754" s="232"/>
      <c r="M2754" s="233"/>
      <c r="N2754" s="234"/>
      <c r="O2754" s="234"/>
      <c r="P2754" s="234"/>
      <c r="Q2754" s="234"/>
      <c r="R2754" s="234"/>
      <c r="S2754" s="234"/>
      <c r="T2754" s="23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6" t="s">
        <v>182</v>
      </c>
      <c r="AU2754" s="236" t="s">
        <v>81</v>
      </c>
      <c r="AV2754" s="13" t="s">
        <v>81</v>
      </c>
      <c r="AW2754" s="13" t="s">
        <v>33</v>
      </c>
      <c r="AX2754" s="13" t="s">
        <v>71</v>
      </c>
      <c r="AY2754" s="236" t="s">
        <v>171</v>
      </c>
    </row>
    <row r="2755" s="13" customFormat="1">
      <c r="A2755" s="13"/>
      <c r="B2755" s="225"/>
      <c r="C2755" s="226"/>
      <c r="D2755" s="227" t="s">
        <v>182</v>
      </c>
      <c r="E2755" s="228" t="s">
        <v>19</v>
      </c>
      <c r="F2755" s="229" t="s">
        <v>383</v>
      </c>
      <c r="G2755" s="226"/>
      <c r="H2755" s="230">
        <v>1.843</v>
      </c>
      <c r="I2755" s="231"/>
      <c r="J2755" s="226"/>
      <c r="K2755" s="226"/>
      <c r="L2755" s="232"/>
      <c r="M2755" s="233"/>
      <c r="N2755" s="234"/>
      <c r="O2755" s="234"/>
      <c r="P2755" s="234"/>
      <c r="Q2755" s="234"/>
      <c r="R2755" s="234"/>
      <c r="S2755" s="234"/>
      <c r="T2755" s="235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6" t="s">
        <v>182</v>
      </c>
      <c r="AU2755" s="236" t="s">
        <v>81</v>
      </c>
      <c r="AV2755" s="13" t="s">
        <v>81</v>
      </c>
      <c r="AW2755" s="13" t="s">
        <v>33</v>
      </c>
      <c r="AX2755" s="13" t="s">
        <v>71</v>
      </c>
      <c r="AY2755" s="236" t="s">
        <v>171</v>
      </c>
    </row>
    <row r="2756" s="14" customFormat="1">
      <c r="A2756" s="14"/>
      <c r="B2756" s="237"/>
      <c r="C2756" s="238"/>
      <c r="D2756" s="227" t="s">
        <v>182</v>
      </c>
      <c r="E2756" s="239" t="s">
        <v>19</v>
      </c>
      <c r="F2756" s="240" t="s">
        <v>453</v>
      </c>
      <c r="G2756" s="238"/>
      <c r="H2756" s="241">
        <v>61.775000000000006</v>
      </c>
      <c r="I2756" s="242"/>
      <c r="J2756" s="238"/>
      <c r="K2756" s="238"/>
      <c r="L2756" s="243"/>
      <c r="M2756" s="244"/>
      <c r="N2756" s="245"/>
      <c r="O2756" s="245"/>
      <c r="P2756" s="245"/>
      <c r="Q2756" s="245"/>
      <c r="R2756" s="245"/>
      <c r="S2756" s="245"/>
      <c r="T2756" s="246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47" t="s">
        <v>182</v>
      </c>
      <c r="AU2756" s="247" t="s">
        <v>81</v>
      </c>
      <c r="AV2756" s="14" t="s">
        <v>185</v>
      </c>
      <c r="AW2756" s="14" t="s">
        <v>33</v>
      </c>
      <c r="AX2756" s="14" t="s">
        <v>71</v>
      </c>
      <c r="AY2756" s="247" t="s">
        <v>171</v>
      </c>
    </row>
    <row r="2757" s="13" customFormat="1">
      <c r="A2757" s="13"/>
      <c r="B2757" s="225"/>
      <c r="C2757" s="226"/>
      <c r="D2757" s="227" t="s">
        <v>182</v>
      </c>
      <c r="E2757" s="228" t="s">
        <v>19</v>
      </c>
      <c r="F2757" s="229" t="s">
        <v>418</v>
      </c>
      <c r="G2757" s="226"/>
      <c r="H2757" s="230">
        <v>4.1799999999999997</v>
      </c>
      <c r="I2757" s="231"/>
      <c r="J2757" s="226"/>
      <c r="K2757" s="226"/>
      <c r="L2757" s="232"/>
      <c r="M2757" s="233"/>
      <c r="N2757" s="234"/>
      <c r="O2757" s="234"/>
      <c r="P2757" s="234"/>
      <c r="Q2757" s="234"/>
      <c r="R2757" s="234"/>
      <c r="S2757" s="234"/>
      <c r="T2757" s="235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6" t="s">
        <v>182</v>
      </c>
      <c r="AU2757" s="236" t="s">
        <v>81</v>
      </c>
      <c r="AV2757" s="13" t="s">
        <v>81</v>
      </c>
      <c r="AW2757" s="13" t="s">
        <v>33</v>
      </c>
      <c r="AX2757" s="13" t="s">
        <v>71</v>
      </c>
      <c r="AY2757" s="236" t="s">
        <v>171</v>
      </c>
    </row>
    <row r="2758" s="13" customFormat="1">
      <c r="A2758" s="13"/>
      <c r="B2758" s="225"/>
      <c r="C2758" s="226"/>
      <c r="D2758" s="227" t="s">
        <v>182</v>
      </c>
      <c r="E2758" s="228" t="s">
        <v>19</v>
      </c>
      <c r="F2758" s="229" t="s">
        <v>419</v>
      </c>
      <c r="G2758" s="226"/>
      <c r="H2758" s="230">
        <v>15.960000000000001</v>
      </c>
      <c r="I2758" s="231"/>
      <c r="J2758" s="226"/>
      <c r="K2758" s="226"/>
      <c r="L2758" s="232"/>
      <c r="M2758" s="233"/>
      <c r="N2758" s="234"/>
      <c r="O2758" s="234"/>
      <c r="P2758" s="234"/>
      <c r="Q2758" s="234"/>
      <c r="R2758" s="234"/>
      <c r="S2758" s="234"/>
      <c r="T2758" s="23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6" t="s">
        <v>182</v>
      </c>
      <c r="AU2758" s="236" t="s">
        <v>81</v>
      </c>
      <c r="AV2758" s="13" t="s">
        <v>81</v>
      </c>
      <c r="AW2758" s="13" t="s">
        <v>33</v>
      </c>
      <c r="AX2758" s="13" t="s">
        <v>71</v>
      </c>
      <c r="AY2758" s="236" t="s">
        <v>171</v>
      </c>
    </row>
    <row r="2759" s="14" customFormat="1">
      <c r="A2759" s="14"/>
      <c r="B2759" s="237"/>
      <c r="C2759" s="238"/>
      <c r="D2759" s="227" t="s">
        <v>182</v>
      </c>
      <c r="E2759" s="239" t="s">
        <v>19</v>
      </c>
      <c r="F2759" s="240" t="s">
        <v>420</v>
      </c>
      <c r="G2759" s="238"/>
      <c r="H2759" s="241">
        <v>20.140000000000001</v>
      </c>
      <c r="I2759" s="242"/>
      <c r="J2759" s="238"/>
      <c r="K2759" s="238"/>
      <c r="L2759" s="243"/>
      <c r="M2759" s="244"/>
      <c r="N2759" s="245"/>
      <c r="O2759" s="245"/>
      <c r="P2759" s="245"/>
      <c r="Q2759" s="245"/>
      <c r="R2759" s="245"/>
      <c r="S2759" s="245"/>
      <c r="T2759" s="246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7" t="s">
        <v>182</v>
      </c>
      <c r="AU2759" s="247" t="s">
        <v>81</v>
      </c>
      <c r="AV2759" s="14" t="s">
        <v>185</v>
      </c>
      <c r="AW2759" s="14" t="s">
        <v>33</v>
      </c>
      <c r="AX2759" s="14" t="s">
        <v>71</v>
      </c>
      <c r="AY2759" s="247" t="s">
        <v>171</v>
      </c>
    </row>
    <row r="2760" s="15" customFormat="1">
      <c r="A2760" s="15"/>
      <c r="B2760" s="248"/>
      <c r="C2760" s="249"/>
      <c r="D2760" s="227" t="s">
        <v>182</v>
      </c>
      <c r="E2760" s="250" t="s">
        <v>19</v>
      </c>
      <c r="F2760" s="251" t="s">
        <v>188</v>
      </c>
      <c r="G2760" s="249"/>
      <c r="H2760" s="252">
        <v>81.91500000000002</v>
      </c>
      <c r="I2760" s="253"/>
      <c r="J2760" s="249"/>
      <c r="K2760" s="249"/>
      <c r="L2760" s="254"/>
      <c r="M2760" s="255"/>
      <c r="N2760" s="256"/>
      <c r="O2760" s="256"/>
      <c r="P2760" s="256"/>
      <c r="Q2760" s="256"/>
      <c r="R2760" s="256"/>
      <c r="S2760" s="256"/>
      <c r="T2760" s="257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58" t="s">
        <v>182</v>
      </c>
      <c r="AU2760" s="258" t="s">
        <v>81</v>
      </c>
      <c r="AV2760" s="15" t="s">
        <v>179</v>
      </c>
      <c r="AW2760" s="15" t="s">
        <v>33</v>
      </c>
      <c r="AX2760" s="15" t="s">
        <v>79</v>
      </c>
      <c r="AY2760" s="258" t="s">
        <v>171</v>
      </c>
    </row>
    <row r="2761" s="2" customFormat="1" ht="16.5" customHeight="1">
      <c r="A2761" s="41"/>
      <c r="B2761" s="42"/>
      <c r="C2761" s="207" t="s">
        <v>2480</v>
      </c>
      <c r="D2761" s="207" t="s">
        <v>174</v>
      </c>
      <c r="E2761" s="208" t="s">
        <v>2481</v>
      </c>
      <c r="F2761" s="209" t="s">
        <v>2482</v>
      </c>
      <c r="G2761" s="210" t="s">
        <v>191</v>
      </c>
      <c r="H2761" s="211">
        <v>80.768000000000001</v>
      </c>
      <c r="I2761" s="212"/>
      <c r="J2761" s="213">
        <f>ROUND(I2761*H2761,2)</f>
        <v>0</v>
      </c>
      <c r="K2761" s="209" t="s">
        <v>19</v>
      </c>
      <c r="L2761" s="47"/>
      <c r="M2761" s="214" t="s">
        <v>19</v>
      </c>
      <c r="N2761" s="215" t="s">
        <v>42</v>
      </c>
      <c r="O2761" s="87"/>
      <c r="P2761" s="216">
        <f>O2761*H2761</f>
        <v>0</v>
      </c>
      <c r="Q2761" s="216">
        <v>0</v>
      </c>
      <c r="R2761" s="216">
        <f>Q2761*H2761</f>
        <v>0</v>
      </c>
      <c r="S2761" s="216">
        <v>0</v>
      </c>
      <c r="T2761" s="217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18" t="s">
        <v>235</v>
      </c>
      <c r="AT2761" s="218" t="s">
        <v>174</v>
      </c>
      <c r="AU2761" s="218" t="s">
        <v>81</v>
      </c>
      <c r="AY2761" s="20" t="s">
        <v>171</v>
      </c>
      <c r="BE2761" s="219">
        <f>IF(N2761="základní",J2761,0)</f>
        <v>0</v>
      </c>
      <c r="BF2761" s="219">
        <f>IF(N2761="snížená",J2761,0)</f>
        <v>0</v>
      </c>
      <c r="BG2761" s="219">
        <f>IF(N2761="zákl. přenesená",J2761,0)</f>
        <v>0</v>
      </c>
      <c r="BH2761" s="219">
        <f>IF(N2761="sníž. přenesená",J2761,0)</f>
        <v>0</v>
      </c>
      <c r="BI2761" s="219">
        <f>IF(N2761="nulová",J2761,0)</f>
        <v>0</v>
      </c>
      <c r="BJ2761" s="20" t="s">
        <v>79</v>
      </c>
      <c r="BK2761" s="219">
        <f>ROUND(I2761*H2761,2)</f>
        <v>0</v>
      </c>
      <c r="BL2761" s="20" t="s">
        <v>235</v>
      </c>
      <c r="BM2761" s="218" t="s">
        <v>2483</v>
      </c>
    </row>
    <row r="2762" s="13" customFormat="1">
      <c r="A2762" s="13"/>
      <c r="B2762" s="225"/>
      <c r="C2762" s="226"/>
      <c r="D2762" s="227" t="s">
        <v>182</v>
      </c>
      <c r="E2762" s="228" t="s">
        <v>19</v>
      </c>
      <c r="F2762" s="229" t="s">
        <v>2484</v>
      </c>
      <c r="G2762" s="226"/>
      <c r="H2762" s="230">
        <v>15.9</v>
      </c>
      <c r="I2762" s="231"/>
      <c r="J2762" s="226"/>
      <c r="K2762" s="226"/>
      <c r="L2762" s="232"/>
      <c r="M2762" s="233"/>
      <c r="N2762" s="234"/>
      <c r="O2762" s="234"/>
      <c r="P2762" s="234"/>
      <c r="Q2762" s="234"/>
      <c r="R2762" s="234"/>
      <c r="S2762" s="234"/>
      <c r="T2762" s="235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36" t="s">
        <v>182</v>
      </c>
      <c r="AU2762" s="236" t="s">
        <v>81</v>
      </c>
      <c r="AV2762" s="13" t="s">
        <v>81</v>
      </c>
      <c r="AW2762" s="13" t="s">
        <v>33</v>
      </c>
      <c r="AX2762" s="13" t="s">
        <v>71</v>
      </c>
      <c r="AY2762" s="236" t="s">
        <v>171</v>
      </c>
    </row>
    <row r="2763" s="13" customFormat="1">
      <c r="A2763" s="13"/>
      <c r="B2763" s="225"/>
      <c r="C2763" s="226"/>
      <c r="D2763" s="227" t="s">
        <v>182</v>
      </c>
      <c r="E2763" s="228" t="s">
        <v>19</v>
      </c>
      <c r="F2763" s="229" t="s">
        <v>2485</v>
      </c>
      <c r="G2763" s="226"/>
      <c r="H2763" s="230">
        <v>13.02</v>
      </c>
      <c r="I2763" s="231"/>
      <c r="J2763" s="226"/>
      <c r="K2763" s="226"/>
      <c r="L2763" s="232"/>
      <c r="M2763" s="233"/>
      <c r="N2763" s="234"/>
      <c r="O2763" s="234"/>
      <c r="P2763" s="234"/>
      <c r="Q2763" s="234"/>
      <c r="R2763" s="234"/>
      <c r="S2763" s="234"/>
      <c r="T2763" s="235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36" t="s">
        <v>182</v>
      </c>
      <c r="AU2763" s="236" t="s">
        <v>81</v>
      </c>
      <c r="AV2763" s="13" t="s">
        <v>81</v>
      </c>
      <c r="AW2763" s="13" t="s">
        <v>33</v>
      </c>
      <c r="AX2763" s="13" t="s">
        <v>71</v>
      </c>
      <c r="AY2763" s="236" t="s">
        <v>171</v>
      </c>
    </row>
    <row r="2764" s="13" customFormat="1">
      <c r="A2764" s="13"/>
      <c r="B2764" s="225"/>
      <c r="C2764" s="226"/>
      <c r="D2764" s="227" t="s">
        <v>182</v>
      </c>
      <c r="E2764" s="228" t="s">
        <v>19</v>
      </c>
      <c r="F2764" s="229" t="s">
        <v>2486</v>
      </c>
      <c r="G2764" s="226"/>
      <c r="H2764" s="230">
        <v>16.5</v>
      </c>
      <c r="I2764" s="231"/>
      <c r="J2764" s="226"/>
      <c r="K2764" s="226"/>
      <c r="L2764" s="232"/>
      <c r="M2764" s="233"/>
      <c r="N2764" s="234"/>
      <c r="O2764" s="234"/>
      <c r="P2764" s="234"/>
      <c r="Q2764" s="234"/>
      <c r="R2764" s="234"/>
      <c r="S2764" s="234"/>
      <c r="T2764" s="235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6" t="s">
        <v>182</v>
      </c>
      <c r="AU2764" s="236" t="s">
        <v>81</v>
      </c>
      <c r="AV2764" s="13" t="s">
        <v>81</v>
      </c>
      <c r="AW2764" s="13" t="s">
        <v>33</v>
      </c>
      <c r="AX2764" s="13" t="s">
        <v>71</v>
      </c>
      <c r="AY2764" s="236" t="s">
        <v>171</v>
      </c>
    </row>
    <row r="2765" s="13" customFormat="1">
      <c r="A2765" s="13"/>
      <c r="B2765" s="225"/>
      <c r="C2765" s="226"/>
      <c r="D2765" s="227" t="s">
        <v>182</v>
      </c>
      <c r="E2765" s="228" t="s">
        <v>19</v>
      </c>
      <c r="F2765" s="229" t="s">
        <v>2487</v>
      </c>
      <c r="G2765" s="226"/>
      <c r="H2765" s="230">
        <v>9.4800000000000004</v>
      </c>
      <c r="I2765" s="231"/>
      <c r="J2765" s="226"/>
      <c r="K2765" s="226"/>
      <c r="L2765" s="232"/>
      <c r="M2765" s="233"/>
      <c r="N2765" s="234"/>
      <c r="O2765" s="234"/>
      <c r="P2765" s="234"/>
      <c r="Q2765" s="234"/>
      <c r="R2765" s="234"/>
      <c r="S2765" s="234"/>
      <c r="T2765" s="235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36" t="s">
        <v>182</v>
      </c>
      <c r="AU2765" s="236" t="s">
        <v>81</v>
      </c>
      <c r="AV2765" s="13" t="s">
        <v>81</v>
      </c>
      <c r="AW2765" s="13" t="s">
        <v>33</v>
      </c>
      <c r="AX2765" s="13" t="s">
        <v>71</v>
      </c>
      <c r="AY2765" s="236" t="s">
        <v>171</v>
      </c>
    </row>
    <row r="2766" s="14" customFormat="1">
      <c r="A2766" s="14"/>
      <c r="B2766" s="237"/>
      <c r="C2766" s="238"/>
      <c r="D2766" s="227" t="s">
        <v>182</v>
      </c>
      <c r="E2766" s="239" t="s">
        <v>19</v>
      </c>
      <c r="F2766" s="240" t="s">
        <v>2488</v>
      </c>
      <c r="G2766" s="238"/>
      <c r="H2766" s="241">
        <v>54.900000000000006</v>
      </c>
      <c r="I2766" s="242"/>
      <c r="J2766" s="238"/>
      <c r="K2766" s="238"/>
      <c r="L2766" s="243"/>
      <c r="M2766" s="244"/>
      <c r="N2766" s="245"/>
      <c r="O2766" s="245"/>
      <c r="P2766" s="245"/>
      <c r="Q2766" s="245"/>
      <c r="R2766" s="245"/>
      <c r="S2766" s="245"/>
      <c r="T2766" s="246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47" t="s">
        <v>182</v>
      </c>
      <c r="AU2766" s="247" t="s">
        <v>81</v>
      </c>
      <c r="AV2766" s="14" t="s">
        <v>185</v>
      </c>
      <c r="AW2766" s="14" t="s">
        <v>33</v>
      </c>
      <c r="AX2766" s="14" t="s">
        <v>71</v>
      </c>
      <c r="AY2766" s="247" t="s">
        <v>171</v>
      </c>
    </row>
    <row r="2767" s="13" customFormat="1">
      <c r="A2767" s="13"/>
      <c r="B2767" s="225"/>
      <c r="C2767" s="226"/>
      <c r="D2767" s="227" t="s">
        <v>182</v>
      </c>
      <c r="E2767" s="228" t="s">
        <v>19</v>
      </c>
      <c r="F2767" s="229" t="s">
        <v>376</v>
      </c>
      <c r="G2767" s="226"/>
      <c r="H2767" s="230">
        <v>3.0249999999999999</v>
      </c>
      <c r="I2767" s="231"/>
      <c r="J2767" s="226"/>
      <c r="K2767" s="226"/>
      <c r="L2767" s="232"/>
      <c r="M2767" s="233"/>
      <c r="N2767" s="234"/>
      <c r="O2767" s="234"/>
      <c r="P2767" s="234"/>
      <c r="Q2767" s="234"/>
      <c r="R2767" s="234"/>
      <c r="S2767" s="234"/>
      <c r="T2767" s="23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6" t="s">
        <v>182</v>
      </c>
      <c r="AU2767" s="236" t="s">
        <v>81</v>
      </c>
      <c r="AV2767" s="13" t="s">
        <v>81</v>
      </c>
      <c r="AW2767" s="13" t="s">
        <v>33</v>
      </c>
      <c r="AX2767" s="13" t="s">
        <v>71</v>
      </c>
      <c r="AY2767" s="236" t="s">
        <v>171</v>
      </c>
    </row>
    <row r="2768" s="13" customFormat="1">
      <c r="A2768" s="13"/>
      <c r="B2768" s="225"/>
      <c r="C2768" s="226"/>
      <c r="D2768" s="227" t="s">
        <v>182</v>
      </c>
      <c r="E2768" s="228" t="s">
        <v>19</v>
      </c>
      <c r="F2768" s="229" t="s">
        <v>2489</v>
      </c>
      <c r="G2768" s="226"/>
      <c r="H2768" s="230">
        <v>21</v>
      </c>
      <c r="I2768" s="231"/>
      <c r="J2768" s="226"/>
      <c r="K2768" s="226"/>
      <c r="L2768" s="232"/>
      <c r="M2768" s="233"/>
      <c r="N2768" s="234"/>
      <c r="O2768" s="234"/>
      <c r="P2768" s="234"/>
      <c r="Q2768" s="234"/>
      <c r="R2768" s="234"/>
      <c r="S2768" s="234"/>
      <c r="T2768" s="235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36" t="s">
        <v>182</v>
      </c>
      <c r="AU2768" s="236" t="s">
        <v>81</v>
      </c>
      <c r="AV2768" s="13" t="s">
        <v>81</v>
      </c>
      <c r="AW2768" s="13" t="s">
        <v>33</v>
      </c>
      <c r="AX2768" s="13" t="s">
        <v>71</v>
      </c>
      <c r="AY2768" s="236" t="s">
        <v>171</v>
      </c>
    </row>
    <row r="2769" s="13" customFormat="1">
      <c r="A2769" s="13"/>
      <c r="B2769" s="225"/>
      <c r="C2769" s="226"/>
      <c r="D2769" s="227" t="s">
        <v>182</v>
      </c>
      <c r="E2769" s="228" t="s">
        <v>19</v>
      </c>
      <c r="F2769" s="229" t="s">
        <v>383</v>
      </c>
      <c r="G2769" s="226"/>
      <c r="H2769" s="230">
        <v>1.843</v>
      </c>
      <c r="I2769" s="231"/>
      <c r="J2769" s="226"/>
      <c r="K2769" s="226"/>
      <c r="L2769" s="232"/>
      <c r="M2769" s="233"/>
      <c r="N2769" s="234"/>
      <c r="O2769" s="234"/>
      <c r="P2769" s="234"/>
      <c r="Q2769" s="234"/>
      <c r="R2769" s="234"/>
      <c r="S2769" s="234"/>
      <c r="T2769" s="23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6" t="s">
        <v>182</v>
      </c>
      <c r="AU2769" s="236" t="s">
        <v>81</v>
      </c>
      <c r="AV2769" s="13" t="s">
        <v>81</v>
      </c>
      <c r="AW2769" s="13" t="s">
        <v>33</v>
      </c>
      <c r="AX2769" s="13" t="s">
        <v>71</v>
      </c>
      <c r="AY2769" s="236" t="s">
        <v>171</v>
      </c>
    </row>
    <row r="2770" s="14" customFormat="1">
      <c r="A2770" s="14"/>
      <c r="B2770" s="237"/>
      <c r="C2770" s="238"/>
      <c r="D2770" s="227" t="s">
        <v>182</v>
      </c>
      <c r="E2770" s="239" t="s">
        <v>19</v>
      </c>
      <c r="F2770" s="240" t="s">
        <v>453</v>
      </c>
      <c r="G2770" s="238"/>
      <c r="H2770" s="241">
        <v>25.867999999999999</v>
      </c>
      <c r="I2770" s="242"/>
      <c r="J2770" s="238"/>
      <c r="K2770" s="238"/>
      <c r="L2770" s="243"/>
      <c r="M2770" s="244"/>
      <c r="N2770" s="245"/>
      <c r="O2770" s="245"/>
      <c r="P2770" s="245"/>
      <c r="Q2770" s="245"/>
      <c r="R2770" s="245"/>
      <c r="S2770" s="245"/>
      <c r="T2770" s="246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47" t="s">
        <v>182</v>
      </c>
      <c r="AU2770" s="247" t="s">
        <v>81</v>
      </c>
      <c r="AV2770" s="14" t="s">
        <v>185</v>
      </c>
      <c r="AW2770" s="14" t="s">
        <v>33</v>
      </c>
      <c r="AX2770" s="14" t="s">
        <v>71</v>
      </c>
      <c r="AY2770" s="247" t="s">
        <v>171</v>
      </c>
    </row>
    <row r="2771" s="15" customFormat="1">
      <c r="A2771" s="15"/>
      <c r="B2771" s="248"/>
      <c r="C2771" s="249"/>
      <c r="D2771" s="227" t="s">
        <v>182</v>
      </c>
      <c r="E2771" s="250" t="s">
        <v>19</v>
      </c>
      <c r="F2771" s="251" t="s">
        <v>188</v>
      </c>
      <c r="G2771" s="249"/>
      <c r="H2771" s="252">
        <v>80.768000000000015</v>
      </c>
      <c r="I2771" s="253"/>
      <c r="J2771" s="249"/>
      <c r="K2771" s="249"/>
      <c r="L2771" s="254"/>
      <c r="M2771" s="255"/>
      <c r="N2771" s="256"/>
      <c r="O2771" s="256"/>
      <c r="P2771" s="256"/>
      <c r="Q2771" s="256"/>
      <c r="R2771" s="256"/>
      <c r="S2771" s="256"/>
      <c r="T2771" s="257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T2771" s="258" t="s">
        <v>182</v>
      </c>
      <c r="AU2771" s="258" t="s">
        <v>81</v>
      </c>
      <c r="AV2771" s="15" t="s">
        <v>179</v>
      </c>
      <c r="AW2771" s="15" t="s">
        <v>33</v>
      </c>
      <c r="AX2771" s="15" t="s">
        <v>79</v>
      </c>
      <c r="AY2771" s="258" t="s">
        <v>171</v>
      </c>
    </row>
    <row r="2772" s="2" customFormat="1" ht="16.5" customHeight="1">
      <c r="A2772" s="41"/>
      <c r="B2772" s="42"/>
      <c r="C2772" s="207" t="s">
        <v>1470</v>
      </c>
      <c r="D2772" s="207" t="s">
        <v>174</v>
      </c>
      <c r="E2772" s="208" t="s">
        <v>2490</v>
      </c>
      <c r="F2772" s="209" t="s">
        <v>2491</v>
      </c>
      <c r="G2772" s="210" t="s">
        <v>191</v>
      </c>
      <c r="H2772" s="211">
        <v>327.13999999999999</v>
      </c>
      <c r="I2772" s="212"/>
      <c r="J2772" s="213">
        <f>ROUND(I2772*H2772,2)</f>
        <v>0</v>
      </c>
      <c r="K2772" s="209" t="s">
        <v>178</v>
      </c>
      <c r="L2772" s="47"/>
      <c r="M2772" s="214" t="s">
        <v>19</v>
      </c>
      <c r="N2772" s="215" t="s">
        <v>42</v>
      </c>
      <c r="O2772" s="87"/>
      <c r="P2772" s="216">
        <f>O2772*H2772</f>
        <v>0</v>
      </c>
      <c r="Q2772" s="216">
        <v>0</v>
      </c>
      <c r="R2772" s="216">
        <f>Q2772*H2772</f>
        <v>0</v>
      </c>
      <c r="S2772" s="216">
        <v>0</v>
      </c>
      <c r="T2772" s="217">
        <f>S2772*H2772</f>
        <v>0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18" t="s">
        <v>235</v>
      </c>
      <c r="AT2772" s="218" t="s">
        <v>174</v>
      </c>
      <c r="AU2772" s="218" t="s">
        <v>81</v>
      </c>
      <c r="AY2772" s="20" t="s">
        <v>171</v>
      </c>
      <c r="BE2772" s="219">
        <f>IF(N2772="základní",J2772,0)</f>
        <v>0</v>
      </c>
      <c r="BF2772" s="219">
        <f>IF(N2772="snížená",J2772,0)</f>
        <v>0</v>
      </c>
      <c r="BG2772" s="219">
        <f>IF(N2772="zákl. přenesená",J2772,0)</f>
        <v>0</v>
      </c>
      <c r="BH2772" s="219">
        <f>IF(N2772="sníž. přenesená",J2772,0)</f>
        <v>0</v>
      </c>
      <c r="BI2772" s="219">
        <f>IF(N2772="nulová",J2772,0)</f>
        <v>0</v>
      </c>
      <c r="BJ2772" s="20" t="s">
        <v>79</v>
      </c>
      <c r="BK2772" s="219">
        <f>ROUND(I2772*H2772,2)</f>
        <v>0</v>
      </c>
      <c r="BL2772" s="20" t="s">
        <v>235</v>
      </c>
      <c r="BM2772" s="218" t="s">
        <v>2492</v>
      </c>
    </row>
    <row r="2773" s="2" customFormat="1">
      <c r="A2773" s="41"/>
      <c r="B2773" s="42"/>
      <c r="C2773" s="43"/>
      <c r="D2773" s="220" t="s">
        <v>180</v>
      </c>
      <c r="E2773" s="43"/>
      <c r="F2773" s="221" t="s">
        <v>2493</v>
      </c>
      <c r="G2773" s="43"/>
      <c r="H2773" s="43"/>
      <c r="I2773" s="222"/>
      <c r="J2773" s="43"/>
      <c r="K2773" s="43"/>
      <c r="L2773" s="47"/>
      <c r="M2773" s="223"/>
      <c r="N2773" s="224"/>
      <c r="O2773" s="87"/>
      <c r="P2773" s="87"/>
      <c r="Q2773" s="87"/>
      <c r="R2773" s="87"/>
      <c r="S2773" s="87"/>
      <c r="T2773" s="88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T2773" s="20" t="s">
        <v>180</v>
      </c>
      <c r="AU2773" s="20" t="s">
        <v>81</v>
      </c>
    </row>
    <row r="2774" s="13" customFormat="1">
      <c r="A2774" s="13"/>
      <c r="B2774" s="225"/>
      <c r="C2774" s="226"/>
      <c r="D2774" s="227" t="s">
        <v>182</v>
      </c>
      <c r="E2774" s="228" t="s">
        <v>19</v>
      </c>
      <c r="F2774" s="229" t="s">
        <v>490</v>
      </c>
      <c r="G2774" s="226"/>
      <c r="H2774" s="230">
        <v>137.80000000000001</v>
      </c>
      <c r="I2774" s="231"/>
      <c r="J2774" s="226"/>
      <c r="K2774" s="226"/>
      <c r="L2774" s="232"/>
      <c r="M2774" s="233"/>
      <c r="N2774" s="234"/>
      <c r="O2774" s="234"/>
      <c r="P2774" s="234"/>
      <c r="Q2774" s="234"/>
      <c r="R2774" s="234"/>
      <c r="S2774" s="234"/>
      <c r="T2774" s="235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6" t="s">
        <v>182</v>
      </c>
      <c r="AU2774" s="236" t="s">
        <v>81</v>
      </c>
      <c r="AV2774" s="13" t="s">
        <v>81</v>
      </c>
      <c r="AW2774" s="13" t="s">
        <v>33</v>
      </c>
      <c r="AX2774" s="13" t="s">
        <v>71</v>
      </c>
      <c r="AY2774" s="236" t="s">
        <v>171</v>
      </c>
    </row>
    <row r="2775" s="13" customFormat="1">
      <c r="A2775" s="13"/>
      <c r="B2775" s="225"/>
      <c r="C2775" s="226"/>
      <c r="D2775" s="227" t="s">
        <v>182</v>
      </c>
      <c r="E2775" s="228" t="s">
        <v>19</v>
      </c>
      <c r="F2775" s="229" t="s">
        <v>491</v>
      </c>
      <c r="G2775" s="226"/>
      <c r="H2775" s="230">
        <v>83.299999999999997</v>
      </c>
      <c r="I2775" s="231"/>
      <c r="J2775" s="226"/>
      <c r="K2775" s="226"/>
      <c r="L2775" s="232"/>
      <c r="M2775" s="233"/>
      <c r="N2775" s="234"/>
      <c r="O2775" s="234"/>
      <c r="P2775" s="234"/>
      <c r="Q2775" s="234"/>
      <c r="R2775" s="234"/>
      <c r="S2775" s="234"/>
      <c r="T2775" s="235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36" t="s">
        <v>182</v>
      </c>
      <c r="AU2775" s="236" t="s">
        <v>81</v>
      </c>
      <c r="AV2775" s="13" t="s">
        <v>81</v>
      </c>
      <c r="AW2775" s="13" t="s">
        <v>33</v>
      </c>
      <c r="AX2775" s="13" t="s">
        <v>71</v>
      </c>
      <c r="AY2775" s="236" t="s">
        <v>171</v>
      </c>
    </row>
    <row r="2776" s="14" customFormat="1">
      <c r="A2776" s="14"/>
      <c r="B2776" s="237"/>
      <c r="C2776" s="238"/>
      <c r="D2776" s="227" t="s">
        <v>182</v>
      </c>
      <c r="E2776" s="239" t="s">
        <v>19</v>
      </c>
      <c r="F2776" s="240" t="s">
        <v>253</v>
      </c>
      <c r="G2776" s="238"/>
      <c r="H2776" s="241">
        <v>221.10000000000002</v>
      </c>
      <c r="I2776" s="242"/>
      <c r="J2776" s="238"/>
      <c r="K2776" s="238"/>
      <c r="L2776" s="243"/>
      <c r="M2776" s="244"/>
      <c r="N2776" s="245"/>
      <c r="O2776" s="245"/>
      <c r="P2776" s="245"/>
      <c r="Q2776" s="245"/>
      <c r="R2776" s="245"/>
      <c r="S2776" s="245"/>
      <c r="T2776" s="24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47" t="s">
        <v>182</v>
      </c>
      <c r="AU2776" s="247" t="s">
        <v>81</v>
      </c>
      <c r="AV2776" s="14" t="s">
        <v>185</v>
      </c>
      <c r="AW2776" s="14" t="s">
        <v>33</v>
      </c>
      <c r="AX2776" s="14" t="s">
        <v>71</v>
      </c>
      <c r="AY2776" s="247" t="s">
        <v>171</v>
      </c>
    </row>
    <row r="2777" s="13" customFormat="1">
      <c r="A2777" s="13"/>
      <c r="B2777" s="225"/>
      <c r="C2777" s="226"/>
      <c r="D2777" s="227" t="s">
        <v>182</v>
      </c>
      <c r="E2777" s="228" t="s">
        <v>19</v>
      </c>
      <c r="F2777" s="229" t="s">
        <v>2494</v>
      </c>
      <c r="G2777" s="226"/>
      <c r="H2777" s="230">
        <v>76.840000000000003</v>
      </c>
      <c r="I2777" s="231"/>
      <c r="J2777" s="226"/>
      <c r="K2777" s="226"/>
      <c r="L2777" s="232"/>
      <c r="M2777" s="233"/>
      <c r="N2777" s="234"/>
      <c r="O2777" s="234"/>
      <c r="P2777" s="234"/>
      <c r="Q2777" s="234"/>
      <c r="R2777" s="234"/>
      <c r="S2777" s="234"/>
      <c r="T2777" s="235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6" t="s">
        <v>182</v>
      </c>
      <c r="AU2777" s="236" t="s">
        <v>81</v>
      </c>
      <c r="AV2777" s="13" t="s">
        <v>81</v>
      </c>
      <c r="AW2777" s="13" t="s">
        <v>33</v>
      </c>
      <c r="AX2777" s="13" t="s">
        <v>71</v>
      </c>
      <c r="AY2777" s="236" t="s">
        <v>171</v>
      </c>
    </row>
    <row r="2778" s="13" customFormat="1">
      <c r="A2778" s="13"/>
      <c r="B2778" s="225"/>
      <c r="C2778" s="226"/>
      <c r="D2778" s="227" t="s">
        <v>182</v>
      </c>
      <c r="E2778" s="228" t="s">
        <v>19</v>
      </c>
      <c r="F2778" s="229" t="s">
        <v>2495</v>
      </c>
      <c r="G2778" s="226"/>
      <c r="H2778" s="230">
        <v>29.199999999999999</v>
      </c>
      <c r="I2778" s="231"/>
      <c r="J2778" s="226"/>
      <c r="K2778" s="226"/>
      <c r="L2778" s="232"/>
      <c r="M2778" s="233"/>
      <c r="N2778" s="234"/>
      <c r="O2778" s="234"/>
      <c r="P2778" s="234"/>
      <c r="Q2778" s="234"/>
      <c r="R2778" s="234"/>
      <c r="S2778" s="234"/>
      <c r="T2778" s="235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6" t="s">
        <v>182</v>
      </c>
      <c r="AU2778" s="236" t="s">
        <v>81</v>
      </c>
      <c r="AV2778" s="13" t="s">
        <v>81</v>
      </c>
      <c r="AW2778" s="13" t="s">
        <v>33</v>
      </c>
      <c r="AX2778" s="13" t="s">
        <v>71</v>
      </c>
      <c r="AY2778" s="236" t="s">
        <v>171</v>
      </c>
    </row>
    <row r="2779" s="14" customFormat="1">
      <c r="A2779" s="14"/>
      <c r="B2779" s="237"/>
      <c r="C2779" s="238"/>
      <c r="D2779" s="227" t="s">
        <v>182</v>
      </c>
      <c r="E2779" s="239" t="s">
        <v>19</v>
      </c>
      <c r="F2779" s="240" t="s">
        <v>187</v>
      </c>
      <c r="G2779" s="238"/>
      <c r="H2779" s="241">
        <v>106.04000000000001</v>
      </c>
      <c r="I2779" s="242"/>
      <c r="J2779" s="238"/>
      <c r="K2779" s="238"/>
      <c r="L2779" s="243"/>
      <c r="M2779" s="244"/>
      <c r="N2779" s="245"/>
      <c r="O2779" s="245"/>
      <c r="P2779" s="245"/>
      <c r="Q2779" s="245"/>
      <c r="R2779" s="245"/>
      <c r="S2779" s="245"/>
      <c r="T2779" s="246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47" t="s">
        <v>182</v>
      </c>
      <c r="AU2779" s="247" t="s">
        <v>81</v>
      </c>
      <c r="AV2779" s="14" t="s">
        <v>185</v>
      </c>
      <c r="AW2779" s="14" t="s">
        <v>33</v>
      </c>
      <c r="AX2779" s="14" t="s">
        <v>71</v>
      </c>
      <c r="AY2779" s="247" t="s">
        <v>171</v>
      </c>
    </row>
    <row r="2780" s="15" customFormat="1">
      <c r="A2780" s="15"/>
      <c r="B2780" s="248"/>
      <c r="C2780" s="249"/>
      <c r="D2780" s="227" t="s">
        <v>182</v>
      </c>
      <c r="E2780" s="250" t="s">
        <v>19</v>
      </c>
      <c r="F2780" s="251" t="s">
        <v>188</v>
      </c>
      <c r="G2780" s="249"/>
      <c r="H2780" s="252">
        <v>327.14000000000004</v>
      </c>
      <c r="I2780" s="253"/>
      <c r="J2780" s="249"/>
      <c r="K2780" s="249"/>
      <c r="L2780" s="254"/>
      <c r="M2780" s="255"/>
      <c r="N2780" s="256"/>
      <c r="O2780" s="256"/>
      <c r="P2780" s="256"/>
      <c r="Q2780" s="256"/>
      <c r="R2780" s="256"/>
      <c r="S2780" s="256"/>
      <c r="T2780" s="257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58" t="s">
        <v>182</v>
      </c>
      <c r="AU2780" s="258" t="s">
        <v>81</v>
      </c>
      <c r="AV2780" s="15" t="s">
        <v>179</v>
      </c>
      <c r="AW2780" s="15" t="s">
        <v>33</v>
      </c>
      <c r="AX2780" s="15" t="s">
        <v>79</v>
      </c>
      <c r="AY2780" s="258" t="s">
        <v>171</v>
      </c>
    </row>
    <row r="2781" s="2" customFormat="1" ht="16.5" customHeight="1">
      <c r="A2781" s="41"/>
      <c r="B2781" s="42"/>
      <c r="C2781" s="269" t="s">
        <v>2496</v>
      </c>
      <c r="D2781" s="269" t="s">
        <v>565</v>
      </c>
      <c r="E2781" s="270" t="s">
        <v>2497</v>
      </c>
      <c r="F2781" s="271" t="s">
        <v>2498</v>
      </c>
      <c r="G2781" s="272" t="s">
        <v>191</v>
      </c>
      <c r="H2781" s="273">
        <v>343.49700000000001</v>
      </c>
      <c r="I2781" s="274"/>
      <c r="J2781" s="275">
        <f>ROUND(I2781*H2781,2)</f>
        <v>0</v>
      </c>
      <c r="K2781" s="271" t="s">
        <v>178</v>
      </c>
      <c r="L2781" s="276"/>
      <c r="M2781" s="277" t="s">
        <v>19</v>
      </c>
      <c r="N2781" s="278" t="s">
        <v>42</v>
      </c>
      <c r="O2781" s="87"/>
      <c r="P2781" s="216">
        <f>O2781*H2781</f>
        <v>0</v>
      </c>
      <c r="Q2781" s="216">
        <v>0</v>
      </c>
      <c r="R2781" s="216">
        <f>Q2781*H2781</f>
        <v>0</v>
      </c>
      <c r="S2781" s="216">
        <v>0</v>
      </c>
      <c r="T2781" s="217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18" t="s">
        <v>286</v>
      </c>
      <c r="AT2781" s="218" t="s">
        <v>565</v>
      </c>
      <c r="AU2781" s="218" t="s">
        <v>81</v>
      </c>
      <c r="AY2781" s="20" t="s">
        <v>171</v>
      </c>
      <c r="BE2781" s="219">
        <f>IF(N2781="základní",J2781,0)</f>
        <v>0</v>
      </c>
      <c r="BF2781" s="219">
        <f>IF(N2781="snížená",J2781,0)</f>
        <v>0</v>
      </c>
      <c r="BG2781" s="219">
        <f>IF(N2781="zákl. přenesená",J2781,0)</f>
        <v>0</v>
      </c>
      <c r="BH2781" s="219">
        <f>IF(N2781="sníž. přenesená",J2781,0)</f>
        <v>0</v>
      </c>
      <c r="BI2781" s="219">
        <f>IF(N2781="nulová",J2781,0)</f>
        <v>0</v>
      </c>
      <c r="BJ2781" s="20" t="s">
        <v>79</v>
      </c>
      <c r="BK2781" s="219">
        <f>ROUND(I2781*H2781,2)</f>
        <v>0</v>
      </c>
      <c r="BL2781" s="20" t="s">
        <v>235</v>
      </c>
      <c r="BM2781" s="218" t="s">
        <v>2499</v>
      </c>
    </row>
    <row r="2782" s="13" customFormat="1">
      <c r="A2782" s="13"/>
      <c r="B2782" s="225"/>
      <c r="C2782" s="226"/>
      <c r="D2782" s="227" t="s">
        <v>182</v>
      </c>
      <c r="E2782" s="228" t="s">
        <v>19</v>
      </c>
      <c r="F2782" s="229" t="s">
        <v>2500</v>
      </c>
      <c r="G2782" s="226"/>
      <c r="H2782" s="230">
        <v>343.49700000000001</v>
      </c>
      <c r="I2782" s="231"/>
      <c r="J2782" s="226"/>
      <c r="K2782" s="226"/>
      <c r="L2782" s="232"/>
      <c r="M2782" s="233"/>
      <c r="N2782" s="234"/>
      <c r="O2782" s="234"/>
      <c r="P2782" s="234"/>
      <c r="Q2782" s="234"/>
      <c r="R2782" s="234"/>
      <c r="S2782" s="234"/>
      <c r="T2782" s="235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6" t="s">
        <v>182</v>
      </c>
      <c r="AU2782" s="236" t="s">
        <v>81</v>
      </c>
      <c r="AV2782" s="13" t="s">
        <v>81</v>
      </c>
      <c r="AW2782" s="13" t="s">
        <v>33</v>
      </c>
      <c r="AX2782" s="13" t="s">
        <v>71</v>
      </c>
      <c r="AY2782" s="236" t="s">
        <v>171</v>
      </c>
    </row>
    <row r="2783" s="15" customFormat="1">
      <c r="A2783" s="15"/>
      <c r="B2783" s="248"/>
      <c r="C2783" s="249"/>
      <c r="D2783" s="227" t="s">
        <v>182</v>
      </c>
      <c r="E2783" s="250" t="s">
        <v>19</v>
      </c>
      <c r="F2783" s="251" t="s">
        <v>188</v>
      </c>
      <c r="G2783" s="249"/>
      <c r="H2783" s="252">
        <v>343.49700000000001</v>
      </c>
      <c r="I2783" s="253"/>
      <c r="J2783" s="249"/>
      <c r="K2783" s="249"/>
      <c r="L2783" s="254"/>
      <c r="M2783" s="255"/>
      <c r="N2783" s="256"/>
      <c r="O2783" s="256"/>
      <c r="P2783" s="256"/>
      <c r="Q2783" s="256"/>
      <c r="R2783" s="256"/>
      <c r="S2783" s="256"/>
      <c r="T2783" s="257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58" t="s">
        <v>182</v>
      </c>
      <c r="AU2783" s="258" t="s">
        <v>81</v>
      </c>
      <c r="AV2783" s="15" t="s">
        <v>179</v>
      </c>
      <c r="AW2783" s="15" t="s">
        <v>33</v>
      </c>
      <c r="AX2783" s="15" t="s">
        <v>79</v>
      </c>
      <c r="AY2783" s="258" t="s">
        <v>171</v>
      </c>
    </row>
    <row r="2784" s="2" customFormat="1" ht="24.15" customHeight="1">
      <c r="A2784" s="41"/>
      <c r="B2784" s="42"/>
      <c r="C2784" s="207" t="s">
        <v>1475</v>
      </c>
      <c r="D2784" s="207" t="s">
        <v>174</v>
      </c>
      <c r="E2784" s="208" t="s">
        <v>2501</v>
      </c>
      <c r="F2784" s="209" t="s">
        <v>2502</v>
      </c>
      <c r="G2784" s="210" t="s">
        <v>191</v>
      </c>
      <c r="H2784" s="211">
        <v>196.71000000000001</v>
      </c>
      <c r="I2784" s="212"/>
      <c r="J2784" s="213">
        <f>ROUND(I2784*H2784,2)</f>
        <v>0</v>
      </c>
      <c r="K2784" s="209" t="s">
        <v>178</v>
      </c>
      <c r="L2784" s="47"/>
      <c r="M2784" s="214" t="s">
        <v>19</v>
      </c>
      <c r="N2784" s="215" t="s">
        <v>42</v>
      </c>
      <c r="O2784" s="87"/>
      <c r="P2784" s="216">
        <f>O2784*H2784</f>
        <v>0</v>
      </c>
      <c r="Q2784" s="216">
        <v>0</v>
      </c>
      <c r="R2784" s="216">
        <f>Q2784*H2784</f>
        <v>0</v>
      </c>
      <c r="S2784" s="216">
        <v>0</v>
      </c>
      <c r="T2784" s="217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18" t="s">
        <v>235</v>
      </c>
      <c r="AT2784" s="218" t="s">
        <v>174</v>
      </c>
      <c r="AU2784" s="218" t="s">
        <v>81</v>
      </c>
      <c r="AY2784" s="20" t="s">
        <v>171</v>
      </c>
      <c r="BE2784" s="219">
        <f>IF(N2784="základní",J2784,0)</f>
        <v>0</v>
      </c>
      <c r="BF2784" s="219">
        <f>IF(N2784="snížená",J2784,0)</f>
        <v>0</v>
      </c>
      <c r="BG2784" s="219">
        <f>IF(N2784="zákl. přenesená",J2784,0)</f>
        <v>0</v>
      </c>
      <c r="BH2784" s="219">
        <f>IF(N2784="sníž. přenesená",J2784,0)</f>
        <v>0</v>
      </c>
      <c r="BI2784" s="219">
        <f>IF(N2784="nulová",J2784,0)</f>
        <v>0</v>
      </c>
      <c r="BJ2784" s="20" t="s">
        <v>79</v>
      </c>
      <c r="BK2784" s="219">
        <f>ROUND(I2784*H2784,2)</f>
        <v>0</v>
      </c>
      <c r="BL2784" s="20" t="s">
        <v>235</v>
      </c>
      <c r="BM2784" s="218" t="s">
        <v>2503</v>
      </c>
    </row>
    <row r="2785" s="2" customFormat="1">
      <c r="A2785" s="41"/>
      <c r="B2785" s="42"/>
      <c r="C2785" s="43"/>
      <c r="D2785" s="220" t="s">
        <v>180</v>
      </c>
      <c r="E2785" s="43"/>
      <c r="F2785" s="221" t="s">
        <v>2504</v>
      </c>
      <c r="G2785" s="43"/>
      <c r="H2785" s="43"/>
      <c r="I2785" s="222"/>
      <c r="J2785" s="43"/>
      <c r="K2785" s="43"/>
      <c r="L2785" s="47"/>
      <c r="M2785" s="223"/>
      <c r="N2785" s="224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180</v>
      </c>
      <c r="AU2785" s="20" t="s">
        <v>81</v>
      </c>
    </row>
    <row r="2786" s="13" customFormat="1">
      <c r="A2786" s="13"/>
      <c r="B2786" s="225"/>
      <c r="C2786" s="226"/>
      <c r="D2786" s="227" t="s">
        <v>182</v>
      </c>
      <c r="E2786" s="228" t="s">
        <v>19</v>
      </c>
      <c r="F2786" s="229" t="s">
        <v>473</v>
      </c>
      <c r="G2786" s="226"/>
      <c r="H2786" s="230">
        <v>0.47999999999999998</v>
      </c>
      <c r="I2786" s="231"/>
      <c r="J2786" s="226"/>
      <c r="K2786" s="226"/>
      <c r="L2786" s="232"/>
      <c r="M2786" s="233"/>
      <c r="N2786" s="234"/>
      <c r="O2786" s="234"/>
      <c r="P2786" s="234"/>
      <c r="Q2786" s="234"/>
      <c r="R2786" s="234"/>
      <c r="S2786" s="234"/>
      <c r="T2786" s="235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6" t="s">
        <v>182</v>
      </c>
      <c r="AU2786" s="236" t="s">
        <v>81</v>
      </c>
      <c r="AV2786" s="13" t="s">
        <v>81</v>
      </c>
      <c r="AW2786" s="13" t="s">
        <v>33</v>
      </c>
      <c r="AX2786" s="13" t="s">
        <v>71</v>
      </c>
      <c r="AY2786" s="236" t="s">
        <v>171</v>
      </c>
    </row>
    <row r="2787" s="13" customFormat="1">
      <c r="A2787" s="13"/>
      <c r="B2787" s="225"/>
      <c r="C2787" s="226"/>
      <c r="D2787" s="227" t="s">
        <v>182</v>
      </c>
      <c r="E2787" s="228" t="s">
        <v>19</v>
      </c>
      <c r="F2787" s="229" t="s">
        <v>474</v>
      </c>
      <c r="G2787" s="226"/>
      <c r="H2787" s="230">
        <v>1.8</v>
      </c>
      <c r="I2787" s="231"/>
      <c r="J2787" s="226"/>
      <c r="K2787" s="226"/>
      <c r="L2787" s="232"/>
      <c r="M2787" s="233"/>
      <c r="N2787" s="234"/>
      <c r="O2787" s="234"/>
      <c r="P2787" s="234"/>
      <c r="Q2787" s="234"/>
      <c r="R2787" s="234"/>
      <c r="S2787" s="234"/>
      <c r="T2787" s="235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36" t="s">
        <v>182</v>
      </c>
      <c r="AU2787" s="236" t="s">
        <v>81</v>
      </c>
      <c r="AV2787" s="13" t="s">
        <v>81</v>
      </c>
      <c r="AW2787" s="13" t="s">
        <v>33</v>
      </c>
      <c r="AX2787" s="13" t="s">
        <v>71</v>
      </c>
      <c r="AY2787" s="236" t="s">
        <v>171</v>
      </c>
    </row>
    <row r="2788" s="13" customFormat="1">
      <c r="A2788" s="13"/>
      <c r="B2788" s="225"/>
      <c r="C2788" s="226"/>
      <c r="D2788" s="227" t="s">
        <v>182</v>
      </c>
      <c r="E2788" s="228" t="s">
        <v>19</v>
      </c>
      <c r="F2788" s="229" t="s">
        <v>475</v>
      </c>
      <c r="G2788" s="226"/>
      <c r="H2788" s="230">
        <v>6.5999999999999996</v>
      </c>
      <c r="I2788" s="231"/>
      <c r="J2788" s="226"/>
      <c r="K2788" s="226"/>
      <c r="L2788" s="232"/>
      <c r="M2788" s="233"/>
      <c r="N2788" s="234"/>
      <c r="O2788" s="234"/>
      <c r="P2788" s="234"/>
      <c r="Q2788" s="234"/>
      <c r="R2788" s="234"/>
      <c r="S2788" s="234"/>
      <c r="T2788" s="23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6" t="s">
        <v>182</v>
      </c>
      <c r="AU2788" s="236" t="s">
        <v>81</v>
      </c>
      <c r="AV2788" s="13" t="s">
        <v>81</v>
      </c>
      <c r="AW2788" s="13" t="s">
        <v>33</v>
      </c>
      <c r="AX2788" s="13" t="s">
        <v>71</v>
      </c>
      <c r="AY2788" s="236" t="s">
        <v>171</v>
      </c>
    </row>
    <row r="2789" s="13" customFormat="1">
      <c r="A2789" s="13"/>
      <c r="B2789" s="225"/>
      <c r="C2789" s="226"/>
      <c r="D2789" s="227" t="s">
        <v>182</v>
      </c>
      <c r="E2789" s="228" t="s">
        <v>19</v>
      </c>
      <c r="F2789" s="229" t="s">
        <v>476</v>
      </c>
      <c r="G2789" s="226"/>
      <c r="H2789" s="230">
        <v>36.960000000000001</v>
      </c>
      <c r="I2789" s="231"/>
      <c r="J2789" s="226"/>
      <c r="K2789" s="226"/>
      <c r="L2789" s="232"/>
      <c r="M2789" s="233"/>
      <c r="N2789" s="234"/>
      <c r="O2789" s="234"/>
      <c r="P2789" s="234"/>
      <c r="Q2789" s="234"/>
      <c r="R2789" s="234"/>
      <c r="S2789" s="234"/>
      <c r="T2789" s="235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36" t="s">
        <v>182</v>
      </c>
      <c r="AU2789" s="236" t="s">
        <v>81</v>
      </c>
      <c r="AV2789" s="13" t="s">
        <v>81</v>
      </c>
      <c r="AW2789" s="13" t="s">
        <v>33</v>
      </c>
      <c r="AX2789" s="13" t="s">
        <v>71</v>
      </c>
      <c r="AY2789" s="236" t="s">
        <v>171</v>
      </c>
    </row>
    <row r="2790" s="13" customFormat="1">
      <c r="A2790" s="13"/>
      <c r="B2790" s="225"/>
      <c r="C2790" s="226"/>
      <c r="D2790" s="227" t="s">
        <v>182</v>
      </c>
      <c r="E2790" s="228" t="s">
        <v>19</v>
      </c>
      <c r="F2790" s="229" t="s">
        <v>477</v>
      </c>
      <c r="G2790" s="226"/>
      <c r="H2790" s="230">
        <v>2.2400000000000002</v>
      </c>
      <c r="I2790" s="231"/>
      <c r="J2790" s="226"/>
      <c r="K2790" s="226"/>
      <c r="L2790" s="232"/>
      <c r="M2790" s="233"/>
      <c r="N2790" s="234"/>
      <c r="O2790" s="234"/>
      <c r="P2790" s="234"/>
      <c r="Q2790" s="234"/>
      <c r="R2790" s="234"/>
      <c r="S2790" s="234"/>
      <c r="T2790" s="235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36" t="s">
        <v>182</v>
      </c>
      <c r="AU2790" s="236" t="s">
        <v>81</v>
      </c>
      <c r="AV2790" s="13" t="s">
        <v>81</v>
      </c>
      <c r="AW2790" s="13" t="s">
        <v>33</v>
      </c>
      <c r="AX2790" s="13" t="s">
        <v>71</v>
      </c>
      <c r="AY2790" s="236" t="s">
        <v>171</v>
      </c>
    </row>
    <row r="2791" s="13" customFormat="1">
      <c r="A2791" s="13"/>
      <c r="B2791" s="225"/>
      <c r="C2791" s="226"/>
      <c r="D2791" s="227" t="s">
        <v>182</v>
      </c>
      <c r="E2791" s="228" t="s">
        <v>19</v>
      </c>
      <c r="F2791" s="229" t="s">
        <v>478</v>
      </c>
      <c r="G2791" s="226"/>
      <c r="H2791" s="230">
        <v>2.2000000000000002</v>
      </c>
      <c r="I2791" s="231"/>
      <c r="J2791" s="226"/>
      <c r="K2791" s="226"/>
      <c r="L2791" s="232"/>
      <c r="M2791" s="233"/>
      <c r="N2791" s="234"/>
      <c r="O2791" s="234"/>
      <c r="P2791" s="234"/>
      <c r="Q2791" s="234"/>
      <c r="R2791" s="234"/>
      <c r="S2791" s="234"/>
      <c r="T2791" s="235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36" t="s">
        <v>182</v>
      </c>
      <c r="AU2791" s="236" t="s">
        <v>81</v>
      </c>
      <c r="AV2791" s="13" t="s">
        <v>81</v>
      </c>
      <c r="AW2791" s="13" t="s">
        <v>33</v>
      </c>
      <c r="AX2791" s="13" t="s">
        <v>71</v>
      </c>
      <c r="AY2791" s="236" t="s">
        <v>171</v>
      </c>
    </row>
    <row r="2792" s="13" customFormat="1">
      <c r="A2792" s="13"/>
      <c r="B2792" s="225"/>
      <c r="C2792" s="226"/>
      <c r="D2792" s="227" t="s">
        <v>182</v>
      </c>
      <c r="E2792" s="228" t="s">
        <v>19</v>
      </c>
      <c r="F2792" s="229" t="s">
        <v>479</v>
      </c>
      <c r="G2792" s="226"/>
      <c r="H2792" s="230">
        <v>18.920000000000002</v>
      </c>
      <c r="I2792" s="231"/>
      <c r="J2792" s="226"/>
      <c r="K2792" s="226"/>
      <c r="L2792" s="232"/>
      <c r="M2792" s="233"/>
      <c r="N2792" s="234"/>
      <c r="O2792" s="234"/>
      <c r="P2792" s="234"/>
      <c r="Q2792" s="234"/>
      <c r="R2792" s="234"/>
      <c r="S2792" s="234"/>
      <c r="T2792" s="235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6" t="s">
        <v>182</v>
      </c>
      <c r="AU2792" s="236" t="s">
        <v>81</v>
      </c>
      <c r="AV2792" s="13" t="s">
        <v>81</v>
      </c>
      <c r="AW2792" s="13" t="s">
        <v>33</v>
      </c>
      <c r="AX2792" s="13" t="s">
        <v>71</v>
      </c>
      <c r="AY2792" s="236" t="s">
        <v>171</v>
      </c>
    </row>
    <row r="2793" s="13" customFormat="1">
      <c r="A2793" s="13"/>
      <c r="B2793" s="225"/>
      <c r="C2793" s="226"/>
      <c r="D2793" s="227" t="s">
        <v>182</v>
      </c>
      <c r="E2793" s="228" t="s">
        <v>19</v>
      </c>
      <c r="F2793" s="229" t="s">
        <v>2505</v>
      </c>
      <c r="G2793" s="226"/>
      <c r="H2793" s="230">
        <v>80</v>
      </c>
      <c r="I2793" s="231"/>
      <c r="J2793" s="226"/>
      <c r="K2793" s="226"/>
      <c r="L2793" s="232"/>
      <c r="M2793" s="233"/>
      <c r="N2793" s="234"/>
      <c r="O2793" s="234"/>
      <c r="P2793" s="234"/>
      <c r="Q2793" s="234"/>
      <c r="R2793" s="234"/>
      <c r="S2793" s="234"/>
      <c r="T2793" s="235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6" t="s">
        <v>182</v>
      </c>
      <c r="AU2793" s="236" t="s">
        <v>81</v>
      </c>
      <c r="AV2793" s="13" t="s">
        <v>81</v>
      </c>
      <c r="AW2793" s="13" t="s">
        <v>33</v>
      </c>
      <c r="AX2793" s="13" t="s">
        <v>71</v>
      </c>
      <c r="AY2793" s="236" t="s">
        <v>171</v>
      </c>
    </row>
    <row r="2794" s="14" customFormat="1">
      <c r="A2794" s="14"/>
      <c r="B2794" s="237"/>
      <c r="C2794" s="238"/>
      <c r="D2794" s="227" t="s">
        <v>182</v>
      </c>
      <c r="E2794" s="239" t="s">
        <v>19</v>
      </c>
      <c r="F2794" s="240" t="s">
        <v>253</v>
      </c>
      <c r="G2794" s="238"/>
      <c r="H2794" s="241">
        <v>149.20000000000002</v>
      </c>
      <c r="I2794" s="242"/>
      <c r="J2794" s="238"/>
      <c r="K2794" s="238"/>
      <c r="L2794" s="243"/>
      <c r="M2794" s="244"/>
      <c r="N2794" s="245"/>
      <c r="O2794" s="245"/>
      <c r="P2794" s="245"/>
      <c r="Q2794" s="245"/>
      <c r="R2794" s="245"/>
      <c r="S2794" s="245"/>
      <c r="T2794" s="246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47" t="s">
        <v>182</v>
      </c>
      <c r="AU2794" s="247" t="s">
        <v>81</v>
      </c>
      <c r="AV2794" s="14" t="s">
        <v>185</v>
      </c>
      <c r="AW2794" s="14" t="s">
        <v>33</v>
      </c>
      <c r="AX2794" s="14" t="s">
        <v>71</v>
      </c>
      <c r="AY2794" s="247" t="s">
        <v>171</v>
      </c>
    </row>
    <row r="2795" s="13" customFormat="1">
      <c r="A2795" s="13"/>
      <c r="B2795" s="225"/>
      <c r="C2795" s="226"/>
      <c r="D2795" s="227" t="s">
        <v>182</v>
      </c>
      <c r="E2795" s="228" t="s">
        <v>19</v>
      </c>
      <c r="F2795" s="229" t="s">
        <v>481</v>
      </c>
      <c r="G2795" s="226"/>
      <c r="H2795" s="230">
        <v>3.5099999999999998</v>
      </c>
      <c r="I2795" s="231"/>
      <c r="J2795" s="226"/>
      <c r="K2795" s="226"/>
      <c r="L2795" s="232"/>
      <c r="M2795" s="233"/>
      <c r="N2795" s="234"/>
      <c r="O2795" s="234"/>
      <c r="P2795" s="234"/>
      <c r="Q2795" s="234"/>
      <c r="R2795" s="234"/>
      <c r="S2795" s="234"/>
      <c r="T2795" s="235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36" t="s">
        <v>182</v>
      </c>
      <c r="AU2795" s="236" t="s">
        <v>81</v>
      </c>
      <c r="AV2795" s="13" t="s">
        <v>81</v>
      </c>
      <c r="AW2795" s="13" t="s">
        <v>33</v>
      </c>
      <c r="AX2795" s="13" t="s">
        <v>71</v>
      </c>
      <c r="AY2795" s="236" t="s">
        <v>171</v>
      </c>
    </row>
    <row r="2796" s="13" customFormat="1">
      <c r="A2796" s="13"/>
      <c r="B2796" s="225"/>
      <c r="C2796" s="226"/>
      <c r="D2796" s="227" t="s">
        <v>182</v>
      </c>
      <c r="E2796" s="228" t="s">
        <v>19</v>
      </c>
      <c r="F2796" s="229" t="s">
        <v>2506</v>
      </c>
      <c r="G2796" s="226"/>
      <c r="H2796" s="230">
        <v>44</v>
      </c>
      <c r="I2796" s="231"/>
      <c r="J2796" s="226"/>
      <c r="K2796" s="226"/>
      <c r="L2796" s="232"/>
      <c r="M2796" s="233"/>
      <c r="N2796" s="234"/>
      <c r="O2796" s="234"/>
      <c r="P2796" s="234"/>
      <c r="Q2796" s="234"/>
      <c r="R2796" s="234"/>
      <c r="S2796" s="234"/>
      <c r="T2796" s="23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6" t="s">
        <v>182</v>
      </c>
      <c r="AU2796" s="236" t="s">
        <v>81</v>
      </c>
      <c r="AV2796" s="13" t="s">
        <v>81</v>
      </c>
      <c r="AW2796" s="13" t="s">
        <v>33</v>
      </c>
      <c r="AX2796" s="13" t="s">
        <v>71</v>
      </c>
      <c r="AY2796" s="236" t="s">
        <v>171</v>
      </c>
    </row>
    <row r="2797" s="14" customFormat="1">
      <c r="A2797" s="14"/>
      <c r="B2797" s="237"/>
      <c r="C2797" s="238"/>
      <c r="D2797" s="227" t="s">
        <v>182</v>
      </c>
      <c r="E2797" s="239" t="s">
        <v>19</v>
      </c>
      <c r="F2797" s="240" t="s">
        <v>483</v>
      </c>
      <c r="G2797" s="238"/>
      <c r="H2797" s="241">
        <v>47.509999999999998</v>
      </c>
      <c r="I2797" s="242"/>
      <c r="J2797" s="238"/>
      <c r="K2797" s="238"/>
      <c r="L2797" s="243"/>
      <c r="M2797" s="244"/>
      <c r="N2797" s="245"/>
      <c r="O2797" s="245"/>
      <c r="P2797" s="245"/>
      <c r="Q2797" s="245"/>
      <c r="R2797" s="245"/>
      <c r="S2797" s="245"/>
      <c r="T2797" s="246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47" t="s">
        <v>182</v>
      </c>
      <c r="AU2797" s="247" t="s">
        <v>81</v>
      </c>
      <c r="AV2797" s="14" t="s">
        <v>185</v>
      </c>
      <c r="AW2797" s="14" t="s">
        <v>33</v>
      </c>
      <c r="AX2797" s="14" t="s">
        <v>71</v>
      </c>
      <c r="AY2797" s="247" t="s">
        <v>171</v>
      </c>
    </row>
    <row r="2798" s="15" customFormat="1">
      <c r="A2798" s="15"/>
      <c r="B2798" s="248"/>
      <c r="C2798" s="249"/>
      <c r="D2798" s="227" t="s">
        <v>182</v>
      </c>
      <c r="E2798" s="250" t="s">
        <v>19</v>
      </c>
      <c r="F2798" s="251" t="s">
        <v>188</v>
      </c>
      <c r="G2798" s="249"/>
      <c r="H2798" s="252">
        <v>196.71000000000001</v>
      </c>
      <c r="I2798" s="253"/>
      <c r="J2798" s="249"/>
      <c r="K2798" s="249"/>
      <c r="L2798" s="254"/>
      <c r="M2798" s="255"/>
      <c r="N2798" s="256"/>
      <c r="O2798" s="256"/>
      <c r="P2798" s="256"/>
      <c r="Q2798" s="256"/>
      <c r="R2798" s="256"/>
      <c r="S2798" s="256"/>
      <c r="T2798" s="257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T2798" s="258" t="s">
        <v>182</v>
      </c>
      <c r="AU2798" s="258" t="s">
        <v>81</v>
      </c>
      <c r="AV2798" s="15" t="s">
        <v>179</v>
      </c>
      <c r="AW2798" s="15" t="s">
        <v>33</v>
      </c>
      <c r="AX2798" s="15" t="s">
        <v>79</v>
      </c>
      <c r="AY2798" s="258" t="s">
        <v>171</v>
      </c>
    </row>
    <row r="2799" s="2" customFormat="1" ht="16.5" customHeight="1">
      <c r="A2799" s="41"/>
      <c r="B2799" s="42"/>
      <c r="C2799" s="269" t="s">
        <v>2507</v>
      </c>
      <c r="D2799" s="269" t="s">
        <v>565</v>
      </c>
      <c r="E2799" s="270" t="s">
        <v>2497</v>
      </c>
      <c r="F2799" s="271" t="s">
        <v>2498</v>
      </c>
      <c r="G2799" s="272" t="s">
        <v>191</v>
      </c>
      <c r="H2799" s="273">
        <v>206.54599999999999</v>
      </c>
      <c r="I2799" s="274"/>
      <c r="J2799" s="275">
        <f>ROUND(I2799*H2799,2)</f>
        <v>0</v>
      </c>
      <c r="K2799" s="271" t="s">
        <v>178</v>
      </c>
      <c r="L2799" s="276"/>
      <c r="M2799" s="277" t="s">
        <v>19</v>
      </c>
      <c r="N2799" s="278" t="s">
        <v>42</v>
      </c>
      <c r="O2799" s="87"/>
      <c r="P2799" s="216">
        <f>O2799*H2799</f>
        <v>0</v>
      </c>
      <c r="Q2799" s="216">
        <v>0</v>
      </c>
      <c r="R2799" s="216">
        <f>Q2799*H2799</f>
        <v>0</v>
      </c>
      <c r="S2799" s="216">
        <v>0</v>
      </c>
      <c r="T2799" s="217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18" t="s">
        <v>286</v>
      </c>
      <c r="AT2799" s="218" t="s">
        <v>565</v>
      </c>
      <c r="AU2799" s="218" t="s">
        <v>81</v>
      </c>
      <c r="AY2799" s="20" t="s">
        <v>171</v>
      </c>
      <c r="BE2799" s="219">
        <f>IF(N2799="základní",J2799,0)</f>
        <v>0</v>
      </c>
      <c r="BF2799" s="219">
        <f>IF(N2799="snížená",J2799,0)</f>
        <v>0</v>
      </c>
      <c r="BG2799" s="219">
        <f>IF(N2799="zákl. přenesená",J2799,0)</f>
        <v>0</v>
      </c>
      <c r="BH2799" s="219">
        <f>IF(N2799="sníž. přenesená",J2799,0)</f>
        <v>0</v>
      </c>
      <c r="BI2799" s="219">
        <f>IF(N2799="nulová",J2799,0)</f>
        <v>0</v>
      </c>
      <c r="BJ2799" s="20" t="s">
        <v>79</v>
      </c>
      <c r="BK2799" s="219">
        <f>ROUND(I2799*H2799,2)</f>
        <v>0</v>
      </c>
      <c r="BL2799" s="20" t="s">
        <v>235</v>
      </c>
      <c r="BM2799" s="218" t="s">
        <v>2508</v>
      </c>
    </row>
    <row r="2800" s="13" customFormat="1">
      <c r="A2800" s="13"/>
      <c r="B2800" s="225"/>
      <c r="C2800" s="226"/>
      <c r="D2800" s="227" t="s">
        <v>182</v>
      </c>
      <c r="E2800" s="228" t="s">
        <v>19</v>
      </c>
      <c r="F2800" s="229" t="s">
        <v>2509</v>
      </c>
      <c r="G2800" s="226"/>
      <c r="H2800" s="230">
        <v>206.54599999999999</v>
      </c>
      <c r="I2800" s="231"/>
      <c r="J2800" s="226"/>
      <c r="K2800" s="226"/>
      <c r="L2800" s="232"/>
      <c r="M2800" s="233"/>
      <c r="N2800" s="234"/>
      <c r="O2800" s="234"/>
      <c r="P2800" s="234"/>
      <c r="Q2800" s="234"/>
      <c r="R2800" s="234"/>
      <c r="S2800" s="234"/>
      <c r="T2800" s="235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6" t="s">
        <v>182</v>
      </c>
      <c r="AU2800" s="236" t="s">
        <v>81</v>
      </c>
      <c r="AV2800" s="13" t="s">
        <v>81</v>
      </c>
      <c r="AW2800" s="13" t="s">
        <v>33</v>
      </c>
      <c r="AX2800" s="13" t="s">
        <v>71</v>
      </c>
      <c r="AY2800" s="236" t="s">
        <v>171</v>
      </c>
    </row>
    <row r="2801" s="15" customFormat="1">
      <c r="A2801" s="15"/>
      <c r="B2801" s="248"/>
      <c r="C2801" s="249"/>
      <c r="D2801" s="227" t="s">
        <v>182</v>
      </c>
      <c r="E2801" s="250" t="s">
        <v>19</v>
      </c>
      <c r="F2801" s="251" t="s">
        <v>188</v>
      </c>
      <c r="G2801" s="249"/>
      <c r="H2801" s="252">
        <v>206.54599999999999</v>
      </c>
      <c r="I2801" s="253"/>
      <c r="J2801" s="249"/>
      <c r="K2801" s="249"/>
      <c r="L2801" s="254"/>
      <c r="M2801" s="255"/>
      <c r="N2801" s="256"/>
      <c r="O2801" s="256"/>
      <c r="P2801" s="256"/>
      <c r="Q2801" s="256"/>
      <c r="R2801" s="256"/>
      <c r="S2801" s="256"/>
      <c r="T2801" s="257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58" t="s">
        <v>182</v>
      </c>
      <c r="AU2801" s="258" t="s">
        <v>81</v>
      </c>
      <c r="AV2801" s="15" t="s">
        <v>179</v>
      </c>
      <c r="AW2801" s="15" t="s">
        <v>33</v>
      </c>
      <c r="AX2801" s="15" t="s">
        <v>79</v>
      </c>
      <c r="AY2801" s="258" t="s">
        <v>171</v>
      </c>
    </row>
    <row r="2802" s="12" customFormat="1" ht="22.8" customHeight="1">
      <c r="A2802" s="12"/>
      <c r="B2802" s="191"/>
      <c r="C2802" s="192"/>
      <c r="D2802" s="193" t="s">
        <v>70</v>
      </c>
      <c r="E2802" s="205" t="s">
        <v>2510</v>
      </c>
      <c r="F2802" s="205" t="s">
        <v>2511</v>
      </c>
      <c r="G2802" s="192"/>
      <c r="H2802" s="192"/>
      <c r="I2802" s="195"/>
      <c r="J2802" s="206">
        <f>BK2802</f>
        <v>0</v>
      </c>
      <c r="K2802" s="192"/>
      <c r="L2802" s="197"/>
      <c r="M2802" s="198"/>
      <c r="N2802" s="199"/>
      <c r="O2802" s="199"/>
      <c r="P2802" s="200">
        <f>SUM(P2803:P2833)</f>
        <v>0</v>
      </c>
      <c r="Q2802" s="199"/>
      <c r="R2802" s="200">
        <f>SUM(R2803:R2833)</f>
        <v>0.79345600000000005</v>
      </c>
      <c r="S2802" s="199"/>
      <c r="T2802" s="201">
        <f>SUM(T2803:T2833)</f>
        <v>0.121768</v>
      </c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R2802" s="202" t="s">
        <v>79</v>
      </c>
      <c r="AT2802" s="203" t="s">
        <v>70</v>
      </c>
      <c r="AU2802" s="203" t="s">
        <v>79</v>
      </c>
      <c r="AY2802" s="202" t="s">
        <v>171</v>
      </c>
      <c r="BK2802" s="204">
        <f>SUM(BK2803:BK2833)</f>
        <v>0</v>
      </c>
    </row>
    <row r="2803" s="2" customFormat="1" ht="16.5" customHeight="1">
      <c r="A2803" s="41"/>
      <c r="B2803" s="42"/>
      <c r="C2803" s="207" t="s">
        <v>1479</v>
      </c>
      <c r="D2803" s="207" t="s">
        <v>174</v>
      </c>
      <c r="E2803" s="208" t="s">
        <v>1105</v>
      </c>
      <c r="F2803" s="209" t="s">
        <v>1106</v>
      </c>
      <c r="G2803" s="210" t="s">
        <v>191</v>
      </c>
      <c r="H2803" s="211">
        <v>392.80000000000001</v>
      </c>
      <c r="I2803" s="212"/>
      <c r="J2803" s="213">
        <f>ROUND(I2803*H2803,2)</f>
        <v>0</v>
      </c>
      <c r="K2803" s="209" t="s">
        <v>178</v>
      </c>
      <c r="L2803" s="47"/>
      <c r="M2803" s="214" t="s">
        <v>19</v>
      </c>
      <c r="N2803" s="215" t="s">
        <v>42</v>
      </c>
      <c r="O2803" s="87"/>
      <c r="P2803" s="216">
        <f>O2803*H2803</f>
        <v>0</v>
      </c>
      <c r="Q2803" s="216">
        <v>0.001</v>
      </c>
      <c r="R2803" s="216">
        <f>Q2803*H2803</f>
        <v>0.39280000000000004</v>
      </c>
      <c r="S2803" s="216">
        <v>0.00031</v>
      </c>
      <c r="T2803" s="217">
        <f>S2803*H2803</f>
        <v>0.121768</v>
      </c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R2803" s="218" t="s">
        <v>179</v>
      </c>
      <c r="AT2803" s="218" t="s">
        <v>174</v>
      </c>
      <c r="AU2803" s="218" t="s">
        <v>81</v>
      </c>
      <c r="AY2803" s="20" t="s">
        <v>171</v>
      </c>
      <c r="BE2803" s="219">
        <f>IF(N2803="základní",J2803,0)</f>
        <v>0</v>
      </c>
      <c r="BF2803" s="219">
        <f>IF(N2803="snížená",J2803,0)</f>
        <v>0</v>
      </c>
      <c r="BG2803" s="219">
        <f>IF(N2803="zákl. přenesená",J2803,0)</f>
        <v>0</v>
      </c>
      <c r="BH2803" s="219">
        <f>IF(N2803="sníž. přenesená",J2803,0)</f>
        <v>0</v>
      </c>
      <c r="BI2803" s="219">
        <f>IF(N2803="nulová",J2803,0)</f>
        <v>0</v>
      </c>
      <c r="BJ2803" s="20" t="s">
        <v>79</v>
      </c>
      <c r="BK2803" s="219">
        <f>ROUND(I2803*H2803,2)</f>
        <v>0</v>
      </c>
      <c r="BL2803" s="20" t="s">
        <v>179</v>
      </c>
      <c r="BM2803" s="218" t="s">
        <v>2512</v>
      </c>
    </row>
    <row r="2804" s="2" customFormat="1">
      <c r="A2804" s="41"/>
      <c r="B2804" s="42"/>
      <c r="C2804" s="43"/>
      <c r="D2804" s="220" t="s">
        <v>180</v>
      </c>
      <c r="E2804" s="43"/>
      <c r="F2804" s="221" t="s">
        <v>1108</v>
      </c>
      <c r="G2804" s="43"/>
      <c r="H2804" s="43"/>
      <c r="I2804" s="222"/>
      <c r="J2804" s="43"/>
      <c r="K2804" s="43"/>
      <c r="L2804" s="47"/>
      <c r="M2804" s="223"/>
      <c r="N2804" s="224"/>
      <c r="O2804" s="87"/>
      <c r="P2804" s="87"/>
      <c r="Q2804" s="87"/>
      <c r="R2804" s="87"/>
      <c r="S2804" s="87"/>
      <c r="T2804" s="88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T2804" s="20" t="s">
        <v>180</v>
      </c>
      <c r="AU2804" s="20" t="s">
        <v>81</v>
      </c>
    </row>
    <row r="2805" s="13" customFormat="1">
      <c r="A2805" s="13"/>
      <c r="B2805" s="225"/>
      <c r="C2805" s="226"/>
      <c r="D2805" s="227" t="s">
        <v>182</v>
      </c>
      <c r="E2805" s="228" t="s">
        <v>19</v>
      </c>
      <c r="F2805" s="229" t="s">
        <v>2513</v>
      </c>
      <c r="G2805" s="226"/>
      <c r="H2805" s="230">
        <v>65.469999999999999</v>
      </c>
      <c r="I2805" s="231"/>
      <c r="J2805" s="226"/>
      <c r="K2805" s="226"/>
      <c r="L2805" s="232"/>
      <c r="M2805" s="233"/>
      <c r="N2805" s="234"/>
      <c r="O2805" s="234"/>
      <c r="P2805" s="234"/>
      <c r="Q2805" s="234"/>
      <c r="R2805" s="234"/>
      <c r="S2805" s="234"/>
      <c r="T2805" s="235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6" t="s">
        <v>182</v>
      </c>
      <c r="AU2805" s="236" t="s">
        <v>81</v>
      </c>
      <c r="AV2805" s="13" t="s">
        <v>81</v>
      </c>
      <c r="AW2805" s="13" t="s">
        <v>33</v>
      </c>
      <c r="AX2805" s="13" t="s">
        <v>71</v>
      </c>
      <c r="AY2805" s="236" t="s">
        <v>171</v>
      </c>
    </row>
    <row r="2806" s="13" customFormat="1">
      <c r="A2806" s="13"/>
      <c r="B2806" s="225"/>
      <c r="C2806" s="226"/>
      <c r="D2806" s="227" t="s">
        <v>182</v>
      </c>
      <c r="E2806" s="228" t="s">
        <v>19</v>
      </c>
      <c r="F2806" s="229" t="s">
        <v>2514</v>
      </c>
      <c r="G2806" s="226"/>
      <c r="H2806" s="230">
        <v>53.43</v>
      </c>
      <c r="I2806" s="231"/>
      <c r="J2806" s="226"/>
      <c r="K2806" s="226"/>
      <c r="L2806" s="232"/>
      <c r="M2806" s="233"/>
      <c r="N2806" s="234"/>
      <c r="O2806" s="234"/>
      <c r="P2806" s="234"/>
      <c r="Q2806" s="234"/>
      <c r="R2806" s="234"/>
      <c r="S2806" s="234"/>
      <c r="T2806" s="235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6" t="s">
        <v>182</v>
      </c>
      <c r="AU2806" s="236" t="s">
        <v>81</v>
      </c>
      <c r="AV2806" s="13" t="s">
        <v>81</v>
      </c>
      <c r="AW2806" s="13" t="s">
        <v>33</v>
      </c>
      <c r="AX2806" s="13" t="s">
        <v>71</v>
      </c>
      <c r="AY2806" s="236" t="s">
        <v>171</v>
      </c>
    </row>
    <row r="2807" s="14" customFormat="1">
      <c r="A2807" s="14"/>
      <c r="B2807" s="237"/>
      <c r="C2807" s="238"/>
      <c r="D2807" s="227" t="s">
        <v>182</v>
      </c>
      <c r="E2807" s="239" t="s">
        <v>19</v>
      </c>
      <c r="F2807" s="240" t="s">
        <v>2515</v>
      </c>
      <c r="G2807" s="238"/>
      <c r="H2807" s="241">
        <v>118.90000000000001</v>
      </c>
      <c r="I2807" s="242"/>
      <c r="J2807" s="238"/>
      <c r="K2807" s="238"/>
      <c r="L2807" s="243"/>
      <c r="M2807" s="244"/>
      <c r="N2807" s="245"/>
      <c r="O2807" s="245"/>
      <c r="P2807" s="245"/>
      <c r="Q2807" s="245"/>
      <c r="R2807" s="245"/>
      <c r="S2807" s="245"/>
      <c r="T2807" s="246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47" t="s">
        <v>182</v>
      </c>
      <c r="AU2807" s="247" t="s">
        <v>81</v>
      </c>
      <c r="AV2807" s="14" t="s">
        <v>185</v>
      </c>
      <c r="AW2807" s="14" t="s">
        <v>33</v>
      </c>
      <c r="AX2807" s="14" t="s">
        <v>71</v>
      </c>
      <c r="AY2807" s="247" t="s">
        <v>171</v>
      </c>
    </row>
    <row r="2808" s="13" customFormat="1">
      <c r="A2808" s="13"/>
      <c r="B2808" s="225"/>
      <c r="C2808" s="226"/>
      <c r="D2808" s="227" t="s">
        <v>182</v>
      </c>
      <c r="E2808" s="228" t="s">
        <v>19</v>
      </c>
      <c r="F2808" s="229" t="s">
        <v>2516</v>
      </c>
      <c r="G2808" s="226"/>
      <c r="H2808" s="230">
        <v>60</v>
      </c>
      <c r="I2808" s="231"/>
      <c r="J2808" s="226"/>
      <c r="K2808" s="226"/>
      <c r="L2808" s="232"/>
      <c r="M2808" s="233"/>
      <c r="N2808" s="234"/>
      <c r="O2808" s="234"/>
      <c r="P2808" s="234"/>
      <c r="Q2808" s="234"/>
      <c r="R2808" s="234"/>
      <c r="S2808" s="234"/>
      <c r="T2808" s="235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6" t="s">
        <v>182</v>
      </c>
      <c r="AU2808" s="236" t="s">
        <v>81</v>
      </c>
      <c r="AV2808" s="13" t="s">
        <v>81</v>
      </c>
      <c r="AW2808" s="13" t="s">
        <v>33</v>
      </c>
      <c r="AX2808" s="13" t="s">
        <v>71</v>
      </c>
      <c r="AY2808" s="236" t="s">
        <v>171</v>
      </c>
    </row>
    <row r="2809" s="13" customFormat="1">
      <c r="A2809" s="13"/>
      <c r="B2809" s="225"/>
      <c r="C2809" s="226"/>
      <c r="D2809" s="227" t="s">
        <v>182</v>
      </c>
      <c r="E2809" s="228" t="s">
        <v>19</v>
      </c>
      <c r="F2809" s="229" t="s">
        <v>2517</v>
      </c>
      <c r="G2809" s="226"/>
      <c r="H2809" s="230">
        <v>42.780000000000001</v>
      </c>
      <c r="I2809" s="231"/>
      <c r="J2809" s="226"/>
      <c r="K2809" s="226"/>
      <c r="L2809" s="232"/>
      <c r="M2809" s="233"/>
      <c r="N2809" s="234"/>
      <c r="O2809" s="234"/>
      <c r="P2809" s="234"/>
      <c r="Q2809" s="234"/>
      <c r="R2809" s="234"/>
      <c r="S2809" s="234"/>
      <c r="T2809" s="235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6" t="s">
        <v>182</v>
      </c>
      <c r="AU2809" s="236" t="s">
        <v>81</v>
      </c>
      <c r="AV2809" s="13" t="s">
        <v>81</v>
      </c>
      <c r="AW2809" s="13" t="s">
        <v>33</v>
      </c>
      <c r="AX2809" s="13" t="s">
        <v>71</v>
      </c>
      <c r="AY2809" s="236" t="s">
        <v>171</v>
      </c>
    </row>
    <row r="2810" s="13" customFormat="1">
      <c r="A2810" s="13"/>
      <c r="B2810" s="225"/>
      <c r="C2810" s="226"/>
      <c r="D2810" s="227" t="s">
        <v>182</v>
      </c>
      <c r="E2810" s="228" t="s">
        <v>19</v>
      </c>
      <c r="F2810" s="229" t="s">
        <v>2518</v>
      </c>
      <c r="G2810" s="226"/>
      <c r="H2810" s="230">
        <v>20.93</v>
      </c>
      <c r="I2810" s="231"/>
      <c r="J2810" s="226"/>
      <c r="K2810" s="226"/>
      <c r="L2810" s="232"/>
      <c r="M2810" s="233"/>
      <c r="N2810" s="234"/>
      <c r="O2810" s="234"/>
      <c r="P2810" s="234"/>
      <c r="Q2810" s="234"/>
      <c r="R2810" s="234"/>
      <c r="S2810" s="234"/>
      <c r="T2810" s="235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6" t="s">
        <v>182</v>
      </c>
      <c r="AU2810" s="236" t="s">
        <v>81</v>
      </c>
      <c r="AV2810" s="13" t="s">
        <v>81</v>
      </c>
      <c r="AW2810" s="13" t="s">
        <v>33</v>
      </c>
      <c r="AX2810" s="13" t="s">
        <v>71</v>
      </c>
      <c r="AY2810" s="236" t="s">
        <v>171</v>
      </c>
    </row>
    <row r="2811" s="13" customFormat="1">
      <c r="A2811" s="13"/>
      <c r="B2811" s="225"/>
      <c r="C2811" s="226"/>
      <c r="D2811" s="227" t="s">
        <v>182</v>
      </c>
      <c r="E2811" s="228" t="s">
        <v>19</v>
      </c>
      <c r="F2811" s="229" t="s">
        <v>2519</v>
      </c>
      <c r="G2811" s="226"/>
      <c r="H2811" s="230">
        <v>80.269999999999996</v>
      </c>
      <c r="I2811" s="231"/>
      <c r="J2811" s="226"/>
      <c r="K2811" s="226"/>
      <c r="L2811" s="232"/>
      <c r="M2811" s="233"/>
      <c r="N2811" s="234"/>
      <c r="O2811" s="234"/>
      <c r="P2811" s="234"/>
      <c r="Q2811" s="234"/>
      <c r="R2811" s="234"/>
      <c r="S2811" s="234"/>
      <c r="T2811" s="23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6" t="s">
        <v>182</v>
      </c>
      <c r="AU2811" s="236" t="s">
        <v>81</v>
      </c>
      <c r="AV2811" s="13" t="s">
        <v>81</v>
      </c>
      <c r="AW2811" s="13" t="s">
        <v>33</v>
      </c>
      <c r="AX2811" s="13" t="s">
        <v>71</v>
      </c>
      <c r="AY2811" s="236" t="s">
        <v>171</v>
      </c>
    </row>
    <row r="2812" s="13" customFormat="1">
      <c r="A2812" s="13"/>
      <c r="B2812" s="225"/>
      <c r="C2812" s="226"/>
      <c r="D2812" s="227" t="s">
        <v>182</v>
      </c>
      <c r="E2812" s="228" t="s">
        <v>19</v>
      </c>
      <c r="F2812" s="229" t="s">
        <v>2520</v>
      </c>
      <c r="G2812" s="226"/>
      <c r="H2812" s="230">
        <v>69.920000000000002</v>
      </c>
      <c r="I2812" s="231"/>
      <c r="J2812" s="226"/>
      <c r="K2812" s="226"/>
      <c r="L2812" s="232"/>
      <c r="M2812" s="233"/>
      <c r="N2812" s="234"/>
      <c r="O2812" s="234"/>
      <c r="P2812" s="234"/>
      <c r="Q2812" s="234"/>
      <c r="R2812" s="234"/>
      <c r="S2812" s="234"/>
      <c r="T2812" s="235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36" t="s">
        <v>182</v>
      </c>
      <c r="AU2812" s="236" t="s">
        <v>81</v>
      </c>
      <c r="AV2812" s="13" t="s">
        <v>81</v>
      </c>
      <c r="AW2812" s="13" t="s">
        <v>33</v>
      </c>
      <c r="AX2812" s="13" t="s">
        <v>71</v>
      </c>
      <c r="AY2812" s="236" t="s">
        <v>171</v>
      </c>
    </row>
    <row r="2813" s="14" customFormat="1">
      <c r="A2813" s="14"/>
      <c r="B2813" s="237"/>
      <c r="C2813" s="238"/>
      <c r="D2813" s="227" t="s">
        <v>182</v>
      </c>
      <c r="E2813" s="239" t="s">
        <v>19</v>
      </c>
      <c r="F2813" s="240" t="s">
        <v>2521</v>
      </c>
      <c r="G2813" s="238"/>
      <c r="H2813" s="241">
        <v>273.90000000000003</v>
      </c>
      <c r="I2813" s="242"/>
      <c r="J2813" s="238"/>
      <c r="K2813" s="238"/>
      <c r="L2813" s="243"/>
      <c r="M2813" s="244"/>
      <c r="N2813" s="245"/>
      <c r="O2813" s="245"/>
      <c r="P2813" s="245"/>
      <c r="Q2813" s="245"/>
      <c r="R2813" s="245"/>
      <c r="S2813" s="245"/>
      <c r="T2813" s="246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47" t="s">
        <v>182</v>
      </c>
      <c r="AU2813" s="247" t="s">
        <v>81</v>
      </c>
      <c r="AV2813" s="14" t="s">
        <v>185</v>
      </c>
      <c r="AW2813" s="14" t="s">
        <v>33</v>
      </c>
      <c r="AX2813" s="14" t="s">
        <v>71</v>
      </c>
      <c r="AY2813" s="247" t="s">
        <v>171</v>
      </c>
    </row>
    <row r="2814" s="15" customFormat="1">
      <c r="A2814" s="15"/>
      <c r="B2814" s="248"/>
      <c r="C2814" s="249"/>
      <c r="D2814" s="227" t="s">
        <v>182</v>
      </c>
      <c r="E2814" s="250" t="s">
        <v>19</v>
      </c>
      <c r="F2814" s="251" t="s">
        <v>188</v>
      </c>
      <c r="G2814" s="249"/>
      <c r="H2814" s="252">
        <v>392.80000000000001</v>
      </c>
      <c r="I2814" s="253"/>
      <c r="J2814" s="249"/>
      <c r="K2814" s="249"/>
      <c r="L2814" s="254"/>
      <c r="M2814" s="255"/>
      <c r="N2814" s="256"/>
      <c r="O2814" s="256"/>
      <c r="P2814" s="256"/>
      <c r="Q2814" s="256"/>
      <c r="R2814" s="256"/>
      <c r="S2814" s="256"/>
      <c r="T2814" s="257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58" t="s">
        <v>182</v>
      </c>
      <c r="AU2814" s="258" t="s">
        <v>81</v>
      </c>
      <c r="AV2814" s="15" t="s">
        <v>179</v>
      </c>
      <c r="AW2814" s="15" t="s">
        <v>33</v>
      </c>
      <c r="AX2814" s="15" t="s">
        <v>79</v>
      </c>
      <c r="AY2814" s="258" t="s">
        <v>171</v>
      </c>
    </row>
    <row r="2815" s="2" customFormat="1" ht="16.5" customHeight="1">
      <c r="A2815" s="41"/>
      <c r="B2815" s="42"/>
      <c r="C2815" s="207" t="s">
        <v>2522</v>
      </c>
      <c r="D2815" s="207" t="s">
        <v>174</v>
      </c>
      <c r="E2815" s="208" t="s">
        <v>2523</v>
      </c>
      <c r="F2815" s="209" t="s">
        <v>2524</v>
      </c>
      <c r="G2815" s="210" t="s">
        <v>191</v>
      </c>
      <c r="H2815" s="211">
        <v>392.80000000000001</v>
      </c>
      <c r="I2815" s="212"/>
      <c r="J2815" s="213">
        <f>ROUND(I2815*H2815,2)</f>
        <v>0</v>
      </c>
      <c r="K2815" s="209" t="s">
        <v>178</v>
      </c>
      <c r="L2815" s="47"/>
      <c r="M2815" s="214" t="s">
        <v>19</v>
      </c>
      <c r="N2815" s="215" t="s">
        <v>42</v>
      </c>
      <c r="O2815" s="87"/>
      <c r="P2815" s="216">
        <f>O2815*H2815</f>
        <v>0</v>
      </c>
      <c r="Q2815" s="216">
        <v>0.00073999999999999999</v>
      </c>
      <c r="R2815" s="216">
        <f>Q2815*H2815</f>
        <v>0.29067199999999999</v>
      </c>
      <c r="S2815" s="216">
        <v>0</v>
      </c>
      <c r="T2815" s="217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18" t="s">
        <v>179</v>
      </c>
      <c r="AT2815" s="218" t="s">
        <v>174</v>
      </c>
      <c r="AU2815" s="218" t="s">
        <v>81</v>
      </c>
      <c r="AY2815" s="20" t="s">
        <v>171</v>
      </c>
      <c r="BE2815" s="219">
        <f>IF(N2815="základní",J2815,0)</f>
        <v>0</v>
      </c>
      <c r="BF2815" s="219">
        <f>IF(N2815="snížená",J2815,0)</f>
        <v>0</v>
      </c>
      <c r="BG2815" s="219">
        <f>IF(N2815="zákl. přenesená",J2815,0)</f>
        <v>0</v>
      </c>
      <c r="BH2815" s="219">
        <f>IF(N2815="sníž. přenesená",J2815,0)</f>
        <v>0</v>
      </c>
      <c r="BI2815" s="219">
        <f>IF(N2815="nulová",J2815,0)</f>
        <v>0</v>
      </c>
      <c r="BJ2815" s="20" t="s">
        <v>79</v>
      </c>
      <c r="BK2815" s="219">
        <f>ROUND(I2815*H2815,2)</f>
        <v>0</v>
      </c>
      <c r="BL2815" s="20" t="s">
        <v>179</v>
      </c>
      <c r="BM2815" s="218" t="s">
        <v>2525</v>
      </c>
    </row>
    <row r="2816" s="2" customFormat="1">
      <c r="A2816" s="41"/>
      <c r="B2816" s="42"/>
      <c r="C2816" s="43"/>
      <c r="D2816" s="220" t="s">
        <v>180</v>
      </c>
      <c r="E2816" s="43"/>
      <c r="F2816" s="221" t="s">
        <v>2526</v>
      </c>
      <c r="G2816" s="43"/>
      <c r="H2816" s="43"/>
      <c r="I2816" s="222"/>
      <c r="J2816" s="43"/>
      <c r="K2816" s="43"/>
      <c r="L2816" s="47"/>
      <c r="M2816" s="223"/>
      <c r="N2816" s="224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180</v>
      </c>
      <c r="AU2816" s="20" t="s">
        <v>81</v>
      </c>
    </row>
    <row r="2817" s="2" customFormat="1" ht="16.5" customHeight="1">
      <c r="A2817" s="41"/>
      <c r="B2817" s="42"/>
      <c r="C2817" s="207" t="s">
        <v>1486</v>
      </c>
      <c r="D2817" s="207" t="s">
        <v>174</v>
      </c>
      <c r="E2817" s="208" t="s">
        <v>2527</v>
      </c>
      <c r="F2817" s="209" t="s">
        <v>2528</v>
      </c>
      <c r="G2817" s="210" t="s">
        <v>191</v>
      </c>
      <c r="H2817" s="211">
        <v>392.80000000000001</v>
      </c>
      <c r="I2817" s="212"/>
      <c r="J2817" s="213">
        <f>ROUND(I2817*H2817,2)</f>
        <v>0</v>
      </c>
      <c r="K2817" s="209" t="s">
        <v>178</v>
      </c>
      <c r="L2817" s="47"/>
      <c r="M2817" s="214" t="s">
        <v>19</v>
      </c>
      <c r="N2817" s="215" t="s">
        <v>42</v>
      </c>
      <c r="O2817" s="87"/>
      <c r="P2817" s="216">
        <f>O2817*H2817</f>
        <v>0</v>
      </c>
      <c r="Q2817" s="216">
        <v>0.00027999999999999998</v>
      </c>
      <c r="R2817" s="216">
        <f>Q2817*H2817</f>
        <v>0.109984</v>
      </c>
      <c r="S2817" s="216">
        <v>0</v>
      </c>
      <c r="T2817" s="217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18" t="s">
        <v>179</v>
      </c>
      <c r="AT2817" s="218" t="s">
        <v>174</v>
      </c>
      <c r="AU2817" s="218" t="s">
        <v>81</v>
      </c>
      <c r="AY2817" s="20" t="s">
        <v>171</v>
      </c>
      <c r="BE2817" s="219">
        <f>IF(N2817="základní",J2817,0)</f>
        <v>0</v>
      </c>
      <c r="BF2817" s="219">
        <f>IF(N2817="snížená",J2817,0)</f>
        <v>0</v>
      </c>
      <c r="BG2817" s="219">
        <f>IF(N2817="zákl. přenesená",J2817,0)</f>
        <v>0</v>
      </c>
      <c r="BH2817" s="219">
        <f>IF(N2817="sníž. přenesená",J2817,0)</f>
        <v>0</v>
      </c>
      <c r="BI2817" s="219">
        <f>IF(N2817="nulová",J2817,0)</f>
        <v>0</v>
      </c>
      <c r="BJ2817" s="20" t="s">
        <v>79</v>
      </c>
      <c r="BK2817" s="219">
        <f>ROUND(I2817*H2817,2)</f>
        <v>0</v>
      </c>
      <c r="BL2817" s="20" t="s">
        <v>179</v>
      </c>
      <c r="BM2817" s="218" t="s">
        <v>2529</v>
      </c>
    </row>
    <row r="2818" s="2" customFormat="1">
      <c r="A2818" s="41"/>
      <c r="B2818" s="42"/>
      <c r="C2818" s="43"/>
      <c r="D2818" s="220" t="s">
        <v>180</v>
      </c>
      <c r="E2818" s="43"/>
      <c r="F2818" s="221" t="s">
        <v>2530</v>
      </c>
      <c r="G2818" s="43"/>
      <c r="H2818" s="43"/>
      <c r="I2818" s="222"/>
      <c r="J2818" s="43"/>
      <c r="K2818" s="43"/>
      <c r="L2818" s="47"/>
      <c r="M2818" s="223"/>
      <c r="N2818" s="224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180</v>
      </c>
      <c r="AU2818" s="20" t="s">
        <v>81</v>
      </c>
    </row>
    <row r="2819" s="2" customFormat="1" ht="16.5" customHeight="1">
      <c r="A2819" s="41"/>
      <c r="B2819" s="42"/>
      <c r="C2819" s="207" t="s">
        <v>2531</v>
      </c>
      <c r="D2819" s="207" t="s">
        <v>174</v>
      </c>
      <c r="E2819" s="208" t="s">
        <v>2490</v>
      </c>
      <c r="F2819" s="209" t="s">
        <v>2491</v>
      </c>
      <c r="G2819" s="210" t="s">
        <v>191</v>
      </c>
      <c r="H2819" s="211">
        <v>118.90000000000001</v>
      </c>
      <c r="I2819" s="212"/>
      <c r="J2819" s="213">
        <f>ROUND(I2819*H2819,2)</f>
        <v>0</v>
      </c>
      <c r="K2819" s="209" t="s">
        <v>178</v>
      </c>
      <c r="L2819" s="47"/>
      <c r="M2819" s="214" t="s">
        <v>19</v>
      </c>
      <c r="N2819" s="215" t="s">
        <v>42</v>
      </c>
      <c r="O2819" s="87"/>
      <c r="P2819" s="216">
        <f>O2819*H2819</f>
        <v>0</v>
      </c>
      <c r="Q2819" s="216">
        <v>0</v>
      </c>
      <c r="R2819" s="216">
        <f>Q2819*H2819</f>
        <v>0</v>
      </c>
      <c r="S2819" s="216">
        <v>0</v>
      </c>
      <c r="T2819" s="217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18" t="s">
        <v>179</v>
      </c>
      <c r="AT2819" s="218" t="s">
        <v>174</v>
      </c>
      <c r="AU2819" s="218" t="s">
        <v>81</v>
      </c>
      <c r="AY2819" s="20" t="s">
        <v>171</v>
      </c>
      <c r="BE2819" s="219">
        <f>IF(N2819="základní",J2819,0)</f>
        <v>0</v>
      </c>
      <c r="BF2819" s="219">
        <f>IF(N2819="snížená",J2819,0)</f>
        <v>0</v>
      </c>
      <c r="BG2819" s="219">
        <f>IF(N2819="zákl. přenesená",J2819,0)</f>
        <v>0</v>
      </c>
      <c r="BH2819" s="219">
        <f>IF(N2819="sníž. přenesená",J2819,0)</f>
        <v>0</v>
      </c>
      <c r="BI2819" s="219">
        <f>IF(N2819="nulová",J2819,0)</f>
        <v>0</v>
      </c>
      <c r="BJ2819" s="20" t="s">
        <v>79</v>
      </c>
      <c r="BK2819" s="219">
        <f>ROUND(I2819*H2819,2)</f>
        <v>0</v>
      </c>
      <c r="BL2819" s="20" t="s">
        <v>179</v>
      </c>
      <c r="BM2819" s="218" t="s">
        <v>1434</v>
      </c>
    </row>
    <row r="2820" s="2" customFormat="1">
      <c r="A2820" s="41"/>
      <c r="B2820" s="42"/>
      <c r="C2820" s="43"/>
      <c r="D2820" s="220" t="s">
        <v>180</v>
      </c>
      <c r="E2820" s="43"/>
      <c r="F2820" s="221" t="s">
        <v>2493</v>
      </c>
      <c r="G2820" s="43"/>
      <c r="H2820" s="43"/>
      <c r="I2820" s="222"/>
      <c r="J2820" s="43"/>
      <c r="K2820" s="43"/>
      <c r="L2820" s="47"/>
      <c r="M2820" s="223"/>
      <c r="N2820" s="224"/>
      <c r="O2820" s="87"/>
      <c r="P2820" s="87"/>
      <c r="Q2820" s="87"/>
      <c r="R2820" s="87"/>
      <c r="S2820" s="87"/>
      <c r="T2820" s="88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T2820" s="20" t="s">
        <v>180</v>
      </c>
      <c r="AU2820" s="20" t="s">
        <v>81</v>
      </c>
    </row>
    <row r="2821" s="13" customFormat="1">
      <c r="A2821" s="13"/>
      <c r="B2821" s="225"/>
      <c r="C2821" s="226"/>
      <c r="D2821" s="227" t="s">
        <v>182</v>
      </c>
      <c r="E2821" s="228" t="s">
        <v>19</v>
      </c>
      <c r="F2821" s="229" t="s">
        <v>2513</v>
      </c>
      <c r="G2821" s="226"/>
      <c r="H2821" s="230">
        <v>65.469999999999999</v>
      </c>
      <c r="I2821" s="231"/>
      <c r="J2821" s="226"/>
      <c r="K2821" s="226"/>
      <c r="L2821" s="232"/>
      <c r="M2821" s="233"/>
      <c r="N2821" s="234"/>
      <c r="O2821" s="234"/>
      <c r="P2821" s="234"/>
      <c r="Q2821" s="234"/>
      <c r="R2821" s="234"/>
      <c r="S2821" s="234"/>
      <c r="T2821" s="23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6" t="s">
        <v>182</v>
      </c>
      <c r="AU2821" s="236" t="s">
        <v>81</v>
      </c>
      <c r="AV2821" s="13" t="s">
        <v>81</v>
      </c>
      <c r="AW2821" s="13" t="s">
        <v>33</v>
      </c>
      <c r="AX2821" s="13" t="s">
        <v>71</v>
      </c>
      <c r="AY2821" s="236" t="s">
        <v>171</v>
      </c>
    </row>
    <row r="2822" s="13" customFormat="1">
      <c r="A2822" s="13"/>
      <c r="B2822" s="225"/>
      <c r="C2822" s="226"/>
      <c r="D2822" s="227" t="s">
        <v>182</v>
      </c>
      <c r="E2822" s="228" t="s">
        <v>19</v>
      </c>
      <c r="F2822" s="229" t="s">
        <v>2514</v>
      </c>
      <c r="G2822" s="226"/>
      <c r="H2822" s="230">
        <v>53.43</v>
      </c>
      <c r="I2822" s="231"/>
      <c r="J2822" s="226"/>
      <c r="K2822" s="226"/>
      <c r="L2822" s="232"/>
      <c r="M2822" s="233"/>
      <c r="N2822" s="234"/>
      <c r="O2822" s="234"/>
      <c r="P2822" s="234"/>
      <c r="Q2822" s="234"/>
      <c r="R2822" s="234"/>
      <c r="S2822" s="234"/>
      <c r="T2822" s="235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6" t="s">
        <v>182</v>
      </c>
      <c r="AU2822" s="236" t="s">
        <v>81</v>
      </c>
      <c r="AV2822" s="13" t="s">
        <v>81</v>
      </c>
      <c r="AW2822" s="13" t="s">
        <v>33</v>
      </c>
      <c r="AX2822" s="13" t="s">
        <v>71</v>
      </c>
      <c r="AY2822" s="236" t="s">
        <v>171</v>
      </c>
    </row>
    <row r="2823" s="15" customFormat="1">
      <c r="A2823" s="15"/>
      <c r="B2823" s="248"/>
      <c r="C2823" s="249"/>
      <c r="D2823" s="227" t="s">
        <v>182</v>
      </c>
      <c r="E2823" s="250" t="s">
        <v>19</v>
      </c>
      <c r="F2823" s="251" t="s">
        <v>188</v>
      </c>
      <c r="G2823" s="249"/>
      <c r="H2823" s="252">
        <v>118.90000000000001</v>
      </c>
      <c r="I2823" s="253"/>
      <c r="J2823" s="249"/>
      <c r="K2823" s="249"/>
      <c r="L2823" s="254"/>
      <c r="M2823" s="255"/>
      <c r="N2823" s="256"/>
      <c r="O2823" s="256"/>
      <c r="P2823" s="256"/>
      <c r="Q2823" s="256"/>
      <c r="R2823" s="256"/>
      <c r="S2823" s="256"/>
      <c r="T2823" s="257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58" t="s">
        <v>182</v>
      </c>
      <c r="AU2823" s="258" t="s">
        <v>81</v>
      </c>
      <c r="AV2823" s="15" t="s">
        <v>179</v>
      </c>
      <c r="AW2823" s="15" t="s">
        <v>33</v>
      </c>
      <c r="AX2823" s="15" t="s">
        <v>79</v>
      </c>
      <c r="AY2823" s="258" t="s">
        <v>171</v>
      </c>
    </row>
    <row r="2824" s="2" customFormat="1" ht="16.5" customHeight="1">
      <c r="A2824" s="41"/>
      <c r="B2824" s="42"/>
      <c r="C2824" s="269" t="s">
        <v>1490</v>
      </c>
      <c r="D2824" s="269" t="s">
        <v>565</v>
      </c>
      <c r="E2824" s="270" t="s">
        <v>2497</v>
      </c>
      <c r="F2824" s="271" t="s">
        <v>2498</v>
      </c>
      <c r="G2824" s="272" t="s">
        <v>191</v>
      </c>
      <c r="H2824" s="273">
        <v>124.845</v>
      </c>
      <c r="I2824" s="274"/>
      <c r="J2824" s="275">
        <f>ROUND(I2824*H2824,2)</f>
        <v>0</v>
      </c>
      <c r="K2824" s="271" t="s">
        <v>178</v>
      </c>
      <c r="L2824" s="276"/>
      <c r="M2824" s="277" t="s">
        <v>19</v>
      </c>
      <c r="N2824" s="278" t="s">
        <v>42</v>
      </c>
      <c r="O2824" s="87"/>
      <c r="P2824" s="216">
        <f>O2824*H2824</f>
        <v>0</v>
      </c>
      <c r="Q2824" s="216">
        <v>0</v>
      </c>
      <c r="R2824" s="216">
        <f>Q2824*H2824</f>
        <v>0</v>
      </c>
      <c r="S2824" s="216">
        <v>0</v>
      </c>
      <c r="T2824" s="217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18" t="s">
        <v>204</v>
      </c>
      <c r="AT2824" s="218" t="s">
        <v>565</v>
      </c>
      <c r="AU2824" s="218" t="s">
        <v>81</v>
      </c>
      <c r="AY2824" s="20" t="s">
        <v>171</v>
      </c>
      <c r="BE2824" s="219">
        <f>IF(N2824="základní",J2824,0)</f>
        <v>0</v>
      </c>
      <c r="BF2824" s="219">
        <f>IF(N2824="snížená",J2824,0)</f>
        <v>0</v>
      </c>
      <c r="BG2824" s="219">
        <f>IF(N2824="zákl. přenesená",J2824,0)</f>
        <v>0</v>
      </c>
      <c r="BH2824" s="219">
        <f>IF(N2824="sníž. přenesená",J2824,0)</f>
        <v>0</v>
      </c>
      <c r="BI2824" s="219">
        <f>IF(N2824="nulová",J2824,0)</f>
        <v>0</v>
      </c>
      <c r="BJ2824" s="20" t="s">
        <v>79</v>
      </c>
      <c r="BK2824" s="219">
        <f>ROUND(I2824*H2824,2)</f>
        <v>0</v>
      </c>
      <c r="BL2824" s="20" t="s">
        <v>179</v>
      </c>
      <c r="BM2824" s="218" t="s">
        <v>2532</v>
      </c>
    </row>
    <row r="2825" s="13" customFormat="1">
      <c r="A2825" s="13"/>
      <c r="B2825" s="225"/>
      <c r="C2825" s="226"/>
      <c r="D2825" s="227" t="s">
        <v>182</v>
      </c>
      <c r="E2825" s="228" t="s">
        <v>19</v>
      </c>
      <c r="F2825" s="229" t="s">
        <v>2533</v>
      </c>
      <c r="G2825" s="226"/>
      <c r="H2825" s="230">
        <v>124.845</v>
      </c>
      <c r="I2825" s="231"/>
      <c r="J2825" s="226"/>
      <c r="K2825" s="226"/>
      <c r="L2825" s="232"/>
      <c r="M2825" s="233"/>
      <c r="N2825" s="234"/>
      <c r="O2825" s="234"/>
      <c r="P2825" s="234"/>
      <c r="Q2825" s="234"/>
      <c r="R2825" s="234"/>
      <c r="S2825" s="234"/>
      <c r="T2825" s="235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6" t="s">
        <v>182</v>
      </c>
      <c r="AU2825" s="236" t="s">
        <v>81</v>
      </c>
      <c r="AV2825" s="13" t="s">
        <v>81</v>
      </c>
      <c r="AW2825" s="13" t="s">
        <v>33</v>
      </c>
      <c r="AX2825" s="13" t="s">
        <v>71</v>
      </c>
      <c r="AY2825" s="236" t="s">
        <v>171</v>
      </c>
    </row>
    <row r="2826" s="15" customFormat="1">
      <c r="A2826" s="15"/>
      <c r="B2826" s="248"/>
      <c r="C2826" s="249"/>
      <c r="D2826" s="227" t="s">
        <v>182</v>
      </c>
      <c r="E2826" s="250" t="s">
        <v>19</v>
      </c>
      <c r="F2826" s="251" t="s">
        <v>188</v>
      </c>
      <c r="G2826" s="249"/>
      <c r="H2826" s="252">
        <v>124.845</v>
      </c>
      <c r="I2826" s="253"/>
      <c r="J2826" s="249"/>
      <c r="K2826" s="249"/>
      <c r="L2826" s="254"/>
      <c r="M2826" s="255"/>
      <c r="N2826" s="256"/>
      <c r="O2826" s="256"/>
      <c r="P2826" s="256"/>
      <c r="Q2826" s="256"/>
      <c r="R2826" s="256"/>
      <c r="S2826" s="256"/>
      <c r="T2826" s="257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58" t="s">
        <v>182</v>
      </c>
      <c r="AU2826" s="258" t="s">
        <v>81</v>
      </c>
      <c r="AV2826" s="15" t="s">
        <v>179</v>
      </c>
      <c r="AW2826" s="15" t="s">
        <v>33</v>
      </c>
      <c r="AX2826" s="15" t="s">
        <v>79</v>
      </c>
      <c r="AY2826" s="258" t="s">
        <v>171</v>
      </c>
    </row>
    <row r="2827" s="2" customFormat="1" ht="24.15" customHeight="1">
      <c r="A2827" s="41"/>
      <c r="B2827" s="42"/>
      <c r="C2827" s="207" t="s">
        <v>2534</v>
      </c>
      <c r="D2827" s="207" t="s">
        <v>174</v>
      </c>
      <c r="E2827" s="208" t="s">
        <v>2501</v>
      </c>
      <c r="F2827" s="209" t="s">
        <v>2502</v>
      </c>
      <c r="G2827" s="210" t="s">
        <v>191</v>
      </c>
      <c r="H2827" s="211">
        <v>46</v>
      </c>
      <c r="I2827" s="212"/>
      <c r="J2827" s="213">
        <f>ROUND(I2827*H2827,2)</f>
        <v>0</v>
      </c>
      <c r="K2827" s="209" t="s">
        <v>178</v>
      </c>
      <c r="L2827" s="47"/>
      <c r="M2827" s="214" t="s">
        <v>19</v>
      </c>
      <c r="N2827" s="215" t="s">
        <v>42</v>
      </c>
      <c r="O2827" s="87"/>
      <c r="P2827" s="216">
        <f>O2827*H2827</f>
        <v>0</v>
      </c>
      <c r="Q2827" s="216">
        <v>0</v>
      </c>
      <c r="R2827" s="216">
        <f>Q2827*H2827</f>
        <v>0</v>
      </c>
      <c r="S2827" s="216">
        <v>0</v>
      </c>
      <c r="T2827" s="217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18" t="s">
        <v>179</v>
      </c>
      <c r="AT2827" s="218" t="s">
        <v>174</v>
      </c>
      <c r="AU2827" s="218" t="s">
        <v>81</v>
      </c>
      <c r="AY2827" s="20" t="s">
        <v>171</v>
      </c>
      <c r="BE2827" s="219">
        <f>IF(N2827="základní",J2827,0)</f>
        <v>0</v>
      </c>
      <c r="BF2827" s="219">
        <f>IF(N2827="snížená",J2827,0)</f>
        <v>0</v>
      </c>
      <c r="BG2827" s="219">
        <f>IF(N2827="zákl. přenesená",J2827,0)</f>
        <v>0</v>
      </c>
      <c r="BH2827" s="219">
        <f>IF(N2827="sníž. přenesená",J2827,0)</f>
        <v>0</v>
      </c>
      <c r="BI2827" s="219">
        <f>IF(N2827="nulová",J2827,0)</f>
        <v>0</v>
      </c>
      <c r="BJ2827" s="20" t="s">
        <v>79</v>
      </c>
      <c r="BK2827" s="219">
        <f>ROUND(I2827*H2827,2)</f>
        <v>0</v>
      </c>
      <c r="BL2827" s="20" t="s">
        <v>179</v>
      </c>
      <c r="BM2827" s="218" t="s">
        <v>1826</v>
      </c>
    </row>
    <row r="2828" s="2" customFormat="1">
      <c r="A2828" s="41"/>
      <c r="B2828" s="42"/>
      <c r="C2828" s="43"/>
      <c r="D2828" s="220" t="s">
        <v>180</v>
      </c>
      <c r="E2828" s="43"/>
      <c r="F2828" s="221" t="s">
        <v>2504</v>
      </c>
      <c r="G2828" s="43"/>
      <c r="H2828" s="43"/>
      <c r="I2828" s="222"/>
      <c r="J2828" s="43"/>
      <c r="K2828" s="43"/>
      <c r="L2828" s="47"/>
      <c r="M2828" s="223"/>
      <c r="N2828" s="224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180</v>
      </c>
      <c r="AU2828" s="20" t="s">
        <v>81</v>
      </c>
    </row>
    <row r="2829" s="13" customFormat="1">
      <c r="A2829" s="13"/>
      <c r="B2829" s="225"/>
      <c r="C2829" s="226"/>
      <c r="D2829" s="227" t="s">
        <v>182</v>
      </c>
      <c r="E2829" s="228" t="s">
        <v>19</v>
      </c>
      <c r="F2829" s="229" t="s">
        <v>2535</v>
      </c>
      <c r="G2829" s="226"/>
      <c r="H2829" s="230">
        <v>46</v>
      </c>
      <c r="I2829" s="231"/>
      <c r="J2829" s="226"/>
      <c r="K2829" s="226"/>
      <c r="L2829" s="232"/>
      <c r="M2829" s="233"/>
      <c r="N2829" s="234"/>
      <c r="O2829" s="234"/>
      <c r="P2829" s="234"/>
      <c r="Q2829" s="234"/>
      <c r="R2829" s="234"/>
      <c r="S2829" s="234"/>
      <c r="T2829" s="235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6" t="s">
        <v>182</v>
      </c>
      <c r="AU2829" s="236" t="s">
        <v>81</v>
      </c>
      <c r="AV2829" s="13" t="s">
        <v>81</v>
      </c>
      <c r="AW2829" s="13" t="s">
        <v>33</v>
      </c>
      <c r="AX2829" s="13" t="s">
        <v>71</v>
      </c>
      <c r="AY2829" s="236" t="s">
        <v>171</v>
      </c>
    </row>
    <row r="2830" s="15" customFormat="1">
      <c r="A2830" s="15"/>
      <c r="B2830" s="248"/>
      <c r="C2830" s="249"/>
      <c r="D2830" s="227" t="s">
        <v>182</v>
      </c>
      <c r="E2830" s="250" t="s">
        <v>19</v>
      </c>
      <c r="F2830" s="251" t="s">
        <v>188</v>
      </c>
      <c r="G2830" s="249"/>
      <c r="H2830" s="252">
        <v>46</v>
      </c>
      <c r="I2830" s="253"/>
      <c r="J2830" s="249"/>
      <c r="K2830" s="249"/>
      <c r="L2830" s="254"/>
      <c r="M2830" s="255"/>
      <c r="N2830" s="256"/>
      <c r="O2830" s="256"/>
      <c r="P2830" s="256"/>
      <c r="Q2830" s="256"/>
      <c r="R2830" s="256"/>
      <c r="S2830" s="256"/>
      <c r="T2830" s="257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58" t="s">
        <v>182</v>
      </c>
      <c r="AU2830" s="258" t="s">
        <v>81</v>
      </c>
      <c r="AV2830" s="15" t="s">
        <v>179</v>
      </c>
      <c r="AW2830" s="15" t="s">
        <v>33</v>
      </c>
      <c r="AX2830" s="15" t="s">
        <v>79</v>
      </c>
      <c r="AY2830" s="258" t="s">
        <v>171</v>
      </c>
    </row>
    <row r="2831" s="2" customFormat="1" ht="16.5" customHeight="1">
      <c r="A2831" s="41"/>
      <c r="B2831" s="42"/>
      <c r="C2831" s="269" t="s">
        <v>1497</v>
      </c>
      <c r="D2831" s="269" t="s">
        <v>565</v>
      </c>
      <c r="E2831" s="270" t="s">
        <v>2497</v>
      </c>
      <c r="F2831" s="271" t="s">
        <v>2498</v>
      </c>
      <c r="G2831" s="272" t="s">
        <v>191</v>
      </c>
      <c r="H2831" s="273">
        <v>48.299999999999997</v>
      </c>
      <c r="I2831" s="274"/>
      <c r="J2831" s="275">
        <f>ROUND(I2831*H2831,2)</f>
        <v>0</v>
      </c>
      <c r="K2831" s="271" t="s">
        <v>178</v>
      </c>
      <c r="L2831" s="276"/>
      <c r="M2831" s="277" t="s">
        <v>19</v>
      </c>
      <c r="N2831" s="278" t="s">
        <v>42</v>
      </c>
      <c r="O2831" s="87"/>
      <c r="P2831" s="216">
        <f>O2831*H2831</f>
        <v>0</v>
      </c>
      <c r="Q2831" s="216">
        <v>0</v>
      </c>
      <c r="R2831" s="216">
        <f>Q2831*H2831</f>
        <v>0</v>
      </c>
      <c r="S2831" s="216">
        <v>0</v>
      </c>
      <c r="T2831" s="217">
        <f>S2831*H2831</f>
        <v>0</v>
      </c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R2831" s="218" t="s">
        <v>204</v>
      </c>
      <c r="AT2831" s="218" t="s">
        <v>565</v>
      </c>
      <c r="AU2831" s="218" t="s">
        <v>81</v>
      </c>
      <c r="AY2831" s="20" t="s">
        <v>171</v>
      </c>
      <c r="BE2831" s="219">
        <f>IF(N2831="základní",J2831,0)</f>
        <v>0</v>
      </c>
      <c r="BF2831" s="219">
        <f>IF(N2831="snížená",J2831,0)</f>
        <v>0</v>
      </c>
      <c r="BG2831" s="219">
        <f>IF(N2831="zákl. přenesená",J2831,0)</f>
        <v>0</v>
      </c>
      <c r="BH2831" s="219">
        <f>IF(N2831="sníž. přenesená",J2831,0)</f>
        <v>0</v>
      </c>
      <c r="BI2831" s="219">
        <f>IF(N2831="nulová",J2831,0)</f>
        <v>0</v>
      </c>
      <c r="BJ2831" s="20" t="s">
        <v>79</v>
      </c>
      <c r="BK2831" s="219">
        <f>ROUND(I2831*H2831,2)</f>
        <v>0</v>
      </c>
      <c r="BL2831" s="20" t="s">
        <v>179</v>
      </c>
      <c r="BM2831" s="218" t="s">
        <v>2536</v>
      </c>
    </row>
    <row r="2832" s="13" customFormat="1">
      <c r="A2832" s="13"/>
      <c r="B2832" s="225"/>
      <c r="C2832" s="226"/>
      <c r="D2832" s="227" t="s">
        <v>182</v>
      </c>
      <c r="E2832" s="228" t="s">
        <v>19</v>
      </c>
      <c r="F2832" s="229" t="s">
        <v>2537</v>
      </c>
      <c r="G2832" s="226"/>
      <c r="H2832" s="230">
        <v>48.299999999999997</v>
      </c>
      <c r="I2832" s="231"/>
      <c r="J2832" s="226"/>
      <c r="K2832" s="226"/>
      <c r="L2832" s="232"/>
      <c r="M2832" s="233"/>
      <c r="N2832" s="234"/>
      <c r="O2832" s="234"/>
      <c r="P2832" s="234"/>
      <c r="Q2832" s="234"/>
      <c r="R2832" s="234"/>
      <c r="S2832" s="234"/>
      <c r="T2832" s="23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6" t="s">
        <v>182</v>
      </c>
      <c r="AU2832" s="236" t="s">
        <v>81</v>
      </c>
      <c r="AV2832" s="13" t="s">
        <v>81</v>
      </c>
      <c r="AW2832" s="13" t="s">
        <v>33</v>
      </c>
      <c r="AX2832" s="13" t="s">
        <v>71</v>
      </c>
      <c r="AY2832" s="236" t="s">
        <v>171</v>
      </c>
    </row>
    <row r="2833" s="15" customFormat="1">
      <c r="A2833" s="15"/>
      <c r="B2833" s="248"/>
      <c r="C2833" s="249"/>
      <c r="D2833" s="227" t="s">
        <v>182</v>
      </c>
      <c r="E2833" s="250" t="s">
        <v>19</v>
      </c>
      <c r="F2833" s="251" t="s">
        <v>188</v>
      </c>
      <c r="G2833" s="249"/>
      <c r="H2833" s="252">
        <v>48.299999999999997</v>
      </c>
      <c r="I2833" s="253"/>
      <c r="J2833" s="249"/>
      <c r="K2833" s="249"/>
      <c r="L2833" s="254"/>
      <c r="M2833" s="255"/>
      <c r="N2833" s="256"/>
      <c r="O2833" s="256"/>
      <c r="P2833" s="256"/>
      <c r="Q2833" s="256"/>
      <c r="R2833" s="256"/>
      <c r="S2833" s="256"/>
      <c r="T2833" s="257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58" t="s">
        <v>182</v>
      </c>
      <c r="AU2833" s="258" t="s">
        <v>81</v>
      </c>
      <c r="AV2833" s="15" t="s">
        <v>179</v>
      </c>
      <c r="AW2833" s="15" t="s">
        <v>33</v>
      </c>
      <c r="AX2833" s="15" t="s">
        <v>79</v>
      </c>
      <c r="AY2833" s="258" t="s">
        <v>171</v>
      </c>
    </row>
    <row r="2834" s="12" customFormat="1" ht="25.92" customHeight="1">
      <c r="A2834" s="12"/>
      <c r="B2834" s="191"/>
      <c r="C2834" s="192"/>
      <c r="D2834" s="193" t="s">
        <v>70</v>
      </c>
      <c r="E2834" s="194" t="s">
        <v>2538</v>
      </c>
      <c r="F2834" s="194" t="s">
        <v>2539</v>
      </c>
      <c r="G2834" s="192"/>
      <c r="H2834" s="192"/>
      <c r="I2834" s="195"/>
      <c r="J2834" s="196">
        <f>BK2834</f>
        <v>0</v>
      </c>
      <c r="K2834" s="192"/>
      <c r="L2834" s="197"/>
      <c r="M2834" s="198"/>
      <c r="N2834" s="199"/>
      <c r="O2834" s="199"/>
      <c r="P2834" s="200">
        <f>SUM(P2835:P2842)</f>
        <v>0</v>
      </c>
      <c r="Q2834" s="199"/>
      <c r="R2834" s="200">
        <f>SUM(R2835:R2842)</f>
        <v>0</v>
      </c>
      <c r="S2834" s="199"/>
      <c r="T2834" s="201">
        <f>SUM(T2835:T2842)</f>
        <v>0</v>
      </c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R2834" s="202" t="s">
        <v>179</v>
      </c>
      <c r="AT2834" s="203" t="s">
        <v>70</v>
      </c>
      <c r="AU2834" s="203" t="s">
        <v>71</v>
      </c>
      <c r="AY2834" s="202" t="s">
        <v>171</v>
      </c>
      <c r="BK2834" s="204">
        <f>SUM(BK2835:BK2842)</f>
        <v>0</v>
      </c>
    </row>
    <row r="2835" s="2" customFormat="1" ht="16.5" customHeight="1">
      <c r="A2835" s="41"/>
      <c r="B2835" s="42"/>
      <c r="C2835" s="207" t="s">
        <v>2540</v>
      </c>
      <c r="D2835" s="207" t="s">
        <v>174</v>
      </c>
      <c r="E2835" s="208" t="s">
        <v>2541</v>
      </c>
      <c r="F2835" s="209" t="s">
        <v>2542</v>
      </c>
      <c r="G2835" s="210" t="s">
        <v>2543</v>
      </c>
      <c r="H2835" s="211">
        <v>30</v>
      </c>
      <c r="I2835" s="212"/>
      <c r="J2835" s="213">
        <f>ROUND(I2835*H2835,2)</f>
        <v>0</v>
      </c>
      <c r="K2835" s="209" t="s">
        <v>178</v>
      </c>
      <c r="L2835" s="47"/>
      <c r="M2835" s="214" t="s">
        <v>19</v>
      </c>
      <c r="N2835" s="215" t="s">
        <v>42</v>
      </c>
      <c r="O2835" s="87"/>
      <c r="P2835" s="216">
        <f>O2835*H2835</f>
        <v>0</v>
      </c>
      <c r="Q2835" s="216">
        <v>0</v>
      </c>
      <c r="R2835" s="216">
        <f>Q2835*H2835</f>
        <v>0</v>
      </c>
      <c r="S2835" s="216">
        <v>0</v>
      </c>
      <c r="T2835" s="217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18" t="s">
        <v>2544</v>
      </c>
      <c r="AT2835" s="218" t="s">
        <v>174</v>
      </c>
      <c r="AU2835" s="218" t="s">
        <v>79</v>
      </c>
      <c r="AY2835" s="20" t="s">
        <v>171</v>
      </c>
      <c r="BE2835" s="219">
        <f>IF(N2835="základní",J2835,0)</f>
        <v>0</v>
      </c>
      <c r="BF2835" s="219">
        <f>IF(N2835="snížená",J2835,0)</f>
        <v>0</v>
      </c>
      <c r="BG2835" s="219">
        <f>IF(N2835="zákl. přenesená",J2835,0)</f>
        <v>0</v>
      </c>
      <c r="BH2835" s="219">
        <f>IF(N2835="sníž. přenesená",J2835,0)</f>
        <v>0</v>
      </c>
      <c r="BI2835" s="219">
        <f>IF(N2835="nulová",J2835,0)</f>
        <v>0</v>
      </c>
      <c r="BJ2835" s="20" t="s">
        <v>79</v>
      </c>
      <c r="BK2835" s="219">
        <f>ROUND(I2835*H2835,2)</f>
        <v>0</v>
      </c>
      <c r="BL2835" s="20" t="s">
        <v>2544</v>
      </c>
      <c r="BM2835" s="218" t="s">
        <v>2545</v>
      </c>
    </row>
    <row r="2836" s="2" customFormat="1">
      <c r="A2836" s="41"/>
      <c r="B2836" s="42"/>
      <c r="C2836" s="43"/>
      <c r="D2836" s="220" t="s">
        <v>180</v>
      </c>
      <c r="E2836" s="43"/>
      <c r="F2836" s="221" t="s">
        <v>2546</v>
      </c>
      <c r="G2836" s="43"/>
      <c r="H2836" s="43"/>
      <c r="I2836" s="222"/>
      <c r="J2836" s="43"/>
      <c r="K2836" s="43"/>
      <c r="L2836" s="47"/>
      <c r="M2836" s="223"/>
      <c r="N2836" s="224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180</v>
      </c>
      <c r="AU2836" s="20" t="s">
        <v>79</v>
      </c>
    </row>
    <row r="2837" s="13" customFormat="1">
      <c r="A2837" s="13"/>
      <c r="B2837" s="225"/>
      <c r="C2837" s="226"/>
      <c r="D2837" s="227" t="s">
        <v>182</v>
      </c>
      <c r="E2837" s="228" t="s">
        <v>19</v>
      </c>
      <c r="F2837" s="229" t="s">
        <v>2547</v>
      </c>
      <c r="G2837" s="226"/>
      <c r="H2837" s="230">
        <v>30</v>
      </c>
      <c r="I2837" s="231"/>
      <c r="J2837" s="226"/>
      <c r="K2837" s="226"/>
      <c r="L2837" s="232"/>
      <c r="M2837" s="233"/>
      <c r="N2837" s="234"/>
      <c r="O2837" s="234"/>
      <c r="P2837" s="234"/>
      <c r="Q2837" s="234"/>
      <c r="R2837" s="234"/>
      <c r="S2837" s="234"/>
      <c r="T2837" s="23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6" t="s">
        <v>182</v>
      </c>
      <c r="AU2837" s="236" t="s">
        <v>79</v>
      </c>
      <c r="AV2837" s="13" t="s">
        <v>81</v>
      </c>
      <c r="AW2837" s="13" t="s">
        <v>33</v>
      </c>
      <c r="AX2837" s="13" t="s">
        <v>71</v>
      </c>
      <c r="AY2837" s="236" t="s">
        <v>171</v>
      </c>
    </row>
    <row r="2838" s="15" customFormat="1">
      <c r="A2838" s="15"/>
      <c r="B2838" s="248"/>
      <c r="C2838" s="249"/>
      <c r="D2838" s="227" t="s">
        <v>182</v>
      </c>
      <c r="E2838" s="250" t="s">
        <v>19</v>
      </c>
      <c r="F2838" s="251" t="s">
        <v>188</v>
      </c>
      <c r="G2838" s="249"/>
      <c r="H2838" s="252">
        <v>30</v>
      </c>
      <c r="I2838" s="253"/>
      <c r="J2838" s="249"/>
      <c r="K2838" s="249"/>
      <c r="L2838" s="254"/>
      <c r="M2838" s="255"/>
      <c r="N2838" s="256"/>
      <c r="O2838" s="256"/>
      <c r="P2838" s="256"/>
      <c r="Q2838" s="256"/>
      <c r="R2838" s="256"/>
      <c r="S2838" s="256"/>
      <c r="T2838" s="257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58" t="s">
        <v>182</v>
      </c>
      <c r="AU2838" s="258" t="s">
        <v>79</v>
      </c>
      <c r="AV2838" s="15" t="s">
        <v>179</v>
      </c>
      <c r="AW2838" s="15" t="s">
        <v>33</v>
      </c>
      <c r="AX2838" s="15" t="s">
        <v>79</v>
      </c>
      <c r="AY2838" s="258" t="s">
        <v>171</v>
      </c>
    </row>
    <row r="2839" s="2" customFormat="1" ht="24.15" customHeight="1">
      <c r="A2839" s="41"/>
      <c r="B2839" s="42"/>
      <c r="C2839" s="207" t="s">
        <v>1501</v>
      </c>
      <c r="D2839" s="207" t="s">
        <v>174</v>
      </c>
      <c r="E2839" s="208" t="s">
        <v>2548</v>
      </c>
      <c r="F2839" s="209" t="s">
        <v>2549</v>
      </c>
      <c r="G2839" s="210" t="s">
        <v>2543</v>
      </c>
      <c r="H2839" s="211">
        <v>3</v>
      </c>
      <c r="I2839" s="212"/>
      <c r="J2839" s="213">
        <f>ROUND(I2839*H2839,2)</f>
        <v>0</v>
      </c>
      <c r="K2839" s="209" t="s">
        <v>178</v>
      </c>
      <c r="L2839" s="47"/>
      <c r="M2839" s="214" t="s">
        <v>19</v>
      </c>
      <c r="N2839" s="215" t="s">
        <v>42</v>
      </c>
      <c r="O2839" s="87"/>
      <c r="P2839" s="216">
        <f>O2839*H2839</f>
        <v>0</v>
      </c>
      <c r="Q2839" s="216">
        <v>0</v>
      </c>
      <c r="R2839" s="216">
        <f>Q2839*H2839</f>
        <v>0</v>
      </c>
      <c r="S2839" s="216">
        <v>0</v>
      </c>
      <c r="T2839" s="217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18" t="s">
        <v>2544</v>
      </c>
      <c r="AT2839" s="218" t="s">
        <v>174</v>
      </c>
      <c r="AU2839" s="218" t="s">
        <v>79</v>
      </c>
      <c r="AY2839" s="20" t="s">
        <v>171</v>
      </c>
      <c r="BE2839" s="219">
        <f>IF(N2839="základní",J2839,0)</f>
        <v>0</v>
      </c>
      <c r="BF2839" s="219">
        <f>IF(N2839="snížená",J2839,0)</f>
        <v>0</v>
      </c>
      <c r="BG2839" s="219">
        <f>IF(N2839="zákl. přenesená",J2839,0)</f>
        <v>0</v>
      </c>
      <c r="BH2839" s="219">
        <f>IF(N2839="sníž. přenesená",J2839,0)</f>
        <v>0</v>
      </c>
      <c r="BI2839" s="219">
        <f>IF(N2839="nulová",J2839,0)</f>
        <v>0</v>
      </c>
      <c r="BJ2839" s="20" t="s">
        <v>79</v>
      </c>
      <c r="BK2839" s="219">
        <f>ROUND(I2839*H2839,2)</f>
        <v>0</v>
      </c>
      <c r="BL2839" s="20" t="s">
        <v>2544</v>
      </c>
      <c r="BM2839" s="218" t="s">
        <v>2550</v>
      </c>
    </row>
    <row r="2840" s="2" customFormat="1">
      <c r="A2840" s="41"/>
      <c r="B2840" s="42"/>
      <c r="C2840" s="43"/>
      <c r="D2840" s="220" t="s">
        <v>180</v>
      </c>
      <c r="E2840" s="43"/>
      <c r="F2840" s="221" t="s">
        <v>2551</v>
      </c>
      <c r="G2840" s="43"/>
      <c r="H2840" s="43"/>
      <c r="I2840" s="222"/>
      <c r="J2840" s="43"/>
      <c r="K2840" s="43"/>
      <c r="L2840" s="47"/>
      <c r="M2840" s="223"/>
      <c r="N2840" s="224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180</v>
      </c>
      <c r="AU2840" s="20" t="s">
        <v>79</v>
      </c>
    </row>
    <row r="2841" s="13" customFormat="1">
      <c r="A2841" s="13"/>
      <c r="B2841" s="225"/>
      <c r="C2841" s="226"/>
      <c r="D2841" s="227" t="s">
        <v>182</v>
      </c>
      <c r="E2841" s="228" t="s">
        <v>19</v>
      </c>
      <c r="F2841" s="229" t="s">
        <v>2552</v>
      </c>
      <c r="G2841" s="226"/>
      <c r="H2841" s="230">
        <v>3</v>
      </c>
      <c r="I2841" s="231"/>
      <c r="J2841" s="226"/>
      <c r="K2841" s="226"/>
      <c r="L2841" s="232"/>
      <c r="M2841" s="233"/>
      <c r="N2841" s="234"/>
      <c r="O2841" s="234"/>
      <c r="P2841" s="234"/>
      <c r="Q2841" s="234"/>
      <c r="R2841" s="234"/>
      <c r="S2841" s="234"/>
      <c r="T2841" s="235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6" t="s">
        <v>182</v>
      </c>
      <c r="AU2841" s="236" t="s">
        <v>79</v>
      </c>
      <c r="AV2841" s="13" t="s">
        <v>81</v>
      </c>
      <c r="AW2841" s="13" t="s">
        <v>33</v>
      </c>
      <c r="AX2841" s="13" t="s">
        <v>71</v>
      </c>
      <c r="AY2841" s="236" t="s">
        <v>171</v>
      </c>
    </row>
    <row r="2842" s="15" customFormat="1">
      <c r="A2842" s="15"/>
      <c r="B2842" s="248"/>
      <c r="C2842" s="249"/>
      <c r="D2842" s="227" t="s">
        <v>182</v>
      </c>
      <c r="E2842" s="250" t="s">
        <v>19</v>
      </c>
      <c r="F2842" s="251" t="s">
        <v>188</v>
      </c>
      <c r="G2842" s="249"/>
      <c r="H2842" s="252">
        <v>3</v>
      </c>
      <c r="I2842" s="253"/>
      <c r="J2842" s="249"/>
      <c r="K2842" s="249"/>
      <c r="L2842" s="254"/>
      <c r="M2842" s="280"/>
      <c r="N2842" s="281"/>
      <c r="O2842" s="281"/>
      <c r="P2842" s="281"/>
      <c r="Q2842" s="281"/>
      <c r="R2842" s="281"/>
      <c r="S2842" s="281"/>
      <c r="T2842" s="282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58" t="s">
        <v>182</v>
      </c>
      <c r="AU2842" s="258" t="s">
        <v>79</v>
      </c>
      <c r="AV2842" s="15" t="s">
        <v>179</v>
      </c>
      <c r="AW2842" s="15" t="s">
        <v>33</v>
      </c>
      <c r="AX2842" s="15" t="s">
        <v>79</v>
      </c>
      <c r="AY2842" s="258" t="s">
        <v>171</v>
      </c>
    </row>
    <row r="2843" s="2" customFormat="1" ht="6.96" customHeight="1">
      <c r="A2843" s="41"/>
      <c r="B2843" s="62"/>
      <c r="C2843" s="63"/>
      <c r="D2843" s="63"/>
      <c r="E2843" s="63"/>
      <c r="F2843" s="63"/>
      <c r="G2843" s="63"/>
      <c r="H2843" s="63"/>
      <c r="I2843" s="63"/>
      <c r="J2843" s="63"/>
      <c r="K2843" s="63"/>
      <c r="L2843" s="47"/>
      <c r="M2843" s="41"/>
      <c r="O2843" s="41"/>
      <c r="P2843" s="41"/>
      <c r="Q2843" s="41"/>
      <c r="R2843" s="41"/>
      <c r="S2843" s="41"/>
      <c r="T2843" s="41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</row>
  </sheetData>
  <sheetProtection sheet="1" autoFilter="0" formatColumns="0" formatRows="0" objects="1" scenarios="1" spinCount="100000" saltValue="ASxogZDbSS8SZpHD9cFLN1dVNRlu3kFjukJyVuVjx2+g4lWPcBQ0NAjdaYRBaIBXCtbvjk2lHukX5GQUrUwF1Q==" hashValue="tvLH/LhJmRPh5X5nKb+NzPX3x3TSSv2UDuTl8KdOcH9hwhZaup+nGUkRmYwtIJ8hhOFHYNBatg6wf+QtO4I7uw==" algorithmName="SHA-512" password="CC35"/>
  <autoFilter ref="C106:K2842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1" r:id="rId1" display="https://podminky.urs.cz/item/CS_URS_2023_01/317944321"/>
    <hyperlink ref="F118" r:id="rId2" display="https://podminky.urs.cz/item/CS_URS_2023_01/346244381"/>
    <hyperlink ref="F125" r:id="rId3" display="https://podminky.urs.cz/item/CS_URS_2023_01/311272211"/>
    <hyperlink ref="F130" r:id="rId4" display="https://podminky.urs.cz/item/CS_URS_2023_01/340239212"/>
    <hyperlink ref="F137" r:id="rId5" display="https://podminky.urs.cz/item/CS_URS_2023_01/340271035"/>
    <hyperlink ref="F144" r:id="rId6" display="https://podminky.urs.cz/item/CS_URS_2023_01/340271025"/>
    <hyperlink ref="F152" r:id="rId7" display="https://podminky.urs.cz/item/CS_URS_2023_01/342272235"/>
    <hyperlink ref="F158" r:id="rId8" display="https://podminky.urs.cz/item/CS_URS_2023_01/342291121"/>
    <hyperlink ref="F163" r:id="rId9" display="https://podminky.urs.cz/item/CS_URS_2023_01/346272256"/>
    <hyperlink ref="F168" r:id="rId10" display="https://podminky.urs.cz/item/CS_URS_2023_01/349231811"/>
    <hyperlink ref="F177" r:id="rId11" display="https://podminky.urs.cz/item/CS_URS_2023_01/346244353"/>
    <hyperlink ref="F182" r:id="rId12" display="https://podminky.urs.cz/item/CS_URS_2023_01/611325411"/>
    <hyperlink ref="F187" r:id="rId13" display="https://podminky.urs.cz/item/CS_URS_2023_01/611131121"/>
    <hyperlink ref="F192" r:id="rId14" display="https://podminky.urs.cz/item/CS_URS_2023_01/611142001"/>
    <hyperlink ref="F197" r:id="rId15" display="https://podminky.urs.cz/item/CS_URS_2023_01/611321131"/>
    <hyperlink ref="F203" r:id="rId16" display="https://podminky.urs.cz/item/CS_URS_2023_01/612325412"/>
    <hyperlink ref="F269" r:id="rId17" display="https://podminky.urs.cz/item/CS_URS_2023_01/612325413"/>
    <hyperlink ref="F295" r:id="rId18" display="https://podminky.urs.cz/item/CS_URS_2023_01/612325411"/>
    <hyperlink ref="F318" r:id="rId19" display="https://podminky.urs.cz/item/CS_URS_2023_01/612315215"/>
    <hyperlink ref="F322" r:id="rId20" display="https://podminky.urs.cz/item/CS_URS_2023_01/612315225"/>
    <hyperlink ref="F326" r:id="rId21" display="https://podminky.urs.cz/item/CS_URS_2023_01/619995001"/>
    <hyperlink ref="F335" r:id="rId22" display="https://podminky.urs.cz/item/CS_URS_2023_01/612142022"/>
    <hyperlink ref="F342" r:id="rId23" display="https://podminky.urs.cz/item/CS_URS_2023_01/611321125"/>
    <hyperlink ref="F349" r:id="rId24" display="https://podminky.urs.cz/item/CS_URS_2023_01/611321195"/>
    <hyperlink ref="F353" r:id="rId25" display="https://podminky.urs.cz/item/CS_URS_2023_01/612131121"/>
    <hyperlink ref="F449" r:id="rId26" display="https://podminky.urs.cz/item/CS_URS_2023_01/611131125"/>
    <hyperlink ref="F466" r:id="rId27" display="https://podminky.urs.cz/item/CS_URS_2023_01/612142001"/>
    <hyperlink ref="F470" r:id="rId28" display="https://podminky.urs.cz/item/CS_URS_2023_01/612321131"/>
    <hyperlink ref="F566" r:id="rId29" display="https://podminky.urs.cz/item/CS_URS_2023_01/611321135"/>
    <hyperlink ref="F583" r:id="rId30" display="https://podminky.urs.cz/item/CS_URS_2023_01/619991011"/>
    <hyperlink ref="F599" r:id="rId31" display="https://podminky.urs.cz/item/CS_URS_2023_01/965046111"/>
    <hyperlink ref="F609" r:id="rId32" display="https://podminky.urs.cz/item/CS_URS_2023_01/632481213"/>
    <hyperlink ref="F616" r:id="rId33" display="https://podminky.urs.cz/item/CS_URS_2023_01/632451444"/>
    <hyperlink ref="F623" r:id="rId34" display="https://podminky.urs.cz/item/CS_URS_2023_01/632459174"/>
    <hyperlink ref="F625" r:id="rId35" display="https://podminky.urs.cz/item/CS_URS_2023_01/631362021"/>
    <hyperlink ref="F653" r:id="rId36" display="https://podminky.urs.cz/item/CS_URS_2023_01/762811934"/>
    <hyperlink ref="F658" r:id="rId37" display="https://podminky.urs.cz/item/CS_URS_2023_01/762812944"/>
    <hyperlink ref="F664" r:id="rId38" display="https://podminky.urs.cz/item/CS_URS_2023_01/642944121"/>
    <hyperlink ref="F695" r:id="rId39" display="https://podminky.urs.cz/item/CS_URS_2023_01/642945111"/>
    <hyperlink ref="F714" r:id="rId40" display="https://podminky.urs.cz/item/CS_URS_2023_01/949121111"/>
    <hyperlink ref="F716" r:id="rId41" display="https://podminky.urs.cz/item/CS_URS_2023_01/949121211"/>
    <hyperlink ref="F720" r:id="rId42" display="https://podminky.urs.cz/item/CS_URS_2023_01/949121811"/>
    <hyperlink ref="F722" r:id="rId43" display="https://podminky.urs.cz/item/CS_URS_2023_01/949121112"/>
    <hyperlink ref="F724" r:id="rId44" display="https://podminky.urs.cz/item/CS_URS_2023_01/949121212"/>
    <hyperlink ref="F728" r:id="rId45" display="https://podminky.urs.cz/item/CS_URS_2023_01/949121812"/>
    <hyperlink ref="F730" r:id="rId46" display="https://podminky.urs.cz/item/CS_URS_2023_01/949121122"/>
    <hyperlink ref="F732" r:id="rId47" display="https://podminky.urs.cz/item/CS_URS_2023_01/949121222"/>
    <hyperlink ref="F736" r:id="rId48" display="https://podminky.urs.cz/item/CS_URS_2023_01/949121822"/>
    <hyperlink ref="F739" r:id="rId49" display="https://podminky.urs.cz/item/CS_URS_2023_01/619996117"/>
    <hyperlink ref="F743" r:id="rId50" display="https://podminky.urs.cz/item/CS_URS_2023_01/619996137"/>
    <hyperlink ref="F748" r:id="rId51" display="https://podminky.urs.cz/item/CS_URS_2023_01/619996145"/>
    <hyperlink ref="F755" r:id="rId52" display="https://podminky.urs.cz/item/CS_URS_2023_01/952902611"/>
    <hyperlink ref="F763" r:id="rId53" display="https://podminky.urs.cz/item/CS_URS_2023_01/952901111"/>
    <hyperlink ref="F772" r:id="rId54" display="https://podminky.urs.cz/item/CS_URS_2023_01/952902021"/>
    <hyperlink ref="F777" r:id="rId55" display="https://podminky.urs.cz/item/CS_URS_2023_01/968072455"/>
    <hyperlink ref="F792" r:id="rId56" display="https://podminky.urs.cz/item/CS_URS_2023_01/968082022"/>
    <hyperlink ref="F796" r:id="rId57" display="https://podminky.urs.cz/item/CS_URS_2023_01/968082015"/>
    <hyperlink ref="F800" r:id="rId58" display="https://podminky.urs.cz/item/CS_URS_2023_01/766622833"/>
    <hyperlink ref="F804" r:id="rId59" display="https://podminky.urs.cz/item/CS_URS_2023_01/766622862"/>
    <hyperlink ref="F808" r:id="rId60" display="https://podminky.urs.cz/item/CS_URS_2023_01/968062455"/>
    <hyperlink ref="F815" r:id="rId61" display="https://podminky.urs.cz/item/CS_URS_2023_01/962031133"/>
    <hyperlink ref="F839" r:id="rId62" display="https://podminky.urs.cz/item/CS_URS_2023_01/962031132"/>
    <hyperlink ref="F862" r:id="rId63" display="https://podminky.urs.cz/item/CS_URS_2023_01/962031135"/>
    <hyperlink ref="F866" r:id="rId64" display="https://podminky.urs.cz/item/CS_URS_2023_01/962032231"/>
    <hyperlink ref="F878" r:id="rId65" display="https://podminky.urs.cz/item/CS_URS_2023_01/962032230"/>
    <hyperlink ref="F888" r:id="rId66" display="https://podminky.urs.cz/item/CS_URS_2023_01/974031664"/>
    <hyperlink ref="F895" r:id="rId67" display="https://podminky.urs.cz/item/CS_URS_2023_01/971033631"/>
    <hyperlink ref="F900" r:id="rId68" display="https://podminky.urs.cz/item/CS_URS_2023_01/971033621"/>
    <hyperlink ref="F905" r:id="rId69" display="https://podminky.urs.cz/item/CS_URS_2023_01/971033641"/>
    <hyperlink ref="F912" r:id="rId70" display="https://podminky.urs.cz/item/CS_URS_2023_01/967031132"/>
    <hyperlink ref="F922" r:id="rId71" display="https://podminky.urs.cz/item/CS_URS_2023_01/776201811"/>
    <hyperlink ref="F934" r:id="rId72" display="https://podminky.urs.cz/item/CS_URS_2023_01/776201814"/>
    <hyperlink ref="F939" r:id="rId73" display="https://podminky.urs.cz/item/CS_URS_2023_01/776410811"/>
    <hyperlink ref="F973" r:id="rId74" display="https://podminky.urs.cz/item/CS_URS_2023_01/776991821"/>
    <hyperlink ref="F983" r:id="rId75" display="https://podminky.urs.cz/item/CS_URS_2023_01/762522811"/>
    <hyperlink ref="F988" r:id="rId76" display="https://podminky.urs.cz/item/CS_URS_2023_01/762526811"/>
    <hyperlink ref="F993" r:id="rId77" display="https://podminky.urs.cz/item/CS_URS_2023_01/965081213"/>
    <hyperlink ref="F1000" r:id="rId78" display="https://podminky.urs.cz/item/CS_URS_2023_01/965081113"/>
    <hyperlink ref="F1004" r:id="rId79" display="https://podminky.urs.cz/item/CS_URS_2023_01/965083122"/>
    <hyperlink ref="F1009" r:id="rId80" display="https://podminky.urs.cz/item/CS_URS_2023_01/965081611"/>
    <hyperlink ref="F1013" r:id="rId81" display="https://podminky.urs.cz/item/CS_URS_2023_01/965043431"/>
    <hyperlink ref="F1019" r:id="rId82" display="https://podminky.urs.cz/item/CS_URS_2023_01/965043441"/>
    <hyperlink ref="F1026" r:id="rId83" display="https://podminky.urs.cz/item/CS_URS_2023_01/965046111"/>
    <hyperlink ref="F1034" r:id="rId84" display="https://podminky.urs.cz/item/CS_URS_2023_01/965046119"/>
    <hyperlink ref="F1038" r:id="rId85" display="https://podminky.urs.cz/item/CS_URS_2023_01/781473810"/>
    <hyperlink ref="F1059" r:id="rId86" display="https://podminky.urs.cz/item/CS_URS_2023_01/767661811"/>
    <hyperlink ref="F1065" r:id="rId87" display="https://podminky.urs.cz/item/CS_URS_2023_01/725110814"/>
    <hyperlink ref="F1070" r:id="rId88" display="https://podminky.urs.cz/item/CS_URS_2023_01/725210821"/>
    <hyperlink ref="F1075" r:id="rId89" display="https://podminky.urs.cz/item/CS_URS_2023_01/725310823"/>
    <hyperlink ref="F1079" r:id="rId90" display="https://podminky.urs.cz/item/CS_URS_2023_01/725220851"/>
    <hyperlink ref="F1083" r:id="rId91" display="https://podminky.urs.cz/item/CS_URS_2023_01/725530823"/>
    <hyperlink ref="F1088" r:id="rId92" display="https://podminky.urs.cz/item/CS_URS_2023_01/725530831"/>
    <hyperlink ref="F1092" r:id="rId93" display="https://podminky.urs.cz/item/CS_URS_2023_01/725820801"/>
    <hyperlink ref="F1096" r:id="rId94" display="https://podminky.urs.cz/item/CS_URS_2023_01/725820802"/>
    <hyperlink ref="F1100" r:id="rId95" display="https://podminky.urs.cz/item/CS_URS_2023_01/725840850"/>
    <hyperlink ref="F1105" r:id="rId96" display="https://podminky.urs.cz/item/CS_URS_2023_01/725810811"/>
    <hyperlink ref="F1109" r:id="rId97" display="https://podminky.urs.cz/item/CS_URS_2023_01/725860811"/>
    <hyperlink ref="F1111" r:id="rId98" display="https://podminky.urs.cz/item/CS_URS_2023_01/735111810"/>
    <hyperlink ref="F1115" r:id="rId99" display="https://podminky.urs.cz/item/CS_URS_2023_01/766812840"/>
    <hyperlink ref="F1119" r:id="rId100" display="https://podminky.urs.cz/item/CS_URS_2023_01/766662811"/>
    <hyperlink ref="F1123" r:id="rId101" display="https://podminky.urs.cz/item/CS_URS_2023_01/766311811"/>
    <hyperlink ref="F1127" r:id="rId102" display="https://podminky.urs.cz/item/CS_URS_2023_01/978012121"/>
    <hyperlink ref="F1132" r:id="rId103" display="https://podminky.urs.cz/item/CS_URS_2023_01/978013141"/>
    <hyperlink ref="F1198" r:id="rId104" display="https://podminky.urs.cz/item/CS_URS_2023_01/978013161"/>
    <hyperlink ref="F1224" r:id="rId105" display="https://podminky.urs.cz/item/CS_URS_2023_01/978013121"/>
    <hyperlink ref="F1247" r:id="rId106" display="https://podminky.urs.cz/item/CS_URS_2023_01/978013191"/>
    <hyperlink ref="F1254" r:id="rId107" display="https://podminky.urs.cz/item/CS_URS_2023_01/784121001"/>
    <hyperlink ref="F1300" r:id="rId108" display="https://podminky.urs.cz/item/CS_URS_2023_01/784121007"/>
    <hyperlink ref="F1313" r:id="rId109" display="https://podminky.urs.cz/item/CS_URS_2023_01/763131831"/>
    <hyperlink ref="F1321" r:id="rId110" display="https://podminky.urs.cz/item/CS_URS_2023_01/978012191"/>
    <hyperlink ref="F1344" r:id="rId111" display="https://podminky.urs.cz/item/CS_URS_2023_01/762841811"/>
    <hyperlink ref="F1369" r:id="rId112" display="https://podminky.urs.cz/item/CS_URS_2023_01/713151812"/>
    <hyperlink ref="F1377" r:id="rId113" display="https://podminky.urs.cz/item/CS_URS_2023_01/713151811"/>
    <hyperlink ref="F1385" r:id="rId114" display="https://podminky.urs.cz/item/CS_URS_2023_01/762111811"/>
    <hyperlink ref="F1391" r:id="rId115" display="https://podminky.urs.cz/item/CS_URS_2023_01/766411811"/>
    <hyperlink ref="F1397" r:id="rId116" display="https://podminky.urs.cz/item/CS_URS_2023_01/766411822"/>
    <hyperlink ref="F1399" r:id="rId117" display="https://podminky.urs.cz/item/CS_URS_2023_01/997013002"/>
    <hyperlink ref="F1404" r:id="rId118" display="https://podminky.urs.cz/item/CS_URS_2023_01/997013213"/>
    <hyperlink ref="F1406" r:id="rId119" display="https://podminky.urs.cz/item/CS_URS_2023_01/997013501"/>
    <hyperlink ref="F1408" r:id="rId120" display="https://podminky.urs.cz/item/CS_URS_2023_01/997013509"/>
    <hyperlink ref="F1412" r:id="rId121" display="https://podminky.urs.cz/item/CS_URS_2023_01/997013811"/>
    <hyperlink ref="F1414" r:id="rId122" display="https://podminky.urs.cz/item/CS_URS_2023_01/997013812"/>
    <hyperlink ref="F1416" r:id="rId123" display="https://podminky.urs.cz/item/CS_URS_2023_01/997013813"/>
    <hyperlink ref="F1418" r:id="rId124" display="https://podminky.urs.cz/item/CS_URS_2023_01/997013814"/>
    <hyperlink ref="F1420" r:id="rId125" display="https://podminky.urs.cz/item/CS_URS_2023_01/997013631"/>
    <hyperlink ref="F1427" r:id="rId126" display="https://podminky.urs.cz/item/CS_URS_2023_01/998011003"/>
    <hyperlink ref="F1431" r:id="rId127" display="https://podminky.urs.cz/item/CS_URS_2023_01/711191001"/>
    <hyperlink ref="F1441" r:id="rId128" display="https://podminky.urs.cz/item/CS_URS_2023_01/998711202"/>
    <hyperlink ref="F1443" r:id="rId129" display="https://podminky.urs.cz/item/CS_URS_2023_01/998711102"/>
    <hyperlink ref="F1446" r:id="rId130" display="https://podminky.urs.cz/item/CS_URS_2023_01/713122111"/>
    <hyperlink ref="F1454" r:id="rId131" display="https://podminky.urs.cz/item/CS_URS_2023_01/713122112"/>
    <hyperlink ref="F1465" r:id="rId132" display="https://podminky.urs.cz/item/CS_URS_2023_01/713122124"/>
    <hyperlink ref="F1473" r:id="rId133" display="https://podminky.urs.cz/item/CS_URS_2023_01/713122134"/>
    <hyperlink ref="F1481" r:id="rId134" display="https://podminky.urs.cz/item/CS_URS_2023_01/713122141"/>
    <hyperlink ref="F1489" r:id="rId135" display="https://podminky.urs.cz/item/CS_URS_2023_01/713122151"/>
    <hyperlink ref="F1496" r:id="rId136" display="https://podminky.urs.cz/item/CS_URS_2023_01/713191133"/>
    <hyperlink ref="F1508" r:id="rId137" display="https://podminky.urs.cz/item/CS_URS_2023_01/713121111"/>
    <hyperlink ref="F1537" r:id="rId138" display="https://podminky.urs.cz/item/CS_URS_2023_01/713151111"/>
    <hyperlink ref="F1544" r:id="rId139" display="https://podminky.urs.cz/item/CS_URS_2023_01/713191133"/>
    <hyperlink ref="F1553" r:id="rId140" display="https://podminky.urs.cz/item/CS_URS_2023_01/713111121"/>
    <hyperlink ref="F1562" r:id="rId141" display="https://podminky.urs.cz/item/CS_URS_2023_01/998713102"/>
    <hyperlink ref="F1565" r:id="rId142" display="https://podminky.urs.cz/item/CS_URS_2023_01/751111011"/>
    <hyperlink ref="F1570" r:id="rId143" display="https://podminky.urs.cz/item/CS_URS_2023_01/751133012"/>
    <hyperlink ref="F1575" r:id="rId144" display="https://podminky.urs.cz/item/CS_URS_2023_01/751322012"/>
    <hyperlink ref="F1580" r:id="rId145" display="https://podminky.urs.cz/item/CS_URS_2023_01/751398041"/>
    <hyperlink ref="F1586" r:id="rId146" display="https://podminky.urs.cz/item/CS_URS_2023_01/751510042"/>
    <hyperlink ref="F1590" r:id="rId147" display="https://podminky.urs.cz/item/CS_URS_2023_01/751510041"/>
    <hyperlink ref="F1596" r:id="rId148" display="https://podminky.urs.cz/item/CS_URS_2023_01/998751101"/>
    <hyperlink ref="F1600" r:id="rId149" display="https://podminky.urs.cz/item/CS_URS_2023_01/762811932"/>
    <hyperlink ref="F1609" r:id="rId150" display="https://podminky.urs.cz/item/CS_URS_2023_01/762812942"/>
    <hyperlink ref="F1618" r:id="rId151" display="https://podminky.urs.cz/item/CS_URS_2023_01/762083121"/>
    <hyperlink ref="F1622" r:id="rId152" display="https://podminky.urs.cz/item/CS_URS_2023_01/762511276"/>
    <hyperlink ref="F1630" r:id="rId153" display="https://podminky.urs.cz/item/CS_URS_2023_01/762511241"/>
    <hyperlink ref="F1639" r:id="rId154" display="https://podminky.urs.cz/item/CS_URS_2023_01/762511243"/>
    <hyperlink ref="F1644" r:id="rId155" display="https://podminky.urs.cz/item/CS_URS_2023_01/762511237"/>
    <hyperlink ref="F1653" r:id="rId156" display="https://podminky.urs.cz/item/CS_URS_2023_01/775111411"/>
    <hyperlink ref="F1661" r:id="rId157" display="https://podminky.urs.cz/item/CS_URS_2023_01/762524104"/>
    <hyperlink ref="F1669" r:id="rId158" display="https://podminky.urs.cz/item/CS_URS_2023_01/762526110"/>
    <hyperlink ref="F1677" r:id="rId159" display="https://podminky.urs.cz/item/CS_URS_2023_01/762526510"/>
    <hyperlink ref="F1686" r:id="rId160" display="https://podminky.urs.cz/item/CS_URS_2023_01/762595001"/>
    <hyperlink ref="F1690" r:id="rId161" display="https://podminky.urs.cz/item/CS_URS_2023_01/762081510"/>
    <hyperlink ref="F1695" r:id="rId162" display="https://podminky.urs.cz/item/CS_URS_2023_01/762083121"/>
    <hyperlink ref="F1700" r:id="rId163" display="https://podminky.urs.cz/item/CS_URS_2023_01/762211240"/>
    <hyperlink ref="F1704" r:id="rId164" display="https://podminky.urs.cz/item/CS_URS_2023_01/762295001"/>
    <hyperlink ref="F1711" r:id="rId165" display="https://podminky.urs.cz/item/CS_URS_2023_01/998762102"/>
    <hyperlink ref="F1714" r:id="rId166" display="https://podminky.urs.cz/item/CS_URS_2023_01/763111333"/>
    <hyperlink ref="F1718" r:id="rId167" display="https://podminky.urs.cz/item/CS_URS_2023_01/763111761"/>
    <hyperlink ref="F1724" r:id="rId168" display="https://podminky.urs.cz/item/CS_URS_2023_01/763111323"/>
    <hyperlink ref="F1731" r:id="rId169" display="https://podminky.urs.cz/item/CS_URS_2023_01/763111611"/>
    <hyperlink ref="F1751" r:id="rId170" display="https://podminky.urs.cz/item/CS_URS_2023_01/763111621"/>
    <hyperlink ref="F1769" r:id="rId171" display="https://podminky.urs.cz/item/CS_URS_2023_01/763111742"/>
    <hyperlink ref="F1783" r:id="rId172" display="https://podminky.urs.cz/item/CS_URS_2023_01/763111741"/>
    <hyperlink ref="F1791" r:id="rId173" display="https://podminky.urs.cz/item/CS_URS_2023_01/763111718"/>
    <hyperlink ref="F1802" r:id="rId174" display="https://podminky.urs.cz/item/CS_URS_2023_01/763111751"/>
    <hyperlink ref="F1809" r:id="rId175" display="https://podminky.urs.cz/item/CS_URS_2023_01/763111717"/>
    <hyperlink ref="F1813" r:id="rId176" display="https://podminky.urs.cz/item/CS_URS_2023_01/763181411"/>
    <hyperlink ref="F1817" r:id="rId177" display="https://podminky.urs.cz/item/CS_URS_2023_01/763181311"/>
    <hyperlink ref="F1823" r:id="rId178" display="https://podminky.urs.cz/item/CS_URS_2023_01/763121415"/>
    <hyperlink ref="F1828" r:id="rId179" display="https://podminky.urs.cz/item/CS_URS_2023_01/763121426"/>
    <hyperlink ref="F1836" r:id="rId180" display="https://podminky.urs.cz/item/CS_URS_2023_01/763121590"/>
    <hyperlink ref="F1841" r:id="rId181" display="https://podminky.urs.cz/item/CS_URS_2023_01/763121714"/>
    <hyperlink ref="F1845" r:id="rId182" display="https://podminky.urs.cz/item/CS_URS_2023_01/763121751"/>
    <hyperlink ref="F1858" r:id="rId183" display="https://podminky.urs.cz/item/CS_URS_2023_01/763111742"/>
    <hyperlink ref="F1874" r:id="rId184" display="https://podminky.urs.cz/item/CS_URS_2023_01/763131532"/>
    <hyperlink ref="F1903" r:id="rId185" display="https://podminky.urs.cz/item/CS_URS_2023_01/763131714"/>
    <hyperlink ref="F1907" r:id="rId186" display="https://podminky.urs.cz/item/CS_URS_2023_01/763131751"/>
    <hyperlink ref="F1933" r:id="rId187" display="https://podminky.urs.cz/item/CS_URS_2023_01/763131752"/>
    <hyperlink ref="F1984" r:id="rId188" display="https://podminky.urs.cz/item/CS_URS_2023_01/763131761"/>
    <hyperlink ref="F1989" r:id="rId189" display="https://podminky.urs.cz/item/CS_URS_2023_01/763172415"/>
    <hyperlink ref="F1994" r:id="rId190" display="https://podminky.urs.cz/item/CS_URS_2023_01/763164616"/>
    <hyperlink ref="F1999" r:id="rId191" display="https://podminky.urs.cz/item/CS_URS_2023_01/763164626"/>
    <hyperlink ref="F2003" r:id="rId192" display="https://podminky.urs.cz/item/CS_URS_2023_01/763164716"/>
    <hyperlink ref="F2008" r:id="rId193" display="https://podminky.urs.cz/item/CS_URS_2023_01/763182313"/>
    <hyperlink ref="F2013" r:id="rId194" display="https://podminky.urs.cz/item/CS_URS_2023_01/763135101"/>
    <hyperlink ref="F2020" r:id="rId195" display="https://podminky.urs.cz/item/CS_URS_2023_01/998763302"/>
    <hyperlink ref="F2023" r:id="rId196" display="https://podminky.urs.cz/item/CS_URS_2023_01/766660001"/>
    <hyperlink ref="F2034" r:id="rId197" display="https://podminky.urs.cz/item/CS_URS_2023_01/766660021"/>
    <hyperlink ref="F2049" r:id="rId198" display="https://podminky.urs.cz/item/CS_URS_2023_01/766660717"/>
    <hyperlink ref="F2055" r:id="rId199" display="https://podminky.urs.cz/item/CS_URS_2023_01/766660728"/>
    <hyperlink ref="F2063" r:id="rId200" display="https://podminky.urs.cz/item/CS_URS_2023_01/766660729"/>
    <hyperlink ref="F2070" r:id="rId201" display="https://podminky.urs.cz/item/CS_URS_2023_01/766660731"/>
    <hyperlink ref="F2078" r:id="rId202" display="https://podminky.urs.cz/item/CS_URS_2023_01/766660733"/>
    <hyperlink ref="F2092" r:id="rId203" display="https://podminky.urs.cz/item/CS_URS_2023_01/766660739"/>
    <hyperlink ref="F2098" r:id="rId204" display="https://podminky.urs.cz/item/CS_URS_2023_01/766211812"/>
    <hyperlink ref="F2102" r:id="rId205" display="https://podminky.urs.cz/item/CS_URS_2023_01/766211611"/>
    <hyperlink ref="F2125" r:id="rId206" display="https://podminky.urs.cz/item/CS_URS_2023_01/766811221"/>
    <hyperlink ref="F2130" r:id="rId207" display="https://podminky.urs.cz/item/CS_URS_2023_01/766811223"/>
    <hyperlink ref="F2135" r:id="rId208" display="https://podminky.urs.cz/item/CS_URS_2023_01/766811222"/>
    <hyperlink ref="F2142" r:id="rId209" display="https://podminky.urs.cz/item/CS_URS_2023_01/766811141"/>
    <hyperlink ref="F2149" r:id="rId210" display="https://podminky.urs.cz/item/CS_URS_2023_01/766811143"/>
    <hyperlink ref="F2156" r:id="rId211" display="https://podminky.urs.cz/item/CS_URS_2023_01/766811142"/>
    <hyperlink ref="F2163" r:id="rId212" display="https://podminky.urs.cz/item/CS_URS_2023_01/766811144"/>
    <hyperlink ref="F2170" r:id="rId213" display="https://podminky.urs.cz/item/CS_URS_2023_01/998766202"/>
    <hyperlink ref="F2173" r:id="rId214" display="https://podminky.urs.cz/item/CS_URS_2023_01/767640111"/>
    <hyperlink ref="F2178" r:id="rId215" display="https://podminky.urs.cz/item/CS_URS_2023_01/998767202"/>
    <hyperlink ref="F2181" r:id="rId216" display="https://podminky.urs.cz/item/CS_URS_2023_01/771111011"/>
    <hyperlink ref="F2192" r:id="rId217" display="https://podminky.urs.cz/item/CS_URS_2023_01/711191001"/>
    <hyperlink ref="F2200" r:id="rId218" display="https://podminky.urs.cz/item/CS_URS_2023_01/771591223"/>
    <hyperlink ref="F2205" r:id="rId219" display="https://podminky.urs.cz/item/CS_URS_2023_01/771121011"/>
    <hyperlink ref="F2214" r:id="rId220" display="https://podminky.urs.cz/item/CS_URS_2023_01/771151021"/>
    <hyperlink ref="F2219" r:id="rId221" display="https://podminky.urs.cz/item/CS_URS_2023_01/771591112"/>
    <hyperlink ref="F2226" r:id="rId222" display="https://podminky.urs.cz/item/CS_URS_2023_01/771591264"/>
    <hyperlink ref="F2241" r:id="rId223" display="https://podminky.urs.cz/item/CS_URS_2023_01/771591241"/>
    <hyperlink ref="F2248" r:id="rId224" display="https://podminky.urs.cz/item/CS_URS_2023_01/771591242"/>
    <hyperlink ref="F2255" r:id="rId225" display="https://podminky.urs.cz/item/CS_URS_2023_01/771574223"/>
    <hyperlink ref="F2265" r:id="rId226" display="https://podminky.urs.cz/item/CS_URS_2023_01/771573202"/>
    <hyperlink ref="F2275" r:id="rId227" display="https://podminky.urs.cz/item/CS_URS_2023_01/771577111"/>
    <hyperlink ref="F2286" r:id="rId228" display="https://podminky.urs.cz/item/CS_URS_2023_01/771474113"/>
    <hyperlink ref="F2295" r:id="rId229" display="https://podminky.urs.cz/item/CS_URS_2023_01/771591115"/>
    <hyperlink ref="F2310" r:id="rId230" display="https://podminky.urs.cz/item/CS_URS_2023_01/771591184"/>
    <hyperlink ref="F2314" r:id="rId231" display="https://podminky.urs.cz/item/CS_URS_2023_01/998771102"/>
    <hyperlink ref="F2317" r:id="rId232" display="https://podminky.urs.cz/item/CS_URS_2023_01/776111311"/>
    <hyperlink ref="F2329" r:id="rId233" display="https://podminky.urs.cz/item/CS_URS_2023_01/776121411"/>
    <hyperlink ref="F2338" r:id="rId234" display="https://podminky.urs.cz/item/CS_URS_2023_01/776121321"/>
    <hyperlink ref="F2344" r:id="rId235" display="https://podminky.urs.cz/item/CS_URS_2023_01/776141121"/>
    <hyperlink ref="F2350" r:id="rId236" display="https://podminky.urs.cz/item/CS_URS_2023_01/776231111"/>
    <hyperlink ref="F2355" r:id="rId237" display="https://podminky.urs.cz/item/CS_URS_2023_01/776221111"/>
    <hyperlink ref="F2364" r:id="rId238" display="https://podminky.urs.cz/item/CS_URS_2023_01/776223112"/>
    <hyperlink ref="F2370" r:id="rId239" display="https://podminky.urs.cz/item/CS_URS_2023_01/776211111"/>
    <hyperlink ref="F2378" r:id="rId240" display="https://podminky.urs.cz/item/CS_URS_2023_01/776411111"/>
    <hyperlink ref="F2416" r:id="rId241" display="https://podminky.urs.cz/item/CS_URS_2023_01/776421111"/>
    <hyperlink ref="F2425" r:id="rId242" display="https://podminky.urs.cz/item/CS_URS_2023_01/998776102"/>
    <hyperlink ref="F2428" r:id="rId243" display="https://podminky.urs.cz/item/CS_URS_2023_01/781111011"/>
    <hyperlink ref="F2459" r:id="rId244" display="https://podminky.urs.cz/item/CS_URS_2023_01/781121011"/>
    <hyperlink ref="F2490" r:id="rId245" display="https://podminky.urs.cz/item/CS_URS_2023_01/781131112"/>
    <hyperlink ref="F2492" r:id="rId246" display="https://podminky.urs.cz/item/CS_URS_2023_01/781474114"/>
    <hyperlink ref="F2526" r:id="rId247" display="https://podminky.urs.cz/item/CS_URS_2023_01/781495141"/>
    <hyperlink ref="F2530" r:id="rId248" display="https://podminky.urs.cz/item/CS_URS_2023_01/781495142"/>
    <hyperlink ref="F2532" r:id="rId249" display="https://podminky.urs.cz/item/CS_URS_2023_01/781495143"/>
    <hyperlink ref="F2534" r:id="rId250" display="https://podminky.urs.cz/item/CS_URS_2023_01/781495115"/>
    <hyperlink ref="F2554" r:id="rId251" display="https://podminky.urs.cz/item/CS_URS_2023_01/781493611"/>
    <hyperlink ref="F2559" r:id="rId252" display="https://podminky.urs.cz/item/CS_URS_2023_01/998781102"/>
    <hyperlink ref="F2562" r:id="rId253" display="https://podminky.urs.cz/item/CS_URS_2023_01/783201201"/>
    <hyperlink ref="F2569" r:id="rId254" display="https://podminky.urs.cz/item/CS_URS_2023_01/783901403"/>
    <hyperlink ref="F2576" r:id="rId255" display="https://podminky.urs.cz/item/CS_URS_2023_01/783247101"/>
    <hyperlink ref="F2583" r:id="rId256" display="https://podminky.urs.cz/item/CS_URS_2023_01/783248221"/>
    <hyperlink ref="F2590" r:id="rId257" display="https://podminky.urs.cz/item/CS_URS_2023_01/783301311"/>
    <hyperlink ref="F2597" r:id="rId258" display="https://podminky.urs.cz/item/CS_URS_2023_01/783314101"/>
    <hyperlink ref="F2599" r:id="rId259" display="https://podminky.urs.cz/item/CS_URS_2023_01/783315101"/>
    <hyperlink ref="F2601" r:id="rId260" display="https://podminky.urs.cz/item/CS_URS_2023_01/783317101"/>
    <hyperlink ref="F2603" r:id="rId261" display="https://podminky.urs.cz/item/CS_URS_2023_01/783106805"/>
    <hyperlink ref="F2609" r:id="rId262" display="https://podminky.urs.cz/item/CS_URS_2023_01/783132111"/>
    <hyperlink ref="F2615" r:id="rId263" display="https://podminky.urs.cz/item/CS_URS_2023_01/783113111"/>
    <hyperlink ref="F2619" r:id="rId264" display="https://podminky.urs.cz/item/CS_URS_2023_01/783164101"/>
    <hyperlink ref="F2628" r:id="rId265" display="https://podminky.urs.cz/item/CS_URS_2023_01/783168211"/>
    <hyperlink ref="F2638" r:id="rId266" display="https://podminky.urs.cz/item/CS_URS_2023_01/784181121"/>
    <hyperlink ref="F2679" r:id="rId267" display="https://podminky.urs.cz/item/CS_URS_2023_01/784181127"/>
    <hyperlink ref="F2694" r:id="rId268" display="https://podminky.urs.cz/item/CS_URS_2023_01/784211131"/>
    <hyperlink ref="F2702" r:id="rId269" display="https://podminky.urs.cz/item/CS_URS_2023_01/784211137"/>
    <hyperlink ref="F2707" r:id="rId270" display="https://podminky.urs.cz/item/CS_URS_2023_01/784211111"/>
    <hyperlink ref="F2747" r:id="rId271" display="https://podminky.urs.cz/item/CS_URS_2023_01/784211117"/>
    <hyperlink ref="F2773" r:id="rId272" display="https://podminky.urs.cz/item/CS_URS_2023_01/784171101"/>
    <hyperlink ref="F2785" r:id="rId273" display="https://podminky.urs.cz/item/CS_URS_2023_01/784171111"/>
    <hyperlink ref="F2804" r:id="rId274" display="https://podminky.urs.cz/item/CS_URS_2023_01/784121001"/>
    <hyperlink ref="F2816" r:id="rId275" display="https://podminky.urs.cz/item/CS_URS_2023_01/784181131"/>
    <hyperlink ref="F2818" r:id="rId276" display="https://podminky.urs.cz/item/CS_URS_2023_01/784331001"/>
    <hyperlink ref="F2820" r:id="rId277" display="https://podminky.urs.cz/item/CS_URS_2023_01/784171101"/>
    <hyperlink ref="F2828" r:id="rId278" display="https://podminky.urs.cz/item/CS_URS_2023_01/784171111"/>
    <hyperlink ref="F2836" r:id="rId279" display="https://podminky.urs.cz/item/CS_URS_2023_01/HZS1291"/>
    <hyperlink ref="F2840" r:id="rId280" display="https://podminky.urs.cz/item/CS_URS_2023_01/HZS3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2553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ROUND(J101,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ROUND((SUM(BE101:BE934)),  2)</f>
        <v>0</v>
      </c>
      <c r="G33" s="41"/>
      <c r="H33" s="41"/>
      <c r="I33" s="151">
        <v>0.20999999999999999</v>
      </c>
      <c r="J33" s="150">
        <f>ROUND(((SUM(BE101:BE934))*I33),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ROUND((SUM(BF101:BF934)),  2)</f>
        <v>0</v>
      </c>
      <c r="G34" s="41"/>
      <c r="H34" s="41"/>
      <c r="I34" s="151">
        <v>0.14999999999999999</v>
      </c>
      <c r="J34" s="150">
        <f>ROUND(((SUM(BF101:BF934))*I34),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ROUND((SUM(BG101:BG934)),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ROUND((SUM(BH101:BH934)),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ROUND((SUM(BI101:BI934)),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OPRAVA STŘECHY, KROVU A PŘÍSTŘEŠKU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J101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J102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2554</v>
      </c>
      <c r="E61" s="177"/>
      <c r="F61" s="177"/>
      <c r="G61" s="177"/>
      <c r="H61" s="177"/>
      <c r="I61" s="177"/>
      <c r="J61" s="178">
        <f>J103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2555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2556</v>
      </c>
      <c r="E63" s="177"/>
      <c r="F63" s="177"/>
      <c r="G63" s="177"/>
      <c r="H63" s="177"/>
      <c r="I63" s="177"/>
      <c r="J63" s="178">
        <f>J111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2557</v>
      </c>
      <c r="E64" s="177"/>
      <c r="F64" s="177"/>
      <c r="G64" s="177"/>
      <c r="H64" s="177"/>
      <c r="I64" s="177"/>
      <c r="J64" s="178">
        <f>J112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2558</v>
      </c>
      <c r="E65" s="177"/>
      <c r="F65" s="177"/>
      <c r="G65" s="177"/>
      <c r="H65" s="177"/>
      <c r="I65" s="177"/>
      <c r="J65" s="178">
        <f>J143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2559</v>
      </c>
      <c r="E66" s="177"/>
      <c r="F66" s="177"/>
      <c r="G66" s="177"/>
      <c r="H66" s="177"/>
      <c r="I66" s="177"/>
      <c r="J66" s="178">
        <f>J148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136</v>
      </c>
      <c r="E67" s="177"/>
      <c r="F67" s="177"/>
      <c r="G67" s="177"/>
      <c r="H67" s="177"/>
      <c r="I67" s="177"/>
      <c r="J67" s="178">
        <f>J149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2560</v>
      </c>
      <c r="E68" s="177"/>
      <c r="F68" s="177"/>
      <c r="G68" s="177"/>
      <c r="H68" s="177"/>
      <c r="I68" s="177"/>
      <c r="J68" s="178">
        <f>J176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139</v>
      </c>
      <c r="E69" s="177"/>
      <c r="F69" s="177"/>
      <c r="G69" s="177"/>
      <c r="H69" s="177"/>
      <c r="I69" s="177"/>
      <c r="J69" s="178">
        <f>J355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140</v>
      </c>
      <c r="E70" s="177"/>
      <c r="F70" s="177"/>
      <c r="G70" s="177"/>
      <c r="H70" s="177"/>
      <c r="I70" s="177"/>
      <c r="J70" s="178">
        <f>J374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141</v>
      </c>
      <c r="E71" s="171"/>
      <c r="F71" s="171"/>
      <c r="G71" s="171"/>
      <c r="H71" s="171"/>
      <c r="I71" s="171"/>
      <c r="J71" s="172">
        <f>J377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2561</v>
      </c>
      <c r="E72" s="177"/>
      <c r="F72" s="177"/>
      <c r="G72" s="177"/>
      <c r="H72" s="177"/>
      <c r="I72" s="177"/>
      <c r="J72" s="178">
        <f>J378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143</v>
      </c>
      <c r="E73" s="177"/>
      <c r="F73" s="177"/>
      <c r="G73" s="177"/>
      <c r="H73" s="177"/>
      <c r="I73" s="177"/>
      <c r="J73" s="178">
        <f>J428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145</v>
      </c>
      <c r="E74" s="177"/>
      <c r="F74" s="177"/>
      <c r="G74" s="177"/>
      <c r="H74" s="177"/>
      <c r="I74" s="177"/>
      <c r="J74" s="178">
        <f>J447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2562</v>
      </c>
      <c r="E75" s="177"/>
      <c r="F75" s="177"/>
      <c r="G75" s="177"/>
      <c r="H75" s="177"/>
      <c r="I75" s="177"/>
      <c r="J75" s="178">
        <f>J634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2563</v>
      </c>
      <c r="E76" s="177"/>
      <c r="F76" s="177"/>
      <c r="G76" s="177"/>
      <c r="H76" s="177"/>
      <c r="I76" s="177"/>
      <c r="J76" s="178">
        <f>J739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147</v>
      </c>
      <c r="E77" s="177"/>
      <c r="F77" s="177"/>
      <c r="G77" s="177"/>
      <c r="H77" s="177"/>
      <c r="I77" s="177"/>
      <c r="J77" s="178">
        <f>J763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148</v>
      </c>
      <c r="E78" s="177"/>
      <c r="F78" s="177"/>
      <c r="G78" s="177"/>
      <c r="H78" s="177"/>
      <c r="I78" s="177"/>
      <c r="J78" s="178">
        <f>J777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152</v>
      </c>
      <c r="E79" s="177"/>
      <c r="F79" s="177"/>
      <c r="G79" s="177"/>
      <c r="H79" s="177"/>
      <c r="I79" s="177"/>
      <c r="J79" s="178">
        <f>J792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2564</v>
      </c>
      <c r="E80" s="177"/>
      <c r="F80" s="177"/>
      <c r="G80" s="177"/>
      <c r="H80" s="177"/>
      <c r="I80" s="177"/>
      <c r="J80" s="178">
        <f>J914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8"/>
      <c r="C81" s="169"/>
      <c r="D81" s="170" t="s">
        <v>155</v>
      </c>
      <c r="E81" s="171"/>
      <c r="F81" s="171"/>
      <c r="G81" s="171"/>
      <c r="H81" s="171"/>
      <c r="I81" s="171"/>
      <c r="J81" s="172">
        <f>J930</f>
        <v>0</v>
      </c>
      <c r="K81" s="169"/>
      <c r="L81" s="17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156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63" t="str">
        <f>E7</f>
        <v>ÚSTÍ NAD LABEM STŘEKOV ON - OPRAVA OBJEKTU _OPRAVA Č.1</v>
      </c>
      <c r="F91" s="35"/>
      <c r="G91" s="35"/>
      <c r="H91" s="35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122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E9</f>
        <v>02 - OPRAVA STŘECHY, KROVU A PŘÍSTŘEŠKU</v>
      </c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F12</f>
        <v xml:space="preserve"> </v>
      </c>
      <c r="G95" s="43"/>
      <c r="H95" s="43"/>
      <c r="I95" s="35" t="s">
        <v>23</v>
      </c>
      <c r="J95" s="75" t="str">
        <f>IF(J12="","",J12)</f>
        <v>1. 4. 2023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E15</f>
        <v>Sprva železnic,s.o.</v>
      </c>
      <c r="G97" s="43"/>
      <c r="H97" s="43"/>
      <c r="I97" s="35" t="s">
        <v>32</v>
      </c>
      <c r="J97" s="39" t="str">
        <f>E21</f>
        <v xml:space="preserve"> 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30</v>
      </c>
      <c r="D98" s="43"/>
      <c r="E98" s="43"/>
      <c r="F98" s="30" t="str">
        <f>IF(E18="","",E18)</f>
        <v>Vyplň údaj</v>
      </c>
      <c r="G98" s="43"/>
      <c r="H98" s="43"/>
      <c r="I98" s="35" t="s">
        <v>34</v>
      </c>
      <c r="J98" s="39" t="str">
        <f>E24</f>
        <v xml:space="preserve"> </v>
      </c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0"/>
      <c r="B100" s="181"/>
      <c r="C100" s="182" t="s">
        <v>157</v>
      </c>
      <c r="D100" s="183" t="s">
        <v>56</v>
      </c>
      <c r="E100" s="183" t="s">
        <v>52</v>
      </c>
      <c r="F100" s="183" t="s">
        <v>53</v>
      </c>
      <c r="G100" s="183" t="s">
        <v>158</v>
      </c>
      <c r="H100" s="183" t="s">
        <v>159</v>
      </c>
      <c r="I100" s="183" t="s">
        <v>160</v>
      </c>
      <c r="J100" s="183" t="s">
        <v>126</v>
      </c>
      <c r="K100" s="184" t="s">
        <v>161</v>
      </c>
      <c r="L100" s="185"/>
      <c r="M100" s="95" t="s">
        <v>19</v>
      </c>
      <c r="N100" s="96" t="s">
        <v>41</v>
      </c>
      <c r="O100" s="96" t="s">
        <v>162</v>
      </c>
      <c r="P100" s="96" t="s">
        <v>163</v>
      </c>
      <c r="Q100" s="96" t="s">
        <v>164</v>
      </c>
      <c r="R100" s="96" t="s">
        <v>165</v>
      </c>
      <c r="S100" s="96" t="s">
        <v>166</v>
      </c>
      <c r="T100" s="97" t="s">
        <v>167</v>
      </c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</row>
    <row r="101" s="2" customFormat="1" ht="22.8" customHeight="1">
      <c r="A101" s="41"/>
      <c r="B101" s="42"/>
      <c r="C101" s="102" t="s">
        <v>168</v>
      </c>
      <c r="D101" s="43"/>
      <c r="E101" s="43"/>
      <c r="F101" s="43"/>
      <c r="G101" s="43"/>
      <c r="H101" s="43"/>
      <c r="I101" s="43"/>
      <c r="J101" s="186">
        <f>BK101</f>
        <v>0</v>
      </c>
      <c r="K101" s="43"/>
      <c r="L101" s="47"/>
      <c r="M101" s="98"/>
      <c r="N101" s="187"/>
      <c r="O101" s="99"/>
      <c r="P101" s="188">
        <f>P102+P377+P930</f>
        <v>0</v>
      </c>
      <c r="Q101" s="99"/>
      <c r="R101" s="188">
        <f>R102+R377+R930</f>
        <v>78.61839827</v>
      </c>
      <c r="S101" s="99"/>
      <c r="T101" s="189">
        <f>T102+T377+T930</f>
        <v>72.929687649999991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127</v>
      </c>
      <c r="BK101" s="190">
        <f>BK102+BK377+BK930</f>
        <v>0</v>
      </c>
    </row>
    <row r="102" s="12" customFormat="1" ht="25.92" customHeight="1">
      <c r="A102" s="12"/>
      <c r="B102" s="191"/>
      <c r="C102" s="192"/>
      <c r="D102" s="193" t="s">
        <v>70</v>
      </c>
      <c r="E102" s="194" t="s">
        <v>169</v>
      </c>
      <c r="F102" s="194" t="s">
        <v>170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P103+P104+P111+P112+P143+P148+P149+P176+P355+P374</f>
        <v>0</v>
      </c>
      <c r="Q102" s="199"/>
      <c r="R102" s="200">
        <f>R103+R104+R111+R112+R143+R148+R149+R176+R355+R374</f>
        <v>30.320997239999997</v>
      </c>
      <c r="S102" s="199"/>
      <c r="T102" s="201">
        <f>T103+T104+T111+T112+T143+T148+T149+T176+T355+T374</f>
        <v>70.798866649999994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79</v>
      </c>
      <c r="AT102" s="203" t="s">
        <v>70</v>
      </c>
      <c r="AU102" s="203" t="s">
        <v>71</v>
      </c>
      <c r="AY102" s="202" t="s">
        <v>171</v>
      </c>
      <c r="BK102" s="204">
        <f>BK103+BK104+BK111+BK112+BK143+BK148+BK149+BK176+BK355+BK374</f>
        <v>0</v>
      </c>
    </row>
    <row r="103" s="12" customFormat="1" ht="22.8" customHeight="1">
      <c r="A103" s="12"/>
      <c r="B103" s="191"/>
      <c r="C103" s="192"/>
      <c r="D103" s="193" t="s">
        <v>70</v>
      </c>
      <c r="E103" s="205" t="s">
        <v>81</v>
      </c>
      <c r="F103" s="205" t="s">
        <v>2565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v>0</v>
      </c>
      <c r="Q103" s="199"/>
      <c r="R103" s="200">
        <v>0</v>
      </c>
      <c r="S103" s="199"/>
      <c r="T103" s="201"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79</v>
      </c>
      <c r="AT103" s="203" t="s">
        <v>70</v>
      </c>
      <c r="AU103" s="203" t="s">
        <v>79</v>
      </c>
      <c r="AY103" s="202" t="s">
        <v>171</v>
      </c>
      <c r="BK103" s="204">
        <v>0</v>
      </c>
    </row>
    <row r="104" s="12" customFormat="1" ht="22.8" customHeight="1">
      <c r="A104" s="12"/>
      <c r="B104" s="191"/>
      <c r="C104" s="192"/>
      <c r="D104" s="193" t="s">
        <v>70</v>
      </c>
      <c r="E104" s="205" t="s">
        <v>1923</v>
      </c>
      <c r="F104" s="205" t="s">
        <v>2566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SUM(P105:P110)</f>
        <v>0</v>
      </c>
      <c r="Q104" s="199"/>
      <c r="R104" s="200">
        <f>SUM(R105:R110)</f>
        <v>6.3597535399999989</v>
      </c>
      <c r="S104" s="199"/>
      <c r="T104" s="201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79</v>
      </c>
      <c r="AT104" s="203" t="s">
        <v>70</v>
      </c>
      <c r="AU104" s="203" t="s">
        <v>79</v>
      </c>
      <c r="AY104" s="202" t="s">
        <v>171</v>
      </c>
      <c r="BK104" s="204">
        <f>SUM(BK105:BK110)</f>
        <v>0</v>
      </c>
    </row>
    <row r="105" s="2" customFormat="1" ht="16.5" customHeight="1">
      <c r="A105" s="41"/>
      <c r="B105" s="42"/>
      <c r="C105" s="207" t="s">
        <v>79</v>
      </c>
      <c r="D105" s="207" t="s">
        <v>174</v>
      </c>
      <c r="E105" s="208" t="s">
        <v>2567</v>
      </c>
      <c r="F105" s="209" t="s">
        <v>2568</v>
      </c>
      <c r="G105" s="210" t="s">
        <v>534</v>
      </c>
      <c r="H105" s="211">
        <v>2.5419999999999998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2.5018699999999998</v>
      </c>
      <c r="R105" s="216">
        <f>Q105*H105</f>
        <v>6.3597535399999989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81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2569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6" customFormat="1">
      <c r="A107" s="16"/>
      <c r="B107" s="259"/>
      <c r="C107" s="260"/>
      <c r="D107" s="227" t="s">
        <v>182</v>
      </c>
      <c r="E107" s="261" t="s">
        <v>19</v>
      </c>
      <c r="F107" s="262" t="s">
        <v>2570</v>
      </c>
      <c r="G107" s="260"/>
      <c r="H107" s="261" t="s">
        <v>19</v>
      </c>
      <c r="I107" s="263"/>
      <c r="J107" s="260"/>
      <c r="K107" s="260"/>
      <c r="L107" s="264"/>
      <c r="M107" s="265"/>
      <c r="N107" s="266"/>
      <c r="O107" s="266"/>
      <c r="P107" s="266"/>
      <c r="Q107" s="266"/>
      <c r="R107" s="266"/>
      <c r="S107" s="266"/>
      <c r="T107" s="267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68" t="s">
        <v>182</v>
      </c>
      <c r="AU107" s="268" t="s">
        <v>81</v>
      </c>
      <c r="AV107" s="16" t="s">
        <v>79</v>
      </c>
      <c r="AW107" s="16" t="s">
        <v>33</v>
      </c>
      <c r="AX107" s="16" t="s">
        <v>71</v>
      </c>
      <c r="AY107" s="268" t="s">
        <v>171</v>
      </c>
    </row>
    <row r="108" s="13" customFormat="1">
      <c r="A108" s="13"/>
      <c r="B108" s="225"/>
      <c r="C108" s="226"/>
      <c r="D108" s="227" t="s">
        <v>182</v>
      </c>
      <c r="E108" s="228" t="s">
        <v>19</v>
      </c>
      <c r="F108" s="229" t="s">
        <v>2571</v>
      </c>
      <c r="G108" s="226"/>
      <c r="H108" s="230">
        <v>2.2770000000000001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182</v>
      </c>
      <c r="AU108" s="236" t="s">
        <v>81</v>
      </c>
      <c r="AV108" s="13" t="s">
        <v>81</v>
      </c>
      <c r="AW108" s="13" t="s">
        <v>33</v>
      </c>
      <c r="AX108" s="13" t="s">
        <v>71</v>
      </c>
      <c r="AY108" s="236" t="s">
        <v>171</v>
      </c>
    </row>
    <row r="109" s="13" customFormat="1">
      <c r="A109" s="13"/>
      <c r="B109" s="225"/>
      <c r="C109" s="226"/>
      <c r="D109" s="227" t="s">
        <v>182</v>
      </c>
      <c r="E109" s="228" t="s">
        <v>19</v>
      </c>
      <c r="F109" s="229" t="s">
        <v>2572</v>
      </c>
      <c r="G109" s="226"/>
      <c r="H109" s="230">
        <v>0.26500000000000001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182</v>
      </c>
      <c r="AU109" s="236" t="s">
        <v>81</v>
      </c>
      <c r="AV109" s="13" t="s">
        <v>81</v>
      </c>
      <c r="AW109" s="13" t="s">
        <v>33</v>
      </c>
      <c r="AX109" s="13" t="s">
        <v>71</v>
      </c>
      <c r="AY109" s="236" t="s">
        <v>171</v>
      </c>
    </row>
    <row r="110" s="15" customFormat="1">
      <c r="A110" s="15"/>
      <c r="B110" s="248"/>
      <c r="C110" s="249"/>
      <c r="D110" s="227" t="s">
        <v>182</v>
      </c>
      <c r="E110" s="250" t="s">
        <v>19</v>
      </c>
      <c r="F110" s="251" t="s">
        <v>2573</v>
      </c>
      <c r="G110" s="249"/>
      <c r="H110" s="252">
        <v>2.5420000000000003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182</v>
      </c>
      <c r="AU110" s="258" t="s">
        <v>81</v>
      </c>
      <c r="AV110" s="15" t="s">
        <v>179</v>
      </c>
      <c r="AW110" s="15" t="s">
        <v>33</v>
      </c>
      <c r="AX110" s="15" t="s">
        <v>79</v>
      </c>
      <c r="AY110" s="258" t="s">
        <v>171</v>
      </c>
    </row>
    <row r="111" s="12" customFormat="1" ht="22.8" customHeight="1">
      <c r="A111" s="12"/>
      <c r="B111" s="191"/>
      <c r="C111" s="192"/>
      <c r="D111" s="193" t="s">
        <v>70</v>
      </c>
      <c r="E111" s="205" t="s">
        <v>185</v>
      </c>
      <c r="F111" s="205" t="s">
        <v>2574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v>0</v>
      </c>
      <c r="Q111" s="199"/>
      <c r="R111" s="200">
        <v>0</v>
      </c>
      <c r="S111" s="199"/>
      <c r="T111" s="201"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79</v>
      </c>
      <c r="AT111" s="203" t="s">
        <v>70</v>
      </c>
      <c r="AU111" s="203" t="s">
        <v>79</v>
      </c>
      <c r="AY111" s="202" t="s">
        <v>171</v>
      </c>
      <c r="BK111" s="204">
        <v>0</v>
      </c>
    </row>
    <row r="112" s="12" customFormat="1" ht="22.8" customHeight="1">
      <c r="A112" s="12"/>
      <c r="B112" s="191"/>
      <c r="C112" s="192"/>
      <c r="D112" s="193" t="s">
        <v>70</v>
      </c>
      <c r="E112" s="205" t="s">
        <v>1324</v>
      </c>
      <c r="F112" s="205" t="s">
        <v>2575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SUM(P113:P142)</f>
        <v>0</v>
      </c>
      <c r="Q112" s="199"/>
      <c r="R112" s="200">
        <f>SUM(R113:R142)</f>
        <v>23.961243699999997</v>
      </c>
      <c r="S112" s="199"/>
      <c r="T112" s="201">
        <f>SUM(T113:T142)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70</v>
      </c>
      <c r="AU112" s="203" t="s">
        <v>79</v>
      </c>
      <c r="AY112" s="202" t="s">
        <v>171</v>
      </c>
      <c r="BK112" s="204">
        <f>SUM(BK113:BK142)</f>
        <v>0</v>
      </c>
    </row>
    <row r="113" s="2" customFormat="1" ht="16.5" customHeight="1">
      <c r="A113" s="41"/>
      <c r="B113" s="42"/>
      <c r="C113" s="207" t="s">
        <v>81</v>
      </c>
      <c r="D113" s="207" t="s">
        <v>174</v>
      </c>
      <c r="E113" s="208" t="s">
        <v>2576</v>
      </c>
      <c r="F113" s="209" t="s">
        <v>2577</v>
      </c>
      <c r="G113" s="210" t="s">
        <v>534</v>
      </c>
      <c r="H113" s="211">
        <v>10.337999999999999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2.1286</v>
      </c>
      <c r="R113" s="216">
        <f>Q113*H113</f>
        <v>22.005466799999997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179</v>
      </c>
    </row>
    <row r="114" s="13" customFormat="1">
      <c r="A114" s="13"/>
      <c r="B114" s="225"/>
      <c r="C114" s="226"/>
      <c r="D114" s="227" t="s">
        <v>182</v>
      </c>
      <c r="E114" s="228" t="s">
        <v>19</v>
      </c>
      <c r="F114" s="229" t="s">
        <v>2578</v>
      </c>
      <c r="G114" s="226"/>
      <c r="H114" s="230">
        <v>0.59999999999999998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182</v>
      </c>
      <c r="AU114" s="236" t="s">
        <v>81</v>
      </c>
      <c r="AV114" s="13" t="s">
        <v>81</v>
      </c>
      <c r="AW114" s="13" t="s">
        <v>33</v>
      </c>
      <c r="AX114" s="13" t="s">
        <v>71</v>
      </c>
      <c r="AY114" s="236" t="s">
        <v>171</v>
      </c>
    </row>
    <row r="115" s="13" customFormat="1">
      <c r="A115" s="13"/>
      <c r="B115" s="225"/>
      <c r="C115" s="226"/>
      <c r="D115" s="227" t="s">
        <v>182</v>
      </c>
      <c r="E115" s="228" t="s">
        <v>19</v>
      </c>
      <c r="F115" s="229" t="s">
        <v>2579</v>
      </c>
      <c r="G115" s="226"/>
      <c r="H115" s="230">
        <v>1.8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182</v>
      </c>
      <c r="AU115" s="236" t="s">
        <v>81</v>
      </c>
      <c r="AV115" s="13" t="s">
        <v>81</v>
      </c>
      <c r="AW115" s="13" t="s">
        <v>33</v>
      </c>
      <c r="AX115" s="13" t="s">
        <v>71</v>
      </c>
      <c r="AY115" s="236" t="s">
        <v>171</v>
      </c>
    </row>
    <row r="116" s="14" customFormat="1">
      <c r="A116" s="14"/>
      <c r="B116" s="237"/>
      <c r="C116" s="238"/>
      <c r="D116" s="227" t="s">
        <v>182</v>
      </c>
      <c r="E116" s="239" t="s">
        <v>19</v>
      </c>
      <c r="F116" s="240" t="s">
        <v>2580</v>
      </c>
      <c r="G116" s="238"/>
      <c r="H116" s="241">
        <v>2.3999999999999999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182</v>
      </c>
      <c r="AU116" s="247" t="s">
        <v>81</v>
      </c>
      <c r="AV116" s="14" t="s">
        <v>185</v>
      </c>
      <c r="AW116" s="14" t="s">
        <v>33</v>
      </c>
      <c r="AX116" s="14" t="s">
        <v>71</v>
      </c>
      <c r="AY116" s="247" t="s">
        <v>171</v>
      </c>
    </row>
    <row r="117" s="13" customFormat="1">
      <c r="A117" s="13"/>
      <c r="B117" s="225"/>
      <c r="C117" s="226"/>
      <c r="D117" s="227" t="s">
        <v>182</v>
      </c>
      <c r="E117" s="228" t="s">
        <v>19</v>
      </c>
      <c r="F117" s="229" t="s">
        <v>2581</v>
      </c>
      <c r="G117" s="226"/>
      <c r="H117" s="230">
        <v>0.375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182</v>
      </c>
      <c r="AU117" s="236" t="s">
        <v>81</v>
      </c>
      <c r="AV117" s="13" t="s">
        <v>81</v>
      </c>
      <c r="AW117" s="13" t="s">
        <v>33</v>
      </c>
      <c r="AX117" s="13" t="s">
        <v>71</v>
      </c>
      <c r="AY117" s="236" t="s">
        <v>171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2582</v>
      </c>
      <c r="G118" s="226"/>
      <c r="H118" s="230">
        <v>1.6000000000000001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3" customFormat="1">
      <c r="A119" s="13"/>
      <c r="B119" s="225"/>
      <c r="C119" s="226"/>
      <c r="D119" s="227" t="s">
        <v>182</v>
      </c>
      <c r="E119" s="228" t="s">
        <v>19</v>
      </c>
      <c r="F119" s="229" t="s">
        <v>2583</v>
      </c>
      <c r="G119" s="226"/>
      <c r="H119" s="230">
        <v>0.5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182</v>
      </c>
      <c r="AU119" s="236" t="s">
        <v>81</v>
      </c>
      <c r="AV119" s="13" t="s">
        <v>81</v>
      </c>
      <c r="AW119" s="13" t="s">
        <v>33</v>
      </c>
      <c r="AX119" s="13" t="s">
        <v>71</v>
      </c>
      <c r="AY119" s="236" t="s">
        <v>171</v>
      </c>
    </row>
    <row r="120" s="13" customFormat="1">
      <c r="A120" s="13"/>
      <c r="B120" s="225"/>
      <c r="C120" s="226"/>
      <c r="D120" s="227" t="s">
        <v>182</v>
      </c>
      <c r="E120" s="228" t="s">
        <v>19</v>
      </c>
      <c r="F120" s="229" t="s">
        <v>2584</v>
      </c>
      <c r="G120" s="226"/>
      <c r="H120" s="230">
        <v>0.42499999999999999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182</v>
      </c>
      <c r="AU120" s="236" t="s">
        <v>81</v>
      </c>
      <c r="AV120" s="13" t="s">
        <v>81</v>
      </c>
      <c r="AW120" s="13" t="s">
        <v>33</v>
      </c>
      <c r="AX120" s="13" t="s">
        <v>71</v>
      </c>
      <c r="AY120" s="236" t="s">
        <v>171</v>
      </c>
    </row>
    <row r="121" s="13" customFormat="1">
      <c r="A121" s="13"/>
      <c r="B121" s="225"/>
      <c r="C121" s="226"/>
      <c r="D121" s="227" t="s">
        <v>182</v>
      </c>
      <c r="E121" s="228" t="s">
        <v>19</v>
      </c>
      <c r="F121" s="229" t="s">
        <v>2585</v>
      </c>
      <c r="G121" s="226"/>
      <c r="H121" s="230">
        <v>1.0349999999999999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182</v>
      </c>
      <c r="AU121" s="236" t="s">
        <v>81</v>
      </c>
      <c r="AV121" s="13" t="s">
        <v>81</v>
      </c>
      <c r="AW121" s="13" t="s">
        <v>33</v>
      </c>
      <c r="AX121" s="13" t="s">
        <v>71</v>
      </c>
      <c r="AY121" s="236" t="s">
        <v>171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2586</v>
      </c>
      <c r="G122" s="226"/>
      <c r="H122" s="230">
        <v>0.80000000000000004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71</v>
      </c>
      <c r="AY122" s="236" t="s">
        <v>171</v>
      </c>
    </row>
    <row r="123" s="13" customFormat="1">
      <c r="A123" s="13"/>
      <c r="B123" s="225"/>
      <c r="C123" s="226"/>
      <c r="D123" s="227" t="s">
        <v>182</v>
      </c>
      <c r="E123" s="228" t="s">
        <v>19</v>
      </c>
      <c r="F123" s="229" t="s">
        <v>2587</v>
      </c>
      <c r="G123" s="226"/>
      <c r="H123" s="230">
        <v>2.3399999999999999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182</v>
      </c>
      <c r="AU123" s="236" t="s">
        <v>81</v>
      </c>
      <c r="AV123" s="13" t="s">
        <v>81</v>
      </c>
      <c r="AW123" s="13" t="s">
        <v>33</v>
      </c>
      <c r="AX123" s="13" t="s">
        <v>71</v>
      </c>
      <c r="AY123" s="236" t="s">
        <v>171</v>
      </c>
    </row>
    <row r="124" s="13" customFormat="1">
      <c r="A124" s="13"/>
      <c r="B124" s="225"/>
      <c r="C124" s="226"/>
      <c r="D124" s="227" t="s">
        <v>182</v>
      </c>
      <c r="E124" s="228" t="s">
        <v>19</v>
      </c>
      <c r="F124" s="229" t="s">
        <v>2588</v>
      </c>
      <c r="G124" s="226"/>
      <c r="H124" s="230">
        <v>0.86299999999999999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182</v>
      </c>
      <c r="AU124" s="236" t="s">
        <v>81</v>
      </c>
      <c r="AV124" s="13" t="s">
        <v>81</v>
      </c>
      <c r="AW124" s="13" t="s">
        <v>33</v>
      </c>
      <c r="AX124" s="13" t="s">
        <v>71</v>
      </c>
      <c r="AY124" s="236" t="s">
        <v>171</v>
      </c>
    </row>
    <row r="125" s="14" customFormat="1">
      <c r="A125" s="14"/>
      <c r="B125" s="237"/>
      <c r="C125" s="238"/>
      <c r="D125" s="227" t="s">
        <v>182</v>
      </c>
      <c r="E125" s="239" t="s">
        <v>19</v>
      </c>
      <c r="F125" s="240" t="s">
        <v>2589</v>
      </c>
      <c r="G125" s="238"/>
      <c r="H125" s="241">
        <v>7.9379999999999988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182</v>
      </c>
      <c r="AU125" s="247" t="s">
        <v>81</v>
      </c>
      <c r="AV125" s="14" t="s">
        <v>185</v>
      </c>
      <c r="AW125" s="14" t="s">
        <v>33</v>
      </c>
      <c r="AX125" s="14" t="s">
        <v>71</v>
      </c>
      <c r="AY125" s="247" t="s">
        <v>171</v>
      </c>
    </row>
    <row r="126" s="15" customFormat="1">
      <c r="A126" s="15"/>
      <c r="B126" s="248"/>
      <c r="C126" s="249"/>
      <c r="D126" s="227" t="s">
        <v>182</v>
      </c>
      <c r="E126" s="250" t="s">
        <v>19</v>
      </c>
      <c r="F126" s="251" t="s">
        <v>188</v>
      </c>
      <c r="G126" s="249"/>
      <c r="H126" s="252">
        <v>10.337999999999999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182</v>
      </c>
      <c r="AU126" s="258" t="s">
        <v>81</v>
      </c>
      <c r="AV126" s="15" t="s">
        <v>179</v>
      </c>
      <c r="AW126" s="15" t="s">
        <v>33</v>
      </c>
      <c r="AX126" s="15" t="s">
        <v>79</v>
      </c>
      <c r="AY126" s="258" t="s">
        <v>171</v>
      </c>
    </row>
    <row r="127" s="2" customFormat="1" ht="37.8" customHeight="1">
      <c r="A127" s="41"/>
      <c r="B127" s="42"/>
      <c r="C127" s="207" t="s">
        <v>185</v>
      </c>
      <c r="D127" s="207" t="s">
        <v>174</v>
      </c>
      <c r="E127" s="208" t="s">
        <v>2590</v>
      </c>
      <c r="F127" s="209" t="s">
        <v>2591</v>
      </c>
      <c r="G127" s="210" t="s">
        <v>191</v>
      </c>
      <c r="H127" s="211">
        <v>7.5819999999999999</v>
      </c>
      <c r="I127" s="212"/>
      <c r="J127" s="213">
        <f>ROUND(I127*H127,2)</f>
        <v>0</v>
      </c>
      <c r="K127" s="209" t="s">
        <v>178</v>
      </c>
      <c r="L127" s="47"/>
      <c r="M127" s="214" t="s">
        <v>19</v>
      </c>
      <c r="N127" s="215" t="s">
        <v>42</v>
      </c>
      <c r="O127" s="87"/>
      <c r="P127" s="216">
        <f>O127*H127</f>
        <v>0</v>
      </c>
      <c r="Q127" s="216">
        <v>0.25795000000000001</v>
      </c>
      <c r="R127" s="216">
        <f>Q127*H127</f>
        <v>1.9557769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179</v>
      </c>
      <c r="AT127" s="218" t="s">
        <v>174</v>
      </c>
      <c r="AU127" s="218" t="s">
        <v>81</v>
      </c>
      <c r="AY127" s="20" t="s">
        <v>171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179</v>
      </c>
      <c r="BM127" s="218" t="s">
        <v>197</v>
      </c>
    </row>
    <row r="128" s="2" customFormat="1">
      <c r="A128" s="41"/>
      <c r="B128" s="42"/>
      <c r="C128" s="43"/>
      <c r="D128" s="220" t="s">
        <v>180</v>
      </c>
      <c r="E128" s="43"/>
      <c r="F128" s="221" t="s">
        <v>2592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180</v>
      </c>
      <c r="AU128" s="20" t="s">
        <v>81</v>
      </c>
    </row>
    <row r="129" s="13" customFormat="1">
      <c r="A129" s="13"/>
      <c r="B129" s="225"/>
      <c r="C129" s="226"/>
      <c r="D129" s="227" t="s">
        <v>182</v>
      </c>
      <c r="E129" s="228" t="s">
        <v>19</v>
      </c>
      <c r="F129" s="229" t="s">
        <v>2593</v>
      </c>
      <c r="G129" s="226"/>
      <c r="H129" s="230">
        <v>0.54000000000000004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182</v>
      </c>
      <c r="AU129" s="236" t="s">
        <v>81</v>
      </c>
      <c r="AV129" s="13" t="s">
        <v>81</v>
      </c>
      <c r="AW129" s="13" t="s">
        <v>33</v>
      </c>
      <c r="AX129" s="13" t="s">
        <v>71</v>
      </c>
      <c r="AY129" s="236" t="s">
        <v>171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2594</v>
      </c>
      <c r="G130" s="226"/>
      <c r="H130" s="230">
        <v>1.5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4" customFormat="1">
      <c r="A131" s="14"/>
      <c r="B131" s="237"/>
      <c r="C131" s="238"/>
      <c r="D131" s="227" t="s">
        <v>182</v>
      </c>
      <c r="E131" s="239" t="s">
        <v>19</v>
      </c>
      <c r="F131" s="240" t="s">
        <v>2580</v>
      </c>
      <c r="G131" s="238"/>
      <c r="H131" s="241">
        <v>2.04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182</v>
      </c>
      <c r="AU131" s="247" t="s">
        <v>81</v>
      </c>
      <c r="AV131" s="14" t="s">
        <v>185</v>
      </c>
      <c r="AW131" s="14" t="s">
        <v>33</v>
      </c>
      <c r="AX131" s="14" t="s">
        <v>71</v>
      </c>
      <c r="AY131" s="247" t="s">
        <v>171</v>
      </c>
    </row>
    <row r="132" s="13" customFormat="1">
      <c r="A132" s="13"/>
      <c r="B132" s="225"/>
      <c r="C132" s="226"/>
      <c r="D132" s="227" t="s">
        <v>182</v>
      </c>
      <c r="E132" s="228" t="s">
        <v>19</v>
      </c>
      <c r="F132" s="229" t="s">
        <v>2595</v>
      </c>
      <c r="G132" s="226"/>
      <c r="H132" s="230">
        <v>0.35999999999999999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182</v>
      </c>
      <c r="AU132" s="236" t="s">
        <v>81</v>
      </c>
      <c r="AV132" s="13" t="s">
        <v>81</v>
      </c>
      <c r="AW132" s="13" t="s">
        <v>33</v>
      </c>
      <c r="AX132" s="13" t="s">
        <v>71</v>
      </c>
      <c r="AY132" s="236" t="s">
        <v>171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2596</v>
      </c>
      <c r="G133" s="226"/>
      <c r="H133" s="230">
        <v>1.02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3" customFormat="1">
      <c r="A134" s="13"/>
      <c r="B134" s="225"/>
      <c r="C134" s="226"/>
      <c r="D134" s="227" t="s">
        <v>182</v>
      </c>
      <c r="E134" s="228" t="s">
        <v>19</v>
      </c>
      <c r="F134" s="229" t="s">
        <v>2597</v>
      </c>
      <c r="G134" s="226"/>
      <c r="H134" s="230">
        <v>0.35999999999999999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182</v>
      </c>
      <c r="AU134" s="236" t="s">
        <v>81</v>
      </c>
      <c r="AV134" s="13" t="s">
        <v>81</v>
      </c>
      <c r="AW134" s="13" t="s">
        <v>33</v>
      </c>
      <c r="AX134" s="13" t="s">
        <v>71</v>
      </c>
      <c r="AY134" s="236" t="s">
        <v>171</v>
      </c>
    </row>
    <row r="135" s="13" customFormat="1">
      <c r="A135" s="13"/>
      <c r="B135" s="225"/>
      <c r="C135" s="226"/>
      <c r="D135" s="227" t="s">
        <v>182</v>
      </c>
      <c r="E135" s="228" t="s">
        <v>19</v>
      </c>
      <c r="F135" s="229" t="s">
        <v>2595</v>
      </c>
      <c r="G135" s="226"/>
      <c r="H135" s="230">
        <v>0.35999999999999999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182</v>
      </c>
      <c r="AU135" s="236" t="s">
        <v>81</v>
      </c>
      <c r="AV135" s="13" t="s">
        <v>81</v>
      </c>
      <c r="AW135" s="13" t="s">
        <v>33</v>
      </c>
      <c r="AX135" s="13" t="s">
        <v>71</v>
      </c>
      <c r="AY135" s="236" t="s">
        <v>171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2598</v>
      </c>
      <c r="G136" s="226"/>
      <c r="H136" s="230">
        <v>0.68799999999999994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3" customFormat="1">
      <c r="A137" s="13"/>
      <c r="B137" s="225"/>
      <c r="C137" s="226"/>
      <c r="D137" s="227" t="s">
        <v>182</v>
      </c>
      <c r="E137" s="228" t="s">
        <v>19</v>
      </c>
      <c r="F137" s="229" t="s">
        <v>2593</v>
      </c>
      <c r="G137" s="226"/>
      <c r="H137" s="230">
        <v>0.54000000000000004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182</v>
      </c>
      <c r="AU137" s="236" t="s">
        <v>81</v>
      </c>
      <c r="AV137" s="13" t="s">
        <v>81</v>
      </c>
      <c r="AW137" s="13" t="s">
        <v>33</v>
      </c>
      <c r="AX137" s="13" t="s">
        <v>71</v>
      </c>
      <c r="AY137" s="236" t="s">
        <v>171</v>
      </c>
    </row>
    <row r="138" s="13" customFormat="1">
      <c r="A138" s="13"/>
      <c r="B138" s="225"/>
      <c r="C138" s="226"/>
      <c r="D138" s="227" t="s">
        <v>182</v>
      </c>
      <c r="E138" s="228" t="s">
        <v>19</v>
      </c>
      <c r="F138" s="229" t="s">
        <v>2599</v>
      </c>
      <c r="G138" s="226"/>
      <c r="H138" s="230">
        <v>1.464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182</v>
      </c>
      <c r="AU138" s="236" t="s">
        <v>81</v>
      </c>
      <c r="AV138" s="13" t="s">
        <v>81</v>
      </c>
      <c r="AW138" s="13" t="s">
        <v>33</v>
      </c>
      <c r="AX138" s="13" t="s">
        <v>71</v>
      </c>
      <c r="AY138" s="236" t="s">
        <v>171</v>
      </c>
    </row>
    <row r="139" s="13" customFormat="1">
      <c r="A139" s="13"/>
      <c r="B139" s="225"/>
      <c r="C139" s="226"/>
      <c r="D139" s="227" t="s">
        <v>182</v>
      </c>
      <c r="E139" s="228" t="s">
        <v>19</v>
      </c>
      <c r="F139" s="229" t="s">
        <v>2600</v>
      </c>
      <c r="G139" s="226"/>
      <c r="H139" s="230">
        <v>0.75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182</v>
      </c>
      <c r="AU139" s="236" t="s">
        <v>81</v>
      </c>
      <c r="AV139" s="13" t="s">
        <v>81</v>
      </c>
      <c r="AW139" s="13" t="s">
        <v>33</v>
      </c>
      <c r="AX139" s="13" t="s">
        <v>71</v>
      </c>
      <c r="AY139" s="236" t="s">
        <v>171</v>
      </c>
    </row>
    <row r="140" s="14" customFormat="1">
      <c r="A140" s="14"/>
      <c r="B140" s="237"/>
      <c r="C140" s="238"/>
      <c r="D140" s="227" t="s">
        <v>182</v>
      </c>
      <c r="E140" s="239" t="s">
        <v>19</v>
      </c>
      <c r="F140" s="240" t="s">
        <v>2589</v>
      </c>
      <c r="G140" s="238"/>
      <c r="H140" s="241">
        <v>5.5419999999999998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182</v>
      </c>
      <c r="AU140" s="247" t="s">
        <v>81</v>
      </c>
      <c r="AV140" s="14" t="s">
        <v>185</v>
      </c>
      <c r="AW140" s="14" t="s">
        <v>33</v>
      </c>
      <c r="AX140" s="14" t="s">
        <v>71</v>
      </c>
      <c r="AY140" s="247" t="s">
        <v>171</v>
      </c>
    </row>
    <row r="141" s="15" customFormat="1">
      <c r="A141" s="15"/>
      <c r="B141" s="248"/>
      <c r="C141" s="249"/>
      <c r="D141" s="227" t="s">
        <v>182</v>
      </c>
      <c r="E141" s="250" t="s">
        <v>19</v>
      </c>
      <c r="F141" s="251" t="s">
        <v>188</v>
      </c>
      <c r="G141" s="249"/>
      <c r="H141" s="252">
        <v>7.581999999999999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182</v>
      </c>
      <c r="AU141" s="258" t="s">
        <v>81</v>
      </c>
      <c r="AV141" s="15" t="s">
        <v>179</v>
      </c>
      <c r="AW141" s="15" t="s">
        <v>33</v>
      </c>
      <c r="AX141" s="15" t="s">
        <v>79</v>
      </c>
      <c r="AY141" s="258" t="s">
        <v>171</v>
      </c>
    </row>
    <row r="142" s="2" customFormat="1" ht="16.5" customHeight="1">
      <c r="A142" s="41"/>
      <c r="B142" s="42"/>
      <c r="C142" s="207" t="s">
        <v>179</v>
      </c>
      <c r="D142" s="207" t="s">
        <v>174</v>
      </c>
      <c r="E142" s="208" t="s">
        <v>2601</v>
      </c>
      <c r="F142" s="209" t="s">
        <v>2602</v>
      </c>
      <c r="G142" s="210" t="s">
        <v>395</v>
      </c>
      <c r="H142" s="211">
        <v>32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42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179</v>
      </c>
      <c r="AT142" s="218" t="s">
        <v>174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179</v>
      </c>
      <c r="BM142" s="218" t="s">
        <v>204</v>
      </c>
    </row>
    <row r="143" s="12" customFormat="1" ht="22.8" customHeight="1">
      <c r="A143" s="12"/>
      <c r="B143" s="191"/>
      <c r="C143" s="192"/>
      <c r="D143" s="193" t="s">
        <v>70</v>
      </c>
      <c r="E143" s="205" t="s">
        <v>500</v>
      </c>
      <c r="F143" s="205" t="s">
        <v>2603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SUM(P144:P147)</f>
        <v>0</v>
      </c>
      <c r="Q143" s="199"/>
      <c r="R143" s="200">
        <f>SUM(R144:R147)</f>
        <v>0</v>
      </c>
      <c r="S143" s="199"/>
      <c r="T143" s="20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79</v>
      </c>
      <c r="AT143" s="203" t="s">
        <v>70</v>
      </c>
      <c r="AU143" s="203" t="s">
        <v>79</v>
      </c>
      <c r="AY143" s="202" t="s">
        <v>171</v>
      </c>
      <c r="BK143" s="204">
        <f>SUM(BK144:BK147)</f>
        <v>0</v>
      </c>
    </row>
    <row r="144" s="2" customFormat="1" ht="16.5" customHeight="1">
      <c r="A144" s="41"/>
      <c r="B144" s="42"/>
      <c r="C144" s="207" t="s">
        <v>210</v>
      </c>
      <c r="D144" s="207" t="s">
        <v>174</v>
      </c>
      <c r="E144" s="208" t="s">
        <v>2604</v>
      </c>
      <c r="F144" s="209" t="s">
        <v>2605</v>
      </c>
      <c r="G144" s="210" t="s">
        <v>395</v>
      </c>
      <c r="H144" s="211">
        <v>13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42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179</v>
      </c>
      <c r="AT144" s="218" t="s">
        <v>174</v>
      </c>
      <c r="AU144" s="218" t="s">
        <v>81</v>
      </c>
      <c r="AY144" s="20" t="s">
        <v>171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179</v>
      </c>
      <c r="BM144" s="218" t="s">
        <v>213</v>
      </c>
    </row>
    <row r="145" s="13" customFormat="1">
      <c r="A145" s="13"/>
      <c r="B145" s="225"/>
      <c r="C145" s="226"/>
      <c r="D145" s="227" t="s">
        <v>182</v>
      </c>
      <c r="E145" s="228" t="s">
        <v>19</v>
      </c>
      <c r="F145" s="229" t="s">
        <v>2606</v>
      </c>
      <c r="G145" s="226"/>
      <c r="H145" s="230">
        <v>13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182</v>
      </c>
      <c r="AU145" s="236" t="s">
        <v>81</v>
      </c>
      <c r="AV145" s="13" t="s">
        <v>81</v>
      </c>
      <c r="AW145" s="13" t="s">
        <v>33</v>
      </c>
      <c r="AX145" s="13" t="s">
        <v>71</v>
      </c>
      <c r="AY145" s="236" t="s">
        <v>171</v>
      </c>
    </row>
    <row r="146" s="15" customFormat="1">
      <c r="A146" s="15"/>
      <c r="B146" s="248"/>
      <c r="C146" s="249"/>
      <c r="D146" s="227" t="s">
        <v>182</v>
      </c>
      <c r="E146" s="250" t="s">
        <v>19</v>
      </c>
      <c r="F146" s="251" t="s">
        <v>188</v>
      </c>
      <c r="G146" s="249"/>
      <c r="H146" s="252">
        <v>13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182</v>
      </c>
      <c r="AU146" s="258" t="s">
        <v>81</v>
      </c>
      <c r="AV146" s="15" t="s">
        <v>179</v>
      </c>
      <c r="AW146" s="15" t="s">
        <v>33</v>
      </c>
      <c r="AX146" s="15" t="s">
        <v>79</v>
      </c>
      <c r="AY146" s="258" t="s">
        <v>171</v>
      </c>
    </row>
    <row r="147" s="2" customFormat="1" ht="24.15" customHeight="1">
      <c r="A147" s="41"/>
      <c r="B147" s="42"/>
      <c r="C147" s="269" t="s">
        <v>197</v>
      </c>
      <c r="D147" s="269" t="s">
        <v>565</v>
      </c>
      <c r="E147" s="270" t="s">
        <v>2607</v>
      </c>
      <c r="F147" s="271" t="s">
        <v>2608</v>
      </c>
      <c r="G147" s="272" t="s">
        <v>395</v>
      </c>
      <c r="H147" s="273">
        <v>13</v>
      </c>
      <c r="I147" s="274"/>
      <c r="J147" s="275">
        <f>ROUND(I147*H147,2)</f>
        <v>0</v>
      </c>
      <c r="K147" s="271" t="s">
        <v>19</v>
      </c>
      <c r="L147" s="276"/>
      <c r="M147" s="277" t="s">
        <v>19</v>
      </c>
      <c r="N147" s="278" t="s">
        <v>42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204</v>
      </c>
      <c r="AT147" s="218" t="s">
        <v>565</v>
      </c>
      <c r="AU147" s="218" t="s">
        <v>81</v>
      </c>
      <c r="AY147" s="20" t="s">
        <v>171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179</v>
      </c>
      <c r="BM147" s="218" t="s">
        <v>219</v>
      </c>
    </row>
    <row r="148" s="12" customFormat="1" ht="22.8" customHeight="1">
      <c r="A148" s="12"/>
      <c r="B148" s="191"/>
      <c r="C148" s="192"/>
      <c r="D148" s="193" t="s">
        <v>70</v>
      </c>
      <c r="E148" s="205" t="s">
        <v>238</v>
      </c>
      <c r="F148" s="205" t="s">
        <v>2609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v>0</v>
      </c>
      <c r="Q148" s="199"/>
      <c r="R148" s="200">
        <v>0</v>
      </c>
      <c r="S148" s="199"/>
      <c r="T148" s="201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79</v>
      </c>
      <c r="AT148" s="203" t="s">
        <v>70</v>
      </c>
      <c r="AU148" s="203" t="s">
        <v>79</v>
      </c>
      <c r="AY148" s="202" t="s">
        <v>171</v>
      </c>
      <c r="BK148" s="204">
        <v>0</v>
      </c>
    </row>
    <row r="149" s="12" customFormat="1" ht="22.8" customHeight="1">
      <c r="A149" s="12"/>
      <c r="B149" s="191"/>
      <c r="C149" s="192"/>
      <c r="D149" s="193" t="s">
        <v>70</v>
      </c>
      <c r="E149" s="205" t="s">
        <v>583</v>
      </c>
      <c r="F149" s="205" t="s">
        <v>621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SUM(P150:P175)</f>
        <v>0</v>
      </c>
      <c r="Q149" s="199"/>
      <c r="R149" s="200">
        <f>SUM(R150:R175)</f>
        <v>0</v>
      </c>
      <c r="S149" s="199"/>
      <c r="T149" s="201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79</v>
      </c>
      <c r="AT149" s="203" t="s">
        <v>70</v>
      </c>
      <c r="AU149" s="203" t="s">
        <v>79</v>
      </c>
      <c r="AY149" s="202" t="s">
        <v>171</v>
      </c>
      <c r="BK149" s="204">
        <f>SUM(BK150:BK175)</f>
        <v>0</v>
      </c>
    </row>
    <row r="150" s="2" customFormat="1" ht="24.15" customHeight="1">
      <c r="A150" s="41"/>
      <c r="B150" s="42"/>
      <c r="C150" s="207" t="s">
        <v>224</v>
      </c>
      <c r="D150" s="207" t="s">
        <v>174</v>
      </c>
      <c r="E150" s="208" t="s">
        <v>2610</v>
      </c>
      <c r="F150" s="209" t="s">
        <v>2611</v>
      </c>
      <c r="G150" s="210" t="s">
        <v>534</v>
      </c>
      <c r="H150" s="211">
        <v>164.5</v>
      </c>
      <c r="I150" s="212"/>
      <c r="J150" s="213">
        <f>ROUND(I150*H150,2)</f>
        <v>0</v>
      </c>
      <c r="K150" s="209" t="s">
        <v>178</v>
      </c>
      <c r="L150" s="47"/>
      <c r="M150" s="214" t="s">
        <v>19</v>
      </c>
      <c r="N150" s="215" t="s">
        <v>42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179</v>
      </c>
      <c r="AT150" s="218" t="s">
        <v>174</v>
      </c>
      <c r="AU150" s="218" t="s">
        <v>81</v>
      </c>
      <c r="AY150" s="20" t="s">
        <v>171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179</v>
      </c>
      <c r="BM150" s="218" t="s">
        <v>227</v>
      </c>
    </row>
    <row r="151" s="2" customFormat="1">
      <c r="A151" s="41"/>
      <c r="B151" s="42"/>
      <c r="C151" s="43"/>
      <c r="D151" s="220" t="s">
        <v>180</v>
      </c>
      <c r="E151" s="43"/>
      <c r="F151" s="221" t="s">
        <v>2612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180</v>
      </c>
      <c r="AU151" s="20" t="s">
        <v>81</v>
      </c>
    </row>
    <row r="152" s="13" customFormat="1">
      <c r="A152" s="13"/>
      <c r="B152" s="225"/>
      <c r="C152" s="226"/>
      <c r="D152" s="227" t="s">
        <v>182</v>
      </c>
      <c r="E152" s="228" t="s">
        <v>19</v>
      </c>
      <c r="F152" s="229" t="s">
        <v>2613</v>
      </c>
      <c r="G152" s="226"/>
      <c r="H152" s="230">
        <v>12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182</v>
      </c>
      <c r="AU152" s="236" t="s">
        <v>81</v>
      </c>
      <c r="AV152" s="13" t="s">
        <v>81</v>
      </c>
      <c r="AW152" s="13" t="s">
        <v>33</v>
      </c>
      <c r="AX152" s="13" t="s">
        <v>71</v>
      </c>
      <c r="AY152" s="236" t="s">
        <v>171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2614</v>
      </c>
      <c r="G153" s="226"/>
      <c r="H153" s="230">
        <v>27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2615</v>
      </c>
      <c r="G154" s="226"/>
      <c r="H154" s="230">
        <v>18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3" customFormat="1">
      <c r="A155" s="13"/>
      <c r="B155" s="225"/>
      <c r="C155" s="226"/>
      <c r="D155" s="227" t="s">
        <v>182</v>
      </c>
      <c r="E155" s="228" t="s">
        <v>19</v>
      </c>
      <c r="F155" s="229" t="s">
        <v>2613</v>
      </c>
      <c r="G155" s="226"/>
      <c r="H155" s="230">
        <v>12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182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171</v>
      </c>
    </row>
    <row r="156" s="13" customFormat="1">
      <c r="A156" s="13"/>
      <c r="B156" s="225"/>
      <c r="C156" s="226"/>
      <c r="D156" s="227" t="s">
        <v>182</v>
      </c>
      <c r="E156" s="228" t="s">
        <v>19</v>
      </c>
      <c r="F156" s="229" t="s">
        <v>2616</v>
      </c>
      <c r="G156" s="226"/>
      <c r="H156" s="230">
        <v>18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182</v>
      </c>
      <c r="AU156" s="236" t="s">
        <v>81</v>
      </c>
      <c r="AV156" s="13" t="s">
        <v>81</v>
      </c>
      <c r="AW156" s="13" t="s">
        <v>33</v>
      </c>
      <c r="AX156" s="13" t="s">
        <v>71</v>
      </c>
      <c r="AY156" s="236" t="s">
        <v>171</v>
      </c>
    </row>
    <row r="157" s="13" customFormat="1">
      <c r="A157" s="13"/>
      <c r="B157" s="225"/>
      <c r="C157" s="226"/>
      <c r="D157" s="227" t="s">
        <v>182</v>
      </c>
      <c r="E157" s="228" t="s">
        <v>19</v>
      </c>
      <c r="F157" s="229" t="s">
        <v>2617</v>
      </c>
      <c r="G157" s="226"/>
      <c r="H157" s="230">
        <v>22.5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182</v>
      </c>
      <c r="AU157" s="236" t="s">
        <v>81</v>
      </c>
      <c r="AV157" s="13" t="s">
        <v>81</v>
      </c>
      <c r="AW157" s="13" t="s">
        <v>33</v>
      </c>
      <c r="AX157" s="13" t="s">
        <v>71</v>
      </c>
      <c r="AY157" s="236" t="s">
        <v>171</v>
      </c>
    </row>
    <row r="158" s="13" customFormat="1">
      <c r="A158" s="13"/>
      <c r="B158" s="225"/>
      <c r="C158" s="226"/>
      <c r="D158" s="227" t="s">
        <v>182</v>
      </c>
      <c r="E158" s="228" t="s">
        <v>19</v>
      </c>
      <c r="F158" s="229" t="s">
        <v>2618</v>
      </c>
      <c r="G158" s="226"/>
      <c r="H158" s="230">
        <v>45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182</v>
      </c>
      <c r="AU158" s="236" t="s">
        <v>81</v>
      </c>
      <c r="AV158" s="13" t="s">
        <v>81</v>
      </c>
      <c r="AW158" s="13" t="s">
        <v>33</v>
      </c>
      <c r="AX158" s="13" t="s">
        <v>71</v>
      </c>
      <c r="AY158" s="236" t="s">
        <v>171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2619</v>
      </c>
      <c r="G159" s="226"/>
      <c r="H159" s="230">
        <v>10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4" customFormat="1">
      <c r="A160" s="14"/>
      <c r="B160" s="237"/>
      <c r="C160" s="238"/>
      <c r="D160" s="227" t="s">
        <v>182</v>
      </c>
      <c r="E160" s="239" t="s">
        <v>19</v>
      </c>
      <c r="F160" s="240" t="s">
        <v>2589</v>
      </c>
      <c r="G160" s="238"/>
      <c r="H160" s="241">
        <v>164.5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182</v>
      </c>
      <c r="AU160" s="247" t="s">
        <v>81</v>
      </c>
      <c r="AV160" s="14" t="s">
        <v>185</v>
      </c>
      <c r="AW160" s="14" t="s">
        <v>33</v>
      </c>
      <c r="AX160" s="14" t="s">
        <v>71</v>
      </c>
      <c r="AY160" s="247" t="s">
        <v>171</v>
      </c>
    </row>
    <row r="161" s="15" customFormat="1">
      <c r="A161" s="15"/>
      <c r="B161" s="248"/>
      <c r="C161" s="249"/>
      <c r="D161" s="227" t="s">
        <v>182</v>
      </c>
      <c r="E161" s="250" t="s">
        <v>19</v>
      </c>
      <c r="F161" s="251" t="s">
        <v>188</v>
      </c>
      <c r="G161" s="249"/>
      <c r="H161" s="252">
        <v>164.5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182</v>
      </c>
      <c r="AU161" s="258" t="s">
        <v>81</v>
      </c>
      <c r="AV161" s="15" t="s">
        <v>179</v>
      </c>
      <c r="AW161" s="15" t="s">
        <v>33</v>
      </c>
      <c r="AX161" s="15" t="s">
        <v>79</v>
      </c>
      <c r="AY161" s="258" t="s">
        <v>171</v>
      </c>
    </row>
    <row r="162" s="2" customFormat="1" ht="24.15" customHeight="1">
      <c r="A162" s="41"/>
      <c r="B162" s="42"/>
      <c r="C162" s="207" t="s">
        <v>204</v>
      </c>
      <c r="D162" s="207" t="s">
        <v>174</v>
      </c>
      <c r="E162" s="208" t="s">
        <v>2620</v>
      </c>
      <c r="F162" s="209" t="s">
        <v>2621</v>
      </c>
      <c r="G162" s="210" t="s">
        <v>534</v>
      </c>
      <c r="H162" s="211">
        <v>14805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179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179</v>
      </c>
      <c r="BM162" s="218" t="s">
        <v>235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2622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2623</v>
      </c>
      <c r="G164" s="226"/>
      <c r="H164" s="230">
        <v>14805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5" customFormat="1">
      <c r="A165" s="15"/>
      <c r="B165" s="248"/>
      <c r="C165" s="249"/>
      <c r="D165" s="227" t="s">
        <v>182</v>
      </c>
      <c r="E165" s="250" t="s">
        <v>19</v>
      </c>
      <c r="F165" s="251" t="s">
        <v>188</v>
      </c>
      <c r="G165" s="249"/>
      <c r="H165" s="252">
        <v>14805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182</v>
      </c>
      <c r="AU165" s="258" t="s">
        <v>81</v>
      </c>
      <c r="AV165" s="15" t="s">
        <v>179</v>
      </c>
      <c r="AW165" s="15" t="s">
        <v>33</v>
      </c>
      <c r="AX165" s="15" t="s">
        <v>79</v>
      </c>
      <c r="AY165" s="258" t="s">
        <v>171</v>
      </c>
    </row>
    <row r="166" s="2" customFormat="1" ht="24.15" customHeight="1">
      <c r="A166" s="41"/>
      <c r="B166" s="42"/>
      <c r="C166" s="207" t="s">
        <v>238</v>
      </c>
      <c r="D166" s="207" t="s">
        <v>174</v>
      </c>
      <c r="E166" s="208" t="s">
        <v>2624</v>
      </c>
      <c r="F166" s="209" t="s">
        <v>2625</v>
      </c>
      <c r="G166" s="210" t="s">
        <v>534</v>
      </c>
      <c r="H166" s="211">
        <v>164.5</v>
      </c>
      <c r="I166" s="212"/>
      <c r="J166" s="213">
        <f>ROUND(I166*H166,2)</f>
        <v>0</v>
      </c>
      <c r="K166" s="209" t="s">
        <v>178</v>
      </c>
      <c r="L166" s="47"/>
      <c r="M166" s="214" t="s">
        <v>19</v>
      </c>
      <c r="N166" s="215" t="s">
        <v>42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179</v>
      </c>
      <c r="AT166" s="218" t="s">
        <v>174</v>
      </c>
      <c r="AU166" s="218" t="s">
        <v>81</v>
      </c>
      <c r="AY166" s="20" t="s">
        <v>171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179</v>
      </c>
      <c r="BM166" s="218" t="s">
        <v>241</v>
      </c>
    </row>
    <row r="167" s="2" customFormat="1">
      <c r="A167" s="41"/>
      <c r="B167" s="42"/>
      <c r="C167" s="43"/>
      <c r="D167" s="220" t="s">
        <v>180</v>
      </c>
      <c r="E167" s="43"/>
      <c r="F167" s="221" t="s">
        <v>2626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180</v>
      </c>
      <c r="AU167" s="20" t="s">
        <v>81</v>
      </c>
    </row>
    <row r="168" s="2" customFormat="1" ht="16.5" customHeight="1">
      <c r="A168" s="41"/>
      <c r="B168" s="42"/>
      <c r="C168" s="207" t="s">
        <v>213</v>
      </c>
      <c r="D168" s="207" t="s">
        <v>174</v>
      </c>
      <c r="E168" s="208" t="s">
        <v>622</v>
      </c>
      <c r="F168" s="209" t="s">
        <v>623</v>
      </c>
      <c r="G168" s="210" t="s">
        <v>624</v>
      </c>
      <c r="H168" s="211">
        <v>1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179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179</v>
      </c>
      <c r="BM168" s="218" t="s">
        <v>248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626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21.75" customHeight="1">
      <c r="A170" s="41"/>
      <c r="B170" s="42"/>
      <c r="C170" s="207" t="s">
        <v>255</v>
      </c>
      <c r="D170" s="207" t="s">
        <v>174</v>
      </c>
      <c r="E170" s="208" t="s">
        <v>628</v>
      </c>
      <c r="F170" s="209" t="s">
        <v>629</v>
      </c>
      <c r="G170" s="210" t="s">
        <v>624</v>
      </c>
      <c r="H170" s="211">
        <v>30</v>
      </c>
      <c r="I170" s="212"/>
      <c r="J170" s="213">
        <f>ROUND(I170*H170,2)</f>
        <v>0</v>
      </c>
      <c r="K170" s="209" t="s">
        <v>178</v>
      </c>
      <c r="L170" s="47"/>
      <c r="M170" s="214" t="s">
        <v>19</v>
      </c>
      <c r="N170" s="215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179</v>
      </c>
      <c r="AT170" s="218" t="s">
        <v>174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179</v>
      </c>
      <c r="BM170" s="218" t="s">
        <v>258</v>
      </c>
    </row>
    <row r="171" s="2" customFormat="1">
      <c r="A171" s="41"/>
      <c r="B171" s="42"/>
      <c r="C171" s="43"/>
      <c r="D171" s="220" t="s">
        <v>180</v>
      </c>
      <c r="E171" s="43"/>
      <c r="F171" s="221" t="s">
        <v>631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180</v>
      </c>
      <c r="AU171" s="20" t="s">
        <v>81</v>
      </c>
    </row>
    <row r="172" s="13" customFormat="1">
      <c r="A172" s="13"/>
      <c r="B172" s="225"/>
      <c r="C172" s="226"/>
      <c r="D172" s="227" t="s">
        <v>182</v>
      </c>
      <c r="E172" s="228" t="s">
        <v>19</v>
      </c>
      <c r="F172" s="229" t="s">
        <v>2627</v>
      </c>
      <c r="G172" s="226"/>
      <c r="H172" s="230">
        <v>30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182</v>
      </c>
      <c r="AU172" s="236" t="s">
        <v>81</v>
      </c>
      <c r="AV172" s="13" t="s">
        <v>81</v>
      </c>
      <c r="AW172" s="13" t="s">
        <v>33</v>
      </c>
      <c r="AX172" s="13" t="s">
        <v>71</v>
      </c>
      <c r="AY172" s="236" t="s">
        <v>171</v>
      </c>
    </row>
    <row r="173" s="15" customFormat="1">
      <c r="A173" s="15"/>
      <c r="B173" s="248"/>
      <c r="C173" s="249"/>
      <c r="D173" s="227" t="s">
        <v>182</v>
      </c>
      <c r="E173" s="250" t="s">
        <v>19</v>
      </c>
      <c r="F173" s="251" t="s">
        <v>188</v>
      </c>
      <c r="G173" s="249"/>
      <c r="H173" s="252">
        <v>30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182</v>
      </c>
      <c r="AU173" s="258" t="s">
        <v>81</v>
      </c>
      <c r="AV173" s="15" t="s">
        <v>179</v>
      </c>
      <c r="AW173" s="15" t="s">
        <v>33</v>
      </c>
      <c r="AX173" s="15" t="s">
        <v>79</v>
      </c>
      <c r="AY173" s="258" t="s">
        <v>171</v>
      </c>
    </row>
    <row r="174" s="2" customFormat="1" ht="16.5" customHeight="1">
      <c r="A174" s="41"/>
      <c r="B174" s="42"/>
      <c r="C174" s="207" t="s">
        <v>219</v>
      </c>
      <c r="D174" s="207" t="s">
        <v>174</v>
      </c>
      <c r="E174" s="208" t="s">
        <v>633</v>
      </c>
      <c r="F174" s="209" t="s">
        <v>634</v>
      </c>
      <c r="G174" s="210" t="s">
        <v>624</v>
      </c>
      <c r="H174" s="211">
        <v>1</v>
      </c>
      <c r="I174" s="212"/>
      <c r="J174" s="213">
        <f>ROUND(I174*H174,2)</f>
        <v>0</v>
      </c>
      <c r="K174" s="209" t="s">
        <v>178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179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179</v>
      </c>
      <c r="BM174" s="218" t="s">
        <v>265</v>
      </c>
    </row>
    <row r="175" s="2" customFormat="1">
      <c r="A175" s="41"/>
      <c r="B175" s="42"/>
      <c r="C175" s="43"/>
      <c r="D175" s="220" t="s">
        <v>180</v>
      </c>
      <c r="E175" s="43"/>
      <c r="F175" s="221" t="s">
        <v>636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180</v>
      </c>
      <c r="AU175" s="20" t="s">
        <v>81</v>
      </c>
    </row>
    <row r="176" s="12" customFormat="1" ht="22.8" customHeight="1">
      <c r="A176" s="12"/>
      <c r="B176" s="191"/>
      <c r="C176" s="192"/>
      <c r="D176" s="193" t="s">
        <v>70</v>
      </c>
      <c r="E176" s="205" t="s">
        <v>706</v>
      </c>
      <c r="F176" s="205" t="s">
        <v>2628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SUM(P177:P354)</f>
        <v>0</v>
      </c>
      <c r="Q176" s="199"/>
      <c r="R176" s="200">
        <f>SUM(R177:R354)</f>
        <v>0</v>
      </c>
      <c r="S176" s="199"/>
      <c r="T176" s="201">
        <f>SUM(T177:T354)</f>
        <v>70.798866649999994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79</v>
      </c>
      <c r="AT176" s="203" t="s">
        <v>70</v>
      </c>
      <c r="AU176" s="203" t="s">
        <v>79</v>
      </c>
      <c r="AY176" s="202" t="s">
        <v>171</v>
      </c>
      <c r="BK176" s="204">
        <f>SUM(BK177:BK354)</f>
        <v>0</v>
      </c>
    </row>
    <row r="177" s="2" customFormat="1" ht="24.15" customHeight="1">
      <c r="A177" s="41"/>
      <c r="B177" s="42"/>
      <c r="C177" s="207" t="s">
        <v>269</v>
      </c>
      <c r="D177" s="207" t="s">
        <v>174</v>
      </c>
      <c r="E177" s="208" t="s">
        <v>2629</v>
      </c>
      <c r="F177" s="209" t="s">
        <v>2630</v>
      </c>
      <c r="G177" s="210" t="s">
        <v>534</v>
      </c>
      <c r="H177" s="211">
        <v>10.337999999999999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1.5940000000000001</v>
      </c>
      <c r="T177" s="217">
        <f>S177*H177</f>
        <v>16.478771999999999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179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179</v>
      </c>
      <c r="BM177" s="218" t="s">
        <v>272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2631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13" customFormat="1">
      <c r="A179" s="13"/>
      <c r="B179" s="225"/>
      <c r="C179" s="226"/>
      <c r="D179" s="227" t="s">
        <v>182</v>
      </c>
      <c r="E179" s="228" t="s">
        <v>19</v>
      </c>
      <c r="F179" s="229" t="s">
        <v>2578</v>
      </c>
      <c r="G179" s="226"/>
      <c r="H179" s="230">
        <v>0.59999999999999998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182</v>
      </c>
      <c r="AU179" s="236" t="s">
        <v>81</v>
      </c>
      <c r="AV179" s="13" t="s">
        <v>81</v>
      </c>
      <c r="AW179" s="13" t="s">
        <v>33</v>
      </c>
      <c r="AX179" s="13" t="s">
        <v>71</v>
      </c>
      <c r="AY179" s="236" t="s">
        <v>171</v>
      </c>
    </row>
    <row r="180" s="13" customFormat="1">
      <c r="A180" s="13"/>
      <c r="B180" s="225"/>
      <c r="C180" s="226"/>
      <c r="D180" s="227" t="s">
        <v>182</v>
      </c>
      <c r="E180" s="228" t="s">
        <v>19</v>
      </c>
      <c r="F180" s="229" t="s">
        <v>2579</v>
      </c>
      <c r="G180" s="226"/>
      <c r="H180" s="230">
        <v>1.8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182</v>
      </c>
      <c r="AU180" s="236" t="s">
        <v>81</v>
      </c>
      <c r="AV180" s="13" t="s">
        <v>81</v>
      </c>
      <c r="AW180" s="13" t="s">
        <v>33</v>
      </c>
      <c r="AX180" s="13" t="s">
        <v>71</v>
      </c>
      <c r="AY180" s="236" t="s">
        <v>171</v>
      </c>
    </row>
    <row r="181" s="14" customFormat="1">
      <c r="A181" s="14"/>
      <c r="B181" s="237"/>
      <c r="C181" s="238"/>
      <c r="D181" s="227" t="s">
        <v>182</v>
      </c>
      <c r="E181" s="239" t="s">
        <v>19</v>
      </c>
      <c r="F181" s="240" t="s">
        <v>2580</v>
      </c>
      <c r="G181" s="238"/>
      <c r="H181" s="241">
        <v>2.3999999999999999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182</v>
      </c>
      <c r="AU181" s="247" t="s">
        <v>81</v>
      </c>
      <c r="AV181" s="14" t="s">
        <v>185</v>
      </c>
      <c r="AW181" s="14" t="s">
        <v>33</v>
      </c>
      <c r="AX181" s="14" t="s">
        <v>71</v>
      </c>
      <c r="AY181" s="247" t="s">
        <v>171</v>
      </c>
    </row>
    <row r="182" s="13" customFormat="1">
      <c r="A182" s="13"/>
      <c r="B182" s="225"/>
      <c r="C182" s="226"/>
      <c r="D182" s="227" t="s">
        <v>182</v>
      </c>
      <c r="E182" s="228" t="s">
        <v>19</v>
      </c>
      <c r="F182" s="229" t="s">
        <v>2581</v>
      </c>
      <c r="G182" s="226"/>
      <c r="H182" s="230">
        <v>0.375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182</v>
      </c>
      <c r="AU182" s="236" t="s">
        <v>81</v>
      </c>
      <c r="AV182" s="13" t="s">
        <v>81</v>
      </c>
      <c r="AW182" s="13" t="s">
        <v>33</v>
      </c>
      <c r="AX182" s="13" t="s">
        <v>71</v>
      </c>
      <c r="AY182" s="236" t="s">
        <v>171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2582</v>
      </c>
      <c r="G183" s="226"/>
      <c r="H183" s="230">
        <v>1.6000000000000001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81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3" customFormat="1">
      <c r="A184" s="13"/>
      <c r="B184" s="225"/>
      <c r="C184" s="226"/>
      <c r="D184" s="227" t="s">
        <v>182</v>
      </c>
      <c r="E184" s="228" t="s">
        <v>19</v>
      </c>
      <c r="F184" s="229" t="s">
        <v>2583</v>
      </c>
      <c r="G184" s="226"/>
      <c r="H184" s="230">
        <v>0.5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182</v>
      </c>
      <c r="AU184" s="236" t="s">
        <v>81</v>
      </c>
      <c r="AV184" s="13" t="s">
        <v>81</v>
      </c>
      <c r="AW184" s="13" t="s">
        <v>33</v>
      </c>
      <c r="AX184" s="13" t="s">
        <v>71</v>
      </c>
      <c r="AY184" s="236" t="s">
        <v>171</v>
      </c>
    </row>
    <row r="185" s="13" customFormat="1">
      <c r="A185" s="13"/>
      <c r="B185" s="225"/>
      <c r="C185" s="226"/>
      <c r="D185" s="227" t="s">
        <v>182</v>
      </c>
      <c r="E185" s="228" t="s">
        <v>19</v>
      </c>
      <c r="F185" s="229" t="s">
        <v>2584</v>
      </c>
      <c r="G185" s="226"/>
      <c r="H185" s="230">
        <v>0.42499999999999999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182</v>
      </c>
      <c r="AU185" s="236" t="s">
        <v>81</v>
      </c>
      <c r="AV185" s="13" t="s">
        <v>81</v>
      </c>
      <c r="AW185" s="13" t="s">
        <v>33</v>
      </c>
      <c r="AX185" s="13" t="s">
        <v>71</v>
      </c>
      <c r="AY185" s="236" t="s">
        <v>171</v>
      </c>
    </row>
    <row r="186" s="13" customFormat="1">
      <c r="A186" s="13"/>
      <c r="B186" s="225"/>
      <c r="C186" s="226"/>
      <c r="D186" s="227" t="s">
        <v>182</v>
      </c>
      <c r="E186" s="228" t="s">
        <v>19</v>
      </c>
      <c r="F186" s="229" t="s">
        <v>2585</v>
      </c>
      <c r="G186" s="226"/>
      <c r="H186" s="230">
        <v>1.0349999999999999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182</v>
      </c>
      <c r="AU186" s="236" t="s">
        <v>81</v>
      </c>
      <c r="AV186" s="13" t="s">
        <v>81</v>
      </c>
      <c r="AW186" s="13" t="s">
        <v>33</v>
      </c>
      <c r="AX186" s="13" t="s">
        <v>71</v>
      </c>
      <c r="AY186" s="236" t="s">
        <v>171</v>
      </c>
    </row>
    <row r="187" s="13" customFormat="1">
      <c r="A187" s="13"/>
      <c r="B187" s="225"/>
      <c r="C187" s="226"/>
      <c r="D187" s="227" t="s">
        <v>182</v>
      </c>
      <c r="E187" s="228" t="s">
        <v>19</v>
      </c>
      <c r="F187" s="229" t="s">
        <v>2586</v>
      </c>
      <c r="G187" s="226"/>
      <c r="H187" s="230">
        <v>0.80000000000000004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182</v>
      </c>
      <c r="AU187" s="236" t="s">
        <v>81</v>
      </c>
      <c r="AV187" s="13" t="s">
        <v>81</v>
      </c>
      <c r="AW187" s="13" t="s">
        <v>33</v>
      </c>
      <c r="AX187" s="13" t="s">
        <v>71</v>
      </c>
      <c r="AY187" s="236" t="s">
        <v>171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2587</v>
      </c>
      <c r="G188" s="226"/>
      <c r="H188" s="230">
        <v>2.3399999999999999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3" customFormat="1">
      <c r="A189" s="13"/>
      <c r="B189" s="225"/>
      <c r="C189" s="226"/>
      <c r="D189" s="227" t="s">
        <v>182</v>
      </c>
      <c r="E189" s="228" t="s">
        <v>19</v>
      </c>
      <c r="F189" s="229" t="s">
        <v>2588</v>
      </c>
      <c r="G189" s="226"/>
      <c r="H189" s="230">
        <v>0.86299999999999999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182</v>
      </c>
      <c r="AU189" s="236" t="s">
        <v>81</v>
      </c>
      <c r="AV189" s="13" t="s">
        <v>81</v>
      </c>
      <c r="AW189" s="13" t="s">
        <v>33</v>
      </c>
      <c r="AX189" s="13" t="s">
        <v>71</v>
      </c>
      <c r="AY189" s="236" t="s">
        <v>171</v>
      </c>
    </row>
    <row r="190" s="14" customFormat="1">
      <c r="A190" s="14"/>
      <c r="B190" s="237"/>
      <c r="C190" s="238"/>
      <c r="D190" s="227" t="s">
        <v>182</v>
      </c>
      <c r="E190" s="239" t="s">
        <v>19</v>
      </c>
      <c r="F190" s="240" t="s">
        <v>2589</v>
      </c>
      <c r="G190" s="238"/>
      <c r="H190" s="241">
        <v>7.9379999999999988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182</v>
      </c>
      <c r="AU190" s="247" t="s">
        <v>81</v>
      </c>
      <c r="AV190" s="14" t="s">
        <v>185</v>
      </c>
      <c r="AW190" s="14" t="s">
        <v>33</v>
      </c>
      <c r="AX190" s="14" t="s">
        <v>71</v>
      </c>
      <c r="AY190" s="247" t="s">
        <v>171</v>
      </c>
    </row>
    <row r="191" s="15" customFormat="1">
      <c r="A191" s="15"/>
      <c r="B191" s="248"/>
      <c r="C191" s="249"/>
      <c r="D191" s="227" t="s">
        <v>182</v>
      </c>
      <c r="E191" s="250" t="s">
        <v>19</v>
      </c>
      <c r="F191" s="251" t="s">
        <v>188</v>
      </c>
      <c r="G191" s="249"/>
      <c r="H191" s="252">
        <v>10.337999999999999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182</v>
      </c>
      <c r="AU191" s="258" t="s">
        <v>81</v>
      </c>
      <c r="AV191" s="15" t="s">
        <v>179</v>
      </c>
      <c r="AW191" s="15" t="s">
        <v>33</v>
      </c>
      <c r="AX191" s="15" t="s">
        <v>79</v>
      </c>
      <c r="AY191" s="258" t="s">
        <v>171</v>
      </c>
    </row>
    <row r="192" s="2" customFormat="1" ht="24.15" customHeight="1">
      <c r="A192" s="41"/>
      <c r="B192" s="42"/>
      <c r="C192" s="207" t="s">
        <v>227</v>
      </c>
      <c r="D192" s="207" t="s">
        <v>174</v>
      </c>
      <c r="E192" s="208" t="s">
        <v>810</v>
      </c>
      <c r="F192" s="209" t="s">
        <v>811</v>
      </c>
      <c r="G192" s="210" t="s">
        <v>534</v>
      </c>
      <c r="H192" s="211">
        <v>0.95999999999999996</v>
      </c>
      <c r="I192" s="212"/>
      <c r="J192" s="213">
        <f>ROUND(I192*H192,2)</f>
        <v>0</v>
      </c>
      <c r="K192" s="209" t="s">
        <v>178</v>
      </c>
      <c r="L192" s="47"/>
      <c r="M192" s="214" t="s">
        <v>19</v>
      </c>
      <c r="N192" s="215" t="s">
        <v>42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1.8</v>
      </c>
      <c r="T192" s="217">
        <f>S192*H192</f>
        <v>1.728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179</v>
      </c>
      <c r="AT192" s="218" t="s">
        <v>174</v>
      </c>
      <c r="AU192" s="218" t="s">
        <v>81</v>
      </c>
      <c r="AY192" s="20" t="s">
        <v>171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179</v>
      </c>
      <c r="BM192" s="218" t="s">
        <v>276</v>
      </c>
    </row>
    <row r="193" s="2" customFormat="1">
      <c r="A193" s="41"/>
      <c r="B193" s="42"/>
      <c r="C193" s="43"/>
      <c r="D193" s="220" t="s">
        <v>180</v>
      </c>
      <c r="E193" s="43"/>
      <c r="F193" s="221" t="s">
        <v>813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180</v>
      </c>
      <c r="AU193" s="20" t="s">
        <v>81</v>
      </c>
    </row>
    <row r="194" s="13" customFormat="1">
      <c r="A194" s="13"/>
      <c r="B194" s="225"/>
      <c r="C194" s="226"/>
      <c r="D194" s="227" t="s">
        <v>182</v>
      </c>
      <c r="E194" s="228" t="s">
        <v>19</v>
      </c>
      <c r="F194" s="229" t="s">
        <v>2632</v>
      </c>
      <c r="G194" s="226"/>
      <c r="H194" s="230">
        <v>0.95999999999999996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182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171</v>
      </c>
    </row>
    <row r="195" s="15" customFormat="1">
      <c r="A195" s="15"/>
      <c r="B195" s="248"/>
      <c r="C195" s="249"/>
      <c r="D195" s="227" t="s">
        <v>182</v>
      </c>
      <c r="E195" s="250" t="s">
        <v>19</v>
      </c>
      <c r="F195" s="251" t="s">
        <v>188</v>
      </c>
      <c r="G195" s="249"/>
      <c r="H195" s="252">
        <v>0.95999999999999996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182</v>
      </c>
      <c r="AU195" s="258" t="s">
        <v>81</v>
      </c>
      <c r="AV195" s="15" t="s">
        <v>179</v>
      </c>
      <c r="AW195" s="15" t="s">
        <v>33</v>
      </c>
      <c r="AX195" s="15" t="s">
        <v>79</v>
      </c>
      <c r="AY195" s="258" t="s">
        <v>171</v>
      </c>
    </row>
    <row r="196" s="2" customFormat="1" ht="24.15" customHeight="1">
      <c r="A196" s="41"/>
      <c r="B196" s="42"/>
      <c r="C196" s="207" t="s">
        <v>8</v>
      </c>
      <c r="D196" s="207" t="s">
        <v>174</v>
      </c>
      <c r="E196" s="208" t="s">
        <v>2633</v>
      </c>
      <c r="F196" s="209" t="s">
        <v>2634</v>
      </c>
      <c r="G196" s="210" t="s">
        <v>234</v>
      </c>
      <c r="H196" s="211">
        <v>16.460000000000001</v>
      </c>
      <c r="I196" s="212"/>
      <c r="J196" s="213">
        <f>ROUND(I196*H196,2)</f>
        <v>0</v>
      </c>
      <c r="K196" s="209" t="s">
        <v>178</v>
      </c>
      <c r="L196" s="47"/>
      <c r="M196" s="214" t="s">
        <v>19</v>
      </c>
      <c r="N196" s="215" t="s">
        <v>42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0.014</v>
      </c>
      <c r="T196" s="217">
        <f>S196*H196</f>
        <v>0.23044000000000001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179</v>
      </c>
      <c r="AT196" s="218" t="s">
        <v>174</v>
      </c>
      <c r="AU196" s="218" t="s">
        <v>81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179</v>
      </c>
      <c r="BM196" s="218" t="s">
        <v>280</v>
      </c>
    </row>
    <row r="197" s="2" customFormat="1">
      <c r="A197" s="41"/>
      <c r="B197" s="42"/>
      <c r="C197" s="43"/>
      <c r="D197" s="220" t="s">
        <v>180</v>
      </c>
      <c r="E197" s="43"/>
      <c r="F197" s="221" t="s">
        <v>2635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180</v>
      </c>
      <c r="AU197" s="20" t="s">
        <v>81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2636</v>
      </c>
      <c r="G198" s="226"/>
      <c r="H198" s="230">
        <v>16.460000000000001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5" customFormat="1">
      <c r="A199" s="15"/>
      <c r="B199" s="248"/>
      <c r="C199" s="249"/>
      <c r="D199" s="227" t="s">
        <v>182</v>
      </c>
      <c r="E199" s="250" t="s">
        <v>19</v>
      </c>
      <c r="F199" s="251" t="s">
        <v>188</v>
      </c>
      <c r="G199" s="249"/>
      <c r="H199" s="252">
        <v>16.460000000000001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182</v>
      </c>
      <c r="AU199" s="258" t="s">
        <v>81</v>
      </c>
      <c r="AV199" s="15" t="s">
        <v>179</v>
      </c>
      <c r="AW199" s="15" t="s">
        <v>33</v>
      </c>
      <c r="AX199" s="15" t="s">
        <v>79</v>
      </c>
      <c r="AY199" s="258" t="s">
        <v>171</v>
      </c>
    </row>
    <row r="200" s="2" customFormat="1" ht="16.5" customHeight="1">
      <c r="A200" s="41"/>
      <c r="B200" s="42"/>
      <c r="C200" s="207" t="s">
        <v>235</v>
      </c>
      <c r="D200" s="207" t="s">
        <v>174</v>
      </c>
      <c r="E200" s="208" t="s">
        <v>2637</v>
      </c>
      <c r="F200" s="209" t="s">
        <v>2638</v>
      </c>
      <c r="G200" s="210" t="s">
        <v>234</v>
      </c>
      <c r="H200" s="211">
        <v>53.049999999999997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0.035000000000000003</v>
      </c>
      <c r="T200" s="217">
        <f>S200*H200</f>
        <v>1.8567500000000001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179</v>
      </c>
      <c r="AT200" s="218" t="s">
        <v>174</v>
      </c>
      <c r="AU200" s="218" t="s">
        <v>81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179</v>
      </c>
      <c r="BM200" s="218" t="s">
        <v>286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2639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81</v>
      </c>
    </row>
    <row r="202" s="13" customFormat="1">
      <c r="A202" s="13"/>
      <c r="B202" s="225"/>
      <c r="C202" s="226"/>
      <c r="D202" s="227" t="s">
        <v>182</v>
      </c>
      <c r="E202" s="228" t="s">
        <v>19</v>
      </c>
      <c r="F202" s="229" t="s">
        <v>2640</v>
      </c>
      <c r="G202" s="226"/>
      <c r="H202" s="230">
        <v>53.049999999999997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182</v>
      </c>
      <c r="AU202" s="236" t="s">
        <v>81</v>
      </c>
      <c r="AV202" s="13" t="s">
        <v>81</v>
      </c>
      <c r="AW202" s="13" t="s">
        <v>33</v>
      </c>
      <c r="AX202" s="13" t="s">
        <v>71</v>
      </c>
      <c r="AY202" s="236" t="s">
        <v>171</v>
      </c>
    </row>
    <row r="203" s="15" customFormat="1">
      <c r="A203" s="15"/>
      <c r="B203" s="248"/>
      <c r="C203" s="249"/>
      <c r="D203" s="227" t="s">
        <v>182</v>
      </c>
      <c r="E203" s="250" t="s">
        <v>19</v>
      </c>
      <c r="F203" s="251" t="s">
        <v>188</v>
      </c>
      <c r="G203" s="249"/>
      <c r="H203" s="252">
        <v>53.049999999999997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182</v>
      </c>
      <c r="AU203" s="258" t="s">
        <v>81</v>
      </c>
      <c r="AV203" s="15" t="s">
        <v>179</v>
      </c>
      <c r="AW203" s="15" t="s">
        <v>33</v>
      </c>
      <c r="AX203" s="15" t="s">
        <v>79</v>
      </c>
      <c r="AY203" s="258" t="s">
        <v>171</v>
      </c>
    </row>
    <row r="204" s="2" customFormat="1" ht="16.5" customHeight="1">
      <c r="A204" s="41"/>
      <c r="B204" s="42"/>
      <c r="C204" s="207" t="s">
        <v>346</v>
      </c>
      <c r="D204" s="207" t="s">
        <v>174</v>
      </c>
      <c r="E204" s="208" t="s">
        <v>2641</v>
      </c>
      <c r="F204" s="209" t="s">
        <v>2642</v>
      </c>
      <c r="G204" s="210" t="s">
        <v>191</v>
      </c>
      <c r="H204" s="211">
        <v>4.843</v>
      </c>
      <c r="I204" s="212"/>
      <c r="J204" s="213">
        <f>ROUND(I204*H204,2)</f>
        <v>0</v>
      </c>
      <c r="K204" s="209" t="s">
        <v>178</v>
      </c>
      <c r="L204" s="47"/>
      <c r="M204" s="214" t="s">
        <v>19</v>
      </c>
      <c r="N204" s="215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0.0089999999999999993</v>
      </c>
      <c r="T204" s="217">
        <f>S204*H204</f>
        <v>0.043586999999999994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179</v>
      </c>
      <c r="AT204" s="218" t="s">
        <v>174</v>
      </c>
      <c r="AU204" s="218" t="s">
        <v>81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179</v>
      </c>
      <c r="BM204" s="218" t="s">
        <v>200</v>
      </c>
    </row>
    <row r="205" s="2" customFormat="1">
      <c r="A205" s="41"/>
      <c r="B205" s="42"/>
      <c r="C205" s="43"/>
      <c r="D205" s="220" t="s">
        <v>180</v>
      </c>
      <c r="E205" s="43"/>
      <c r="F205" s="221" t="s">
        <v>2643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180</v>
      </c>
      <c r="AU205" s="20" t="s">
        <v>81</v>
      </c>
    </row>
    <row r="206" s="13" customFormat="1">
      <c r="A206" s="13"/>
      <c r="B206" s="225"/>
      <c r="C206" s="226"/>
      <c r="D206" s="227" t="s">
        <v>182</v>
      </c>
      <c r="E206" s="228" t="s">
        <v>19</v>
      </c>
      <c r="F206" s="229" t="s">
        <v>2644</v>
      </c>
      <c r="G206" s="226"/>
      <c r="H206" s="230">
        <v>2.9399999999999999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182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171</v>
      </c>
    </row>
    <row r="207" s="13" customFormat="1">
      <c r="A207" s="13"/>
      <c r="B207" s="225"/>
      <c r="C207" s="226"/>
      <c r="D207" s="227" t="s">
        <v>182</v>
      </c>
      <c r="E207" s="228" t="s">
        <v>19</v>
      </c>
      <c r="F207" s="229" t="s">
        <v>2645</v>
      </c>
      <c r="G207" s="226"/>
      <c r="H207" s="230">
        <v>-0.54000000000000004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182</v>
      </c>
      <c r="AU207" s="236" t="s">
        <v>81</v>
      </c>
      <c r="AV207" s="13" t="s">
        <v>81</v>
      </c>
      <c r="AW207" s="13" t="s">
        <v>33</v>
      </c>
      <c r="AX207" s="13" t="s">
        <v>71</v>
      </c>
      <c r="AY207" s="236" t="s">
        <v>171</v>
      </c>
    </row>
    <row r="208" s="13" customFormat="1">
      <c r="A208" s="13"/>
      <c r="B208" s="225"/>
      <c r="C208" s="226"/>
      <c r="D208" s="227" t="s">
        <v>182</v>
      </c>
      <c r="E208" s="228" t="s">
        <v>19</v>
      </c>
      <c r="F208" s="229" t="s">
        <v>2646</v>
      </c>
      <c r="G208" s="226"/>
      <c r="H208" s="230">
        <v>2.4430000000000001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182</v>
      </c>
      <c r="AU208" s="236" t="s">
        <v>81</v>
      </c>
      <c r="AV208" s="13" t="s">
        <v>81</v>
      </c>
      <c r="AW208" s="13" t="s">
        <v>33</v>
      </c>
      <c r="AX208" s="13" t="s">
        <v>71</v>
      </c>
      <c r="AY208" s="236" t="s">
        <v>171</v>
      </c>
    </row>
    <row r="209" s="15" customFormat="1">
      <c r="A209" s="15"/>
      <c r="B209" s="248"/>
      <c r="C209" s="249"/>
      <c r="D209" s="227" t="s">
        <v>182</v>
      </c>
      <c r="E209" s="250" t="s">
        <v>19</v>
      </c>
      <c r="F209" s="251" t="s">
        <v>2647</v>
      </c>
      <c r="G209" s="249"/>
      <c r="H209" s="252">
        <v>4.843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182</v>
      </c>
      <c r="AU209" s="258" t="s">
        <v>81</v>
      </c>
      <c r="AV209" s="15" t="s">
        <v>179</v>
      </c>
      <c r="AW209" s="15" t="s">
        <v>33</v>
      </c>
      <c r="AX209" s="15" t="s">
        <v>79</v>
      </c>
      <c r="AY209" s="258" t="s">
        <v>171</v>
      </c>
    </row>
    <row r="210" s="2" customFormat="1" ht="16.5" customHeight="1">
      <c r="A210" s="41"/>
      <c r="B210" s="42"/>
      <c r="C210" s="207" t="s">
        <v>241</v>
      </c>
      <c r="D210" s="207" t="s">
        <v>174</v>
      </c>
      <c r="E210" s="208" t="s">
        <v>2648</v>
      </c>
      <c r="F210" s="209" t="s">
        <v>2649</v>
      </c>
      <c r="G210" s="210" t="s">
        <v>395</v>
      </c>
      <c r="H210" s="211">
        <v>15</v>
      </c>
      <c r="I210" s="212"/>
      <c r="J210" s="213">
        <f>ROUND(I210*H210,2)</f>
        <v>0</v>
      </c>
      <c r="K210" s="209" t="s">
        <v>178</v>
      </c>
      <c r="L210" s="47"/>
      <c r="M210" s="214" t="s">
        <v>19</v>
      </c>
      <c r="N210" s="215" t="s">
        <v>42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0.014999999999999999</v>
      </c>
      <c r="T210" s="217">
        <f>S210*H210</f>
        <v>0.22499999999999998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179</v>
      </c>
      <c r="AT210" s="218" t="s">
        <v>174</v>
      </c>
      <c r="AU210" s="218" t="s">
        <v>81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179</v>
      </c>
      <c r="BM210" s="218" t="s">
        <v>372</v>
      </c>
    </row>
    <row r="211" s="2" customFormat="1">
      <c r="A211" s="41"/>
      <c r="B211" s="42"/>
      <c r="C211" s="43"/>
      <c r="D211" s="220" t="s">
        <v>180</v>
      </c>
      <c r="E211" s="43"/>
      <c r="F211" s="221" t="s">
        <v>2650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180</v>
      </c>
      <c r="AU211" s="20" t="s">
        <v>81</v>
      </c>
    </row>
    <row r="212" s="2" customFormat="1" ht="16.5" customHeight="1">
      <c r="A212" s="41"/>
      <c r="B212" s="42"/>
      <c r="C212" s="207" t="s">
        <v>392</v>
      </c>
      <c r="D212" s="207" t="s">
        <v>174</v>
      </c>
      <c r="E212" s="208" t="s">
        <v>2651</v>
      </c>
      <c r="F212" s="209" t="s">
        <v>2652</v>
      </c>
      <c r="G212" s="210" t="s">
        <v>395</v>
      </c>
      <c r="H212" s="211">
        <v>2</v>
      </c>
      <c r="I212" s="212"/>
      <c r="J212" s="213">
        <f>ROUND(I212*H212,2)</f>
        <v>0</v>
      </c>
      <c r="K212" s="209" t="s">
        <v>178</v>
      </c>
      <c r="L212" s="47"/>
      <c r="M212" s="214" t="s">
        <v>19</v>
      </c>
      <c r="N212" s="215" t="s">
        <v>42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0.041700000000000001</v>
      </c>
      <c r="T212" s="217">
        <f>S212*H212</f>
        <v>0.083400000000000002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179</v>
      </c>
      <c r="AT212" s="218" t="s">
        <v>174</v>
      </c>
      <c r="AU212" s="218" t="s">
        <v>81</v>
      </c>
      <c r="AY212" s="20" t="s">
        <v>171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179</v>
      </c>
      <c r="BM212" s="218" t="s">
        <v>396</v>
      </c>
    </row>
    <row r="213" s="2" customFormat="1">
      <c r="A213" s="41"/>
      <c r="B213" s="42"/>
      <c r="C213" s="43"/>
      <c r="D213" s="220" t="s">
        <v>180</v>
      </c>
      <c r="E213" s="43"/>
      <c r="F213" s="221" t="s">
        <v>2653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180</v>
      </c>
      <c r="AU213" s="20" t="s">
        <v>81</v>
      </c>
    </row>
    <row r="214" s="2" customFormat="1" ht="16.5" customHeight="1">
      <c r="A214" s="41"/>
      <c r="B214" s="42"/>
      <c r="C214" s="207" t="s">
        <v>248</v>
      </c>
      <c r="D214" s="207" t="s">
        <v>174</v>
      </c>
      <c r="E214" s="208" t="s">
        <v>2654</v>
      </c>
      <c r="F214" s="209" t="s">
        <v>2655</v>
      </c>
      <c r="G214" s="210" t="s">
        <v>191</v>
      </c>
      <c r="H214" s="211">
        <v>1108.306</v>
      </c>
      <c r="I214" s="212"/>
      <c r="J214" s="213">
        <f>ROUND(I214*H214,2)</f>
        <v>0</v>
      </c>
      <c r="K214" s="209" t="s">
        <v>178</v>
      </c>
      <c r="L214" s="47"/>
      <c r="M214" s="214" t="s">
        <v>19</v>
      </c>
      <c r="N214" s="215" t="s">
        <v>42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0.0031199999999999999</v>
      </c>
      <c r="T214" s="217">
        <f>S214*H214</f>
        <v>3.4579147200000002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179</v>
      </c>
      <c r="AT214" s="218" t="s">
        <v>174</v>
      </c>
      <c r="AU214" s="218" t="s">
        <v>81</v>
      </c>
      <c r="AY214" s="20" t="s">
        <v>171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179</v>
      </c>
      <c r="BM214" s="218" t="s">
        <v>401</v>
      </c>
    </row>
    <row r="215" s="2" customFormat="1">
      <c r="A215" s="41"/>
      <c r="B215" s="42"/>
      <c r="C215" s="43"/>
      <c r="D215" s="220" t="s">
        <v>180</v>
      </c>
      <c r="E215" s="43"/>
      <c r="F215" s="221" t="s">
        <v>2656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180</v>
      </c>
      <c r="AU215" s="20" t="s">
        <v>81</v>
      </c>
    </row>
    <row r="216" s="13" customFormat="1">
      <c r="A216" s="13"/>
      <c r="B216" s="225"/>
      <c r="C216" s="226"/>
      <c r="D216" s="227" t="s">
        <v>182</v>
      </c>
      <c r="E216" s="228" t="s">
        <v>19</v>
      </c>
      <c r="F216" s="229" t="s">
        <v>2657</v>
      </c>
      <c r="G216" s="226"/>
      <c r="H216" s="230">
        <v>188.27000000000001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182</v>
      </c>
      <c r="AU216" s="236" t="s">
        <v>81</v>
      </c>
      <c r="AV216" s="13" t="s">
        <v>81</v>
      </c>
      <c r="AW216" s="13" t="s">
        <v>33</v>
      </c>
      <c r="AX216" s="13" t="s">
        <v>71</v>
      </c>
      <c r="AY216" s="236" t="s">
        <v>171</v>
      </c>
    </row>
    <row r="217" s="14" customFormat="1">
      <c r="A217" s="14"/>
      <c r="B217" s="237"/>
      <c r="C217" s="238"/>
      <c r="D217" s="227" t="s">
        <v>182</v>
      </c>
      <c r="E217" s="239" t="s">
        <v>19</v>
      </c>
      <c r="F217" s="240" t="s">
        <v>2658</v>
      </c>
      <c r="G217" s="238"/>
      <c r="H217" s="241">
        <v>188.27000000000001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182</v>
      </c>
      <c r="AU217" s="247" t="s">
        <v>81</v>
      </c>
      <c r="AV217" s="14" t="s">
        <v>185</v>
      </c>
      <c r="AW217" s="14" t="s">
        <v>33</v>
      </c>
      <c r="AX217" s="14" t="s">
        <v>71</v>
      </c>
      <c r="AY217" s="247" t="s">
        <v>171</v>
      </c>
    </row>
    <row r="218" s="13" customFormat="1">
      <c r="A218" s="13"/>
      <c r="B218" s="225"/>
      <c r="C218" s="226"/>
      <c r="D218" s="227" t="s">
        <v>182</v>
      </c>
      <c r="E218" s="228" t="s">
        <v>19</v>
      </c>
      <c r="F218" s="229" t="s">
        <v>2659</v>
      </c>
      <c r="G218" s="226"/>
      <c r="H218" s="230">
        <v>463.60599999999999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182</v>
      </c>
      <c r="AU218" s="236" t="s">
        <v>81</v>
      </c>
      <c r="AV218" s="13" t="s">
        <v>81</v>
      </c>
      <c r="AW218" s="13" t="s">
        <v>33</v>
      </c>
      <c r="AX218" s="13" t="s">
        <v>71</v>
      </c>
      <c r="AY218" s="236" t="s">
        <v>171</v>
      </c>
    </row>
    <row r="219" s="13" customFormat="1">
      <c r="A219" s="13"/>
      <c r="B219" s="225"/>
      <c r="C219" s="226"/>
      <c r="D219" s="227" t="s">
        <v>182</v>
      </c>
      <c r="E219" s="228" t="s">
        <v>19</v>
      </c>
      <c r="F219" s="229" t="s">
        <v>2660</v>
      </c>
      <c r="G219" s="226"/>
      <c r="H219" s="230">
        <v>-8.5800000000000001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182</v>
      </c>
      <c r="AU219" s="236" t="s">
        <v>81</v>
      </c>
      <c r="AV219" s="13" t="s">
        <v>81</v>
      </c>
      <c r="AW219" s="13" t="s">
        <v>33</v>
      </c>
      <c r="AX219" s="13" t="s">
        <v>71</v>
      </c>
      <c r="AY219" s="236" t="s">
        <v>171</v>
      </c>
    </row>
    <row r="220" s="13" customFormat="1">
      <c r="A220" s="13"/>
      <c r="B220" s="225"/>
      <c r="C220" s="226"/>
      <c r="D220" s="227" t="s">
        <v>182</v>
      </c>
      <c r="E220" s="228" t="s">
        <v>19</v>
      </c>
      <c r="F220" s="229" t="s">
        <v>2661</v>
      </c>
      <c r="G220" s="226"/>
      <c r="H220" s="230">
        <v>-6.5999999999999996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182</v>
      </c>
      <c r="AU220" s="236" t="s">
        <v>81</v>
      </c>
      <c r="AV220" s="13" t="s">
        <v>81</v>
      </c>
      <c r="AW220" s="13" t="s">
        <v>33</v>
      </c>
      <c r="AX220" s="13" t="s">
        <v>71</v>
      </c>
      <c r="AY220" s="236" t="s">
        <v>171</v>
      </c>
    </row>
    <row r="221" s="13" customFormat="1">
      <c r="A221" s="13"/>
      <c r="B221" s="225"/>
      <c r="C221" s="226"/>
      <c r="D221" s="227" t="s">
        <v>182</v>
      </c>
      <c r="E221" s="228" t="s">
        <v>19</v>
      </c>
      <c r="F221" s="229" t="s">
        <v>2662</v>
      </c>
      <c r="G221" s="226"/>
      <c r="H221" s="230">
        <v>33.060000000000002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182</v>
      </c>
      <c r="AU221" s="236" t="s">
        <v>81</v>
      </c>
      <c r="AV221" s="13" t="s">
        <v>81</v>
      </c>
      <c r="AW221" s="13" t="s">
        <v>33</v>
      </c>
      <c r="AX221" s="13" t="s">
        <v>71</v>
      </c>
      <c r="AY221" s="236" t="s">
        <v>171</v>
      </c>
    </row>
    <row r="222" s="13" customFormat="1">
      <c r="A222" s="13"/>
      <c r="B222" s="225"/>
      <c r="C222" s="226"/>
      <c r="D222" s="227" t="s">
        <v>182</v>
      </c>
      <c r="E222" s="228" t="s">
        <v>19</v>
      </c>
      <c r="F222" s="229" t="s">
        <v>2663</v>
      </c>
      <c r="G222" s="226"/>
      <c r="H222" s="230">
        <v>245.24500000000001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182</v>
      </c>
      <c r="AU222" s="236" t="s">
        <v>81</v>
      </c>
      <c r="AV222" s="13" t="s">
        <v>81</v>
      </c>
      <c r="AW222" s="13" t="s">
        <v>33</v>
      </c>
      <c r="AX222" s="13" t="s">
        <v>71</v>
      </c>
      <c r="AY222" s="236" t="s">
        <v>171</v>
      </c>
    </row>
    <row r="223" s="14" customFormat="1">
      <c r="A223" s="14"/>
      <c r="B223" s="237"/>
      <c r="C223" s="238"/>
      <c r="D223" s="227" t="s">
        <v>182</v>
      </c>
      <c r="E223" s="239" t="s">
        <v>19</v>
      </c>
      <c r="F223" s="240" t="s">
        <v>2664</v>
      </c>
      <c r="G223" s="238"/>
      <c r="H223" s="241">
        <v>726.73099999999999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182</v>
      </c>
      <c r="AU223" s="247" t="s">
        <v>81</v>
      </c>
      <c r="AV223" s="14" t="s">
        <v>185</v>
      </c>
      <c r="AW223" s="14" t="s">
        <v>33</v>
      </c>
      <c r="AX223" s="14" t="s">
        <v>71</v>
      </c>
      <c r="AY223" s="247" t="s">
        <v>171</v>
      </c>
    </row>
    <row r="224" s="13" customFormat="1">
      <c r="A224" s="13"/>
      <c r="B224" s="225"/>
      <c r="C224" s="226"/>
      <c r="D224" s="227" t="s">
        <v>182</v>
      </c>
      <c r="E224" s="228" t="s">
        <v>19</v>
      </c>
      <c r="F224" s="229" t="s">
        <v>2665</v>
      </c>
      <c r="G224" s="226"/>
      <c r="H224" s="230">
        <v>81.623999999999995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182</v>
      </c>
      <c r="AU224" s="236" t="s">
        <v>81</v>
      </c>
      <c r="AV224" s="13" t="s">
        <v>81</v>
      </c>
      <c r="AW224" s="13" t="s">
        <v>33</v>
      </c>
      <c r="AX224" s="13" t="s">
        <v>71</v>
      </c>
      <c r="AY224" s="236" t="s">
        <v>171</v>
      </c>
    </row>
    <row r="225" s="13" customFormat="1">
      <c r="A225" s="13"/>
      <c r="B225" s="225"/>
      <c r="C225" s="226"/>
      <c r="D225" s="227" t="s">
        <v>182</v>
      </c>
      <c r="E225" s="228" t="s">
        <v>19</v>
      </c>
      <c r="F225" s="229" t="s">
        <v>2666</v>
      </c>
      <c r="G225" s="226"/>
      <c r="H225" s="230">
        <v>111.681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182</v>
      </c>
      <c r="AU225" s="236" t="s">
        <v>81</v>
      </c>
      <c r="AV225" s="13" t="s">
        <v>81</v>
      </c>
      <c r="AW225" s="13" t="s">
        <v>33</v>
      </c>
      <c r="AX225" s="13" t="s">
        <v>71</v>
      </c>
      <c r="AY225" s="236" t="s">
        <v>171</v>
      </c>
    </row>
    <row r="226" s="14" customFormat="1">
      <c r="A226" s="14"/>
      <c r="B226" s="237"/>
      <c r="C226" s="238"/>
      <c r="D226" s="227" t="s">
        <v>182</v>
      </c>
      <c r="E226" s="239" t="s">
        <v>19</v>
      </c>
      <c r="F226" s="240" t="s">
        <v>2667</v>
      </c>
      <c r="G226" s="238"/>
      <c r="H226" s="241">
        <v>193.30500000000001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182</v>
      </c>
      <c r="AU226" s="247" t="s">
        <v>81</v>
      </c>
      <c r="AV226" s="14" t="s">
        <v>185</v>
      </c>
      <c r="AW226" s="14" t="s">
        <v>33</v>
      </c>
      <c r="AX226" s="14" t="s">
        <v>71</v>
      </c>
      <c r="AY226" s="247" t="s">
        <v>171</v>
      </c>
    </row>
    <row r="227" s="15" customFormat="1">
      <c r="A227" s="15"/>
      <c r="B227" s="248"/>
      <c r="C227" s="249"/>
      <c r="D227" s="227" t="s">
        <v>182</v>
      </c>
      <c r="E227" s="250" t="s">
        <v>19</v>
      </c>
      <c r="F227" s="251" t="s">
        <v>188</v>
      </c>
      <c r="G227" s="249"/>
      <c r="H227" s="252">
        <v>1108.3059999999998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182</v>
      </c>
      <c r="AU227" s="258" t="s">
        <v>81</v>
      </c>
      <c r="AV227" s="15" t="s">
        <v>179</v>
      </c>
      <c r="AW227" s="15" t="s">
        <v>33</v>
      </c>
      <c r="AX227" s="15" t="s">
        <v>79</v>
      </c>
      <c r="AY227" s="258" t="s">
        <v>171</v>
      </c>
    </row>
    <row r="228" s="2" customFormat="1" ht="21.75" customHeight="1">
      <c r="A228" s="41"/>
      <c r="B228" s="42"/>
      <c r="C228" s="207" t="s">
        <v>7</v>
      </c>
      <c r="D228" s="207" t="s">
        <v>174</v>
      </c>
      <c r="E228" s="208" t="s">
        <v>2668</v>
      </c>
      <c r="F228" s="209" t="s">
        <v>2669</v>
      </c>
      <c r="G228" s="210" t="s">
        <v>234</v>
      </c>
      <c r="H228" s="211">
        <v>86.655000000000001</v>
      </c>
      <c r="I228" s="212"/>
      <c r="J228" s="213">
        <f>ROUND(I228*H228,2)</f>
        <v>0</v>
      </c>
      <c r="K228" s="209" t="s">
        <v>178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0.0033800000000000002</v>
      </c>
      <c r="T228" s="217">
        <f>S228*H228</f>
        <v>0.29289390000000004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179</v>
      </c>
      <c r="AT228" s="218" t="s">
        <v>174</v>
      </c>
      <c r="AU228" s="218" t="s">
        <v>81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179</v>
      </c>
      <c r="BM228" s="218" t="s">
        <v>406</v>
      </c>
    </row>
    <row r="229" s="2" customFormat="1">
      <c r="A229" s="41"/>
      <c r="B229" s="42"/>
      <c r="C229" s="43"/>
      <c r="D229" s="220" t="s">
        <v>180</v>
      </c>
      <c r="E229" s="43"/>
      <c r="F229" s="221" t="s">
        <v>2670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180</v>
      </c>
      <c r="AU229" s="20" t="s">
        <v>81</v>
      </c>
    </row>
    <row r="230" s="13" customFormat="1">
      <c r="A230" s="13"/>
      <c r="B230" s="225"/>
      <c r="C230" s="226"/>
      <c r="D230" s="227" t="s">
        <v>182</v>
      </c>
      <c r="E230" s="228" t="s">
        <v>19</v>
      </c>
      <c r="F230" s="229" t="s">
        <v>2671</v>
      </c>
      <c r="G230" s="226"/>
      <c r="H230" s="230">
        <v>14.050000000000001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182</v>
      </c>
      <c r="AU230" s="236" t="s">
        <v>81</v>
      </c>
      <c r="AV230" s="13" t="s">
        <v>81</v>
      </c>
      <c r="AW230" s="13" t="s">
        <v>33</v>
      </c>
      <c r="AX230" s="13" t="s">
        <v>71</v>
      </c>
      <c r="AY230" s="236" t="s">
        <v>171</v>
      </c>
    </row>
    <row r="231" s="14" customFormat="1">
      <c r="A231" s="14"/>
      <c r="B231" s="237"/>
      <c r="C231" s="238"/>
      <c r="D231" s="227" t="s">
        <v>182</v>
      </c>
      <c r="E231" s="239" t="s">
        <v>19</v>
      </c>
      <c r="F231" s="240" t="s">
        <v>2672</v>
      </c>
      <c r="G231" s="238"/>
      <c r="H231" s="241">
        <v>14.050000000000001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182</v>
      </c>
      <c r="AU231" s="247" t="s">
        <v>81</v>
      </c>
      <c r="AV231" s="14" t="s">
        <v>185</v>
      </c>
      <c r="AW231" s="14" t="s">
        <v>33</v>
      </c>
      <c r="AX231" s="14" t="s">
        <v>71</v>
      </c>
      <c r="AY231" s="247" t="s">
        <v>171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2673</v>
      </c>
      <c r="G232" s="226"/>
      <c r="H232" s="230">
        <v>55.670000000000002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4" customFormat="1">
      <c r="A233" s="14"/>
      <c r="B233" s="237"/>
      <c r="C233" s="238"/>
      <c r="D233" s="227" t="s">
        <v>182</v>
      </c>
      <c r="E233" s="239" t="s">
        <v>19</v>
      </c>
      <c r="F233" s="240" t="s">
        <v>2664</v>
      </c>
      <c r="G233" s="238"/>
      <c r="H233" s="241">
        <v>55.670000000000002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182</v>
      </c>
      <c r="AU233" s="247" t="s">
        <v>81</v>
      </c>
      <c r="AV233" s="14" t="s">
        <v>185</v>
      </c>
      <c r="AW233" s="14" t="s">
        <v>33</v>
      </c>
      <c r="AX233" s="14" t="s">
        <v>71</v>
      </c>
      <c r="AY233" s="247" t="s">
        <v>171</v>
      </c>
    </row>
    <row r="234" s="13" customFormat="1">
      <c r="A234" s="13"/>
      <c r="B234" s="225"/>
      <c r="C234" s="226"/>
      <c r="D234" s="227" t="s">
        <v>182</v>
      </c>
      <c r="E234" s="228" t="s">
        <v>19</v>
      </c>
      <c r="F234" s="229" t="s">
        <v>2674</v>
      </c>
      <c r="G234" s="226"/>
      <c r="H234" s="230">
        <v>16.934999999999999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182</v>
      </c>
      <c r="AU234" s="236" t="s">
        <v>81</v>
      </c>
      <c r="AV234" s="13" t="s">
        <v>81</v>
      </c>
      <c r="AW234" s="13" t="s">
        <v>33</v>
      </c>
      <c r="AX234" s="13" t="s">
        <v>71</v>
      </c>
      <c r="AY234" s="236" t="s">
        <v>171</v>
      </c>
    </row>
    <row r="235" s="14" customFormat="1">
      <c r="A235" s="14"/>
      <c r="B235" s="237"/>
      <c r="C235" s="238"/>
      <c r="D235" s="227" t="s">
        <v>182</v>
      </c>
      <c r="E235" s="239" t="s">
        <v>19</v>
      </c>
      <c r="F235" s="240" t="s">
        <v>2667</v>
      </c>
      <c r="G235" s="238"/>
      <c r="H235" s="241">
        <v>16.934999999999999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182</v>
      </c>
      <c r="AU235" s="247" t="s">
        <v>81</v>
      </c>
      <c r="AV235" s="14" t="s">
        <v>185</v>
      </c>
      <c r="AW235" s="14" t="s">
        <v>33</v>
      </c>
      <c r="AX235" s="14" t="s">
        <v>71</v>
      </c>
      <c r="AY235" s="247" t="s">
        <v>171</v>
      </c>
    </row>
    <row r="236" s="15" customFormat="1">
      <c r="A236" s="15"/>
      <c r="B236" s="248"/>
      <c r="C236" s="249"/>
      <c r="D236" s="227" t="s">
        <v>182</v>
      </c>
      <c r="E236" s="250" t="s">
        <v>19</v>
      </c>
      <c r="F236" s="251" t="s">
        <v>188</v>
      </c>
      <c r="G236" s="249"/>
      <c r="H236" s="252">
        <v>86.655000000000001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182</v>
      </c>
      <c r="AU236" s="258" t="s">
        <v>81</v>
      </c>
      <c r="AV236" s="15" t="s">
        <v>179</v>
      </c>
      <c r="AW236" s="15" t="s">
        <v>33</v>
      </c>
      <c r="AX236" s="15" t="s">
        <v>79</v>
      </c>
      <c r="AY236" s="258" t="s">
        <v>171</v>
      </c>
    </row>
    <row r="237" s="2" customFormat="1" ht="16.5" customHeight="1">
      <c r="A237" s="41"/>
      <c r="B237" s="42"/>
      <c r="C237" s="207" t="s">
        <v>258</v>
      </c>
      <c r="D237" s="207" t="s">
        <v>174</v>
      </c>
      <c r="E237" s="208" t="s">
        <v>2675</v>
      </c>
      <c r="F237" s="209" t="s">
        <v>2676</v>
      </c>
      <c r="G237" s="210" t="s">
        <v>234</v>
      </c>
      <c r="H237" s="211">
        <v>6</v>
      </c>
      <c r="I237" s="212"/>
      <c r="J237" s="213">
        <f>ROUND(I237*H237,2)</f>
        <v>0</v>
      </c>
      <c r="K237" s="209" t="s">
        <v>178</v>
      </c>
      <c r="L237" s="47"/>
      <c r="M237" s="214" t="s">
        <v>19</v>
      </c>
      <c r="N237" s="215" t="s">
        <v>42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0.00348</v>
      </c>
      <c r="T237" s="217">
        <f>S237*H237</f>
        <v>0.020879999999999999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179</v>
      </c>
      <c r="AT237" s="218" t="s">
        <v>174</v>
      </c>
      <c r="AU237" s="218" t="s">
        <v>81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179</v>
      </c>
      <c r="BM237" s="218" t="s">
        <v>416</v>
      </c>
    </row>
    <row r="238" s="2" customFormat="1">
      <c r="A238" s="41"/>
      <c r="B238" s="42"/>
      <c r="C238" s="43"/>
      <c r="D238" s="220" t="s">
        <v>180</v>
      </c>
      <c r="E238" s="43"/>
      <c r="F238" s="221" t="s">
        <v>2677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180</v>
      </c>
      <c r="AU238" s="20" t="s">
        <v>81</v>
      </c>
    </row>
    <row r="239" s="13" customFormat="1">
      <c r="A239" s="13"/>
      <c r="B239" s="225"/>
      <c r="C239" s="226"/>
      <c r="D239" s="227" t="s">
        <v>182</v>
      </c>
      <c r="E239" s="228" t="s">
        <v>19</v>
      </c>
      <c r="F239" s="229" t="s">
        <v>2678</v>
      </c>
      <c r="G239" s="226"/>
      <c r="H239" s="230">
        <v>6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182</v>
      </c>
      <c r="AU239" s="236" t="s">
        <v>81</v>
      </c>
      <c r="AV239" s="13" t="s">
        <v>81</v>
      </c>
      <c r="AW239" s="13" t="s">
        <v>33</v>
      </c>
      <c r="AX239" s="13" t="s">
        <v>71</v>
      </c>
      <c r="AY239" s="236" t="s">
        <v>171</v>
      </c>
    </row>
    <row r="240" s="14" customFormat="1">
      <c r="A240" s="14"/>
      <c r="B240" s="237"/>
      <c r="C240" s="238"/>
      <c r="D240" s="227" t="s">
        <v>182</v>
      </c>
      <c r="E240" s="239" t="s">
        <v>19</v>
      </c>
      <c r="F240" s="240" t="s">
        <v>2664</v>
      </c>
      <c r="G240" s="238"/>
      <c r="H240" s="241">
        <v>6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182</v>
      </c>
      <c r="AU240" s="247" t="s">
        <v>81</v>
      </c>
      <c r="AV240" s="14" t="s">
        <v>185</v>
      </c>
      <c r="AW240" s="14" t="s">
        <v>33</v>
      </c>
      <c r="AX240" s="14" t="s">
        <v>71</v>
      </c>
      <c r="AY240" s="247" t="s">
        <v>171</v>
      </c>
    </row>
    <row r="241" s="15" customFormat="1">
      <c r="A241" s="15"/>
      <c r="B241" s="248"/>
      <c r="C241" s="249"/>
      <c r="D241" s="227" t="s">
        <v>182</v>
      </c>
      <c r="E241" s="250" t="s">
        <v>19</v>
      </c>
      <c r="F241" s="251" t="s">
        <v>188</v>
      </c>
      <c r="G241" s="249"/>
      <c r="H241" s="252">
        <v>6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182</v>
      </c>
      <c r="AU241" s="258" t="s">
        <v>81</v>
      </c>
      <c r="AV241" s="15" t="s">
        <v>179</v>
      </c>
      <c r="AW241" s="15" t="s">
        <v>33</v>
      </c>
      <c r="AX241" s="15" t="s">
        <v>79</v>
      </c>
      <c r="AY241" s="258" t="s">
        <v>171</v>
      </c>
    </row>
    <row r="242" s="2" customFormat="1" ht="16.5" customHeight="1">
      <c r="A242" s="41"/>
      <c r="B242" s="42"/>
      <c r="C242" s="207" t="s">
        <v>421</v>
      </c>
      <c r="D242" s="207" t="s">
        <v>174</v>
      </c>
      <c r="E242" s="208" t="s">
        <v>2679</v>
      </c>
      <c r="F242" s="209" t="s">
        <v>2680</v>
      </c>
      <c r="G242" s="210" t="s">
        <v>234</v>
      </c>
      <c r="H242" s="211">
        <v>100</v>
      </c>
      <c r="I242" s="212"/>
      <c r="J242" s="213">
        <f>ROUND(I242*H242,2)</f>
        <v>0</v>
      </c>
      <c r="K242" s="209" t="s">
        <v>178</v>
      </c>
      <c r="L242" s="47"/>
      <c r="M242" s="214" t="s">
        <v>19</v>
      </c>
      <c r="N242" s="215" t="s">
        <v>42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0.0016999999999999999</v>
      </c>
      <c r="T242" s="217">
        <f>S242*H242</f>
        <v>0.16999999999999998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179</v>
      </c>
      <c r="AT242" s="218" t="s">
        <v>174</v>
      </c>
      <c r="AU242" s="218" t="s">
        <v>81</v>
      </c>
      <c r="AY242" s="20" t="s">
        <v>171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179</v>
      </c>
      <c r="BM242" s="218" t="s">
        <v>424</v>
      </c>
    </row>
    <row r="243" s="2" customFormat="1">
      <c r="A243" s="41"/>
      <c r="B243" s="42"/>
      <c r="C243" s="43"/>
      <c r="D243" s="220" t="s">
        <v>180</v>
      </c>
      <c r="E243" s="43"/>
      <c r="F243" s="221" t="s">
        <v>2681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180</v>
      </c>
      <c r="AU243" s="20" t="s">
        <v>81</v>
      </c>
    </row>
    <row r="244" s="2" customFormat="1" ht="16.5" customHeight="1">
      <c r="A244" s="41"/>
      <c r="B244" s="42"/>
      <c r="C244" s="207" t="s">
        <v>265</v>
      </c>
      <c r="D244" s="207" t="s">
        <v>174</v>
      </c>
      <c r="E244" s="208" t="s">
        <v>2682</v>
      </c>
      <c r="F244" s="209" t="s">
        <v>2683</v>
      </c>
      <c r="G244" s="210" t="s">
        <v>234</v>
      </c>
      <c r="H244" s="211">
        <v>90.492000000000004</v>
      </c>
      <c r="I244" s="212"/>
      <c r="J244" s="213">
        <f>ROUND(I244*H244,2)</f>
        <v>0</v>
      </c>
      <c r="K244" s="209" t="s">
        <v>178</v>
      </c>
      <c r="L244" s="47"/>
      <c r="M244" s="214" t="s">
        <v>19</v>
      </c>
      <c r="N244" s="215" t="s">
        <v>42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0.0017700000000000001</v>
      </c>
      <c r="T244" s="217">
        <f>S244*H244</f>
        <v>0.16017084000000001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179</v>
      </c>
      <c r="AT244" s="218" t="s">
        <v>174</v>
      </c>
      <c r="AU244" s="218" t="s">
        <v>81</v>
      </c>
      <c r="AY244" s="20" t="s">
        <v>171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179</v>
      </c>
      <c r="BM244" s="218" t="s">
        <v>428</v>
      </c>
    </row>
    <row r="245" s="2" customFormat="1">
      <c r="A245" s="41"/>
      <c r="B245" s="42"/>
      <c r="C245" s="43"/>
      <c r="D245" s="220" t="s">
        <v>180</v>
      </c>
      <c r="E245" s="43"/>
      <c r="F245" s="221" t="s">
        <v>2684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180</v>
      </c>
      <c r="AU245" s="20" t="s">
        <v>81</v>
      </c>
    </row>
    <row r="246" s="13" customFormat="1">
      <c r="A246" s="13"/>
      <c r="B246" s="225"/>
      <c r="C246" s="226"/>
      <c r="D246" s="227" t="s">
        <v>182</v>
      </c>
      <c r="E246" s="228" t="s">
        <v>19</v>
      </c>
      <c r="F246" s="229" t="s">
        <v>2685</v>
      </c>
      <c r="G246" s="226"/>
      <c r="H246" s="230">
        <v>90.492000000000004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182</v>
      </c>
      <c r="AU246" s="236" t="s">
        <v>81</v>
      </c>
      <c r="AV246" s="13" t="s">
        <v>81</v>
      </c>
      <c r="AW246" s="13" t="s">
        <v>33</v>
      </c>
      <c r="AX246" s="13" t="s">
        <v>71</v>
      </c>
      <c r="AY246" s="236" t="s">
        <v>171</v>
      </c>
    </row>
    <row r="247" s="15" customFormat="1">
      <c r="A247" s="15"/>
      <c r="B247" s="248"/>
      <c r="C247" s="249"/>
      <c r="D247" s="227" t="s">
        <v>182</v>
      </c>
      <c r="E247" s="250" t="s">
        <v>19</v>
      </c>
      <c r="F247" s="251" t="s">
        <v>188</v>
      </c>
      <c r="G247" s="249"/>
      <c r="H247" s="252">
        <v>90.492000000000004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182</v>
      </c>
      <c r="AU247" s="258" t="s">
        <v>81</v>
      </c>
      <c r="AV247" s="15" t="s">
        <v>179</v>
      </c>
      <c r="AW247" s="15" t="s">
        <v>33</v>
      </c>
      <c r="AX247" s="15" t="s">
        <v>79</v>
      </c>
      <c r="AY247" s="258" t="s">
        <v>171</v>
      </c>
    </row>
    <row r="248" s="2" customFormat="1" ht="16.5" customHeight="1">
      <c r="A248" s="41"/>
      <c r="B248" s="42"/>
      <c r="C248" s="207" t="s">
        <v>431</v>
      </c>
      <c r="D248" s="207" t="s">
        <v>174</v>
      </c>
      <c r="E248" s="208" t="s">
        <v>2686</v>
      </c>
      <c r="F248" s="209" t="s">
        <v>2687</v>
      </c>
      <c r="G248" s="210" t="s">
        <v>234</v>
      </c>
      <c r="H248" s="211">
        <v>166.50999999999999</v>
      </c>
      <c r="I248" s="212"/>
      <c r="J248" s="213">
        <f>ROUND(I248*H248,2)</f>
        <v>0</v>
      </c>
      <c r="K248" s="209" t="s">
        <v>178</v>
      </c>
      <c r="L248" s="47"/>
      <c r="M248" s="214" t="s">
        <v>19</v>
      </c>
      <c r="N248" s="215" t="s">
        <v>42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0.0017700000000000001</v>
      </c>
      <c r="T248" s="217">
        <f>S248*H248</f>
        <v>0.2947227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179</v>
      </c>
      <c r="AT248" s="218" t="s">
        <v>174</v>
      </c>
      <c r="AU248" s="218" t="s">
        <v>81</v>
      </c>
      <c r="AY248" s="20" t="s">
        <v>171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179</v>
      </c>
      <c r="BM248" s="218" t="s">
        <v>434</v>
      </c>
    </row>
    <row r="249" s="2" customFormat="1">
      <c r="A249" s="41"/>
      <c r="B249" s="42"/>
      <c r="C249" s="43"/>
      <c r="D249" s="220" t="s">
        <v>180</v>
      </c>
      <c r="E249" s="43"/>
      <c r="F249" s="221" t="s">
        <v>2688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180</v>
      </c>
      <c r="AU249" s="20" t="s">
        <v>81</v>
      </c>
    </row>
    <row r="250" s="13" customFormat="1">
      <c r="A250" s="13"/>
      <c r="B250" s="225"/>
      <c r="C250" s="226"/>
      <c r="D250" s="227" t="s">
        <v>182</v>
      </c>
      <c r="E250" s="228" t="s">
        <v>19</v>
      </c>
      <c r="F250" s="229" t="s">
        <v>2689</v>
      </c>
      <c r="G250" s="226"/>
      <c r="H250" s="230">
        <v>28.100000000000001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182</v>
      </c>
      <c r="AU250" s="236" t="s">
        <v>81</v>
      </c>
      <c r="AV250" s="13" t="s">
        <v>81</v>
      </c>
      <c r="AW250" s="13" t="s">
        <v>33</v>
      </c>
      <c r="AX250" s="13" t="s">
        <v>71</v>
      </c>
      <c r="AY250" s="236" t="s">
        <v>171</v>
      </c>
    </row>
    <row r="251" s="13" customFormat="1">
      <c r="A251" s="13"/>
      <c r="B251" s="225"/>
      <c r="C251" s="226"/>
      <c r="D251" s="227" t="s">
        <v>182</v>
      </c>
      <c r="E251" s="228" t="s">
        <v>19</v>
      </c>
      <c r="F251" s="229" t="s">
        <v>2690</v>
      </c>
      <c r="G251" s="226"/>
      <c r="H251" s="230">
        <v>104.34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182</v>
      </c>
      <c r="AU251" s="236" t="s">
        <v>81</v>
      </c>
      <c r="AV251" s="13" t="s">
        <v>81</v>
      </c>
      <c r="AW251" s="13" t="s">
        <v>33</v>
      </c>
      <c r="AX251" s="13" t="s">
        <v>71</v>
      </c>
      <c r="AY251" s="236" t="s">
        <v>171</v>
      </c>
    </row>
    <row r="252" s="13" customFormat="1">
      <c r="A252" s="13"/>
      <c r="B252" s="225"/>
      <c r="C252" s="226"/>
      <c r="D252" s="227" t="s">
        <v>182</v>
      </c>
      <c r="E252" s="228" t="s">
        <v>19</v>
      </c>
      <c r="F252" s="229" t="s">
        <v>2691</v>
      </c>
      <c r="G252" s="226"/>
      <c r="H252" s="230">
        <v>34.07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182</v>
      </c>
      <c r="AU252" s="236" t="s">
        <v>81</v>
      </c>
      <c r="AV252" s="13" t="s">
        <v>81</v>
      </c>
      <c r="AW252" s="13" t="s">
        <v>33</v>
      </c>
      <c r="AX252" s="13" t="s">
        <v>71</v>
      </c>
      <c r="AY252" s="236" t="s">
        <v>171</v>
      </c>
    </row>
    <row r="253" s="15" customFormat="1">
      <c r="A253" s="15"/>
      <c r="B253" s="248"/>
      <c r="C253" s="249"/>
      <c r="D253" s="227" t="s">
        <v>182</v>
      </c>
      <c r="E253" s="250" t="s">
        <v>19</v>
      </c>
      <c r="F253" s="251" t="s">
        <v>188</v>
      </c>
      <c r="G253" s="249"/>
      <c r="H253" s="252">
        <v>166.50999999999999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182</v>
      </c>
      <c r="AU253" s="258" t="s">
        <v>81</v>
      </c>
      <c r="AV253" s="15" t="s">
        <v>179</v>
      </c>
      <c r="AW253" s="15" t="s">
        <v>33</v>
      </c>
      <c r="AX253" s="15" t="s">
        <v>79</v>
      </c>
      <c r="AY253" s="258" t="s">
        <v>171</v>
      </c>
    </row>
    <row r="254" s="2" customFormat="1" ht="16.5" customHeight="1">
      <c r="A254" s="41"/>
      <c r="B254" s="42"/>
      <c r="C254" s="207" t="s">
        <v>272</v>
      </c>
      <c r="D254" s="207" t="s">
        <v>174</v>
      </c>
      <c r="E254" s="208" t="s">
        <v>2692</v>
      </c>
      <c r="F254" s="209" t="s">
        <v>2693</v>
      </c>
      <c r="G254" s="210" t="s">
        <v>234</v>
      </c>
      <c r="H254" s="211">
        <v>121.11</v>
      </c>
      <c r="I254" s="212"/>
      <c r="J254" s="213">
        <f>ROUND(I254*H254,2)</f>
        <v>0</v>
      </c>
      <c r="K254" s="209" t="s">
        <v>178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0.00175</v>
      </c>
      <c r="T254" s="217">
        <f>S254*H254</f>
        <v>0.21194250000000001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179</v>
      </c>
      <c r="AT254" s="218" t="s">
        <v>174</v>
      </c>
      <c r="AU254" s="218" t="s">
        <v>81</v>
      </c>
      <c r="AY254" s="20" t="s">
        <v>171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179</v>
      </c>
      <c r="BM254" s="218" t="s">
        <v>451</v>
      </c>
    </row>
    <row r="255" s="2" customFormat="1">
      <c r="A255" s="41"/>
      <c r="B255" s="42"/>
      <c r="C255" s="43"/>
      <c r="D255" s="220" t="s">
        <v>180</v>
      </c>
      <c r="E255" s="43"/>
      <c r="F255" s="221" t="s">
        <v>2694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180</v>
      </c>
      <c r="AU255" s="20" t="s">
        <v>81</v>
      </c>
    </row>
    <row r="256" s="13" customFormat="1">
      <c r="A256" s="13"/>
      <c r="B256" s="225"/>
      <c r="C256" s="226"/>
      <c r="D256" s="227" t="s">
        <v>182</v>
      </c>
      <c r="E256" s="228" t="s">
        <v>19</v>
      </c>
      <c r="F256" s="229" t="s">
        <v>2695</v>
      </c>
      <c r="G256" s="226"/>
      <c r="H256" s="230">
        <v>121.11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182</v>
      </c>
      <c r="AU256" s="236" t="s">
        <v>81</v>
      </c>
      <c r="AV256" s="13" t="s">
        <v>81</v>
      </c>
      <c r="AW256" s="13" t="s">
        <v>33</v>
      </c>
      <c r="AX256" s="13" t="s">
        <v>71</v>
      </c>
      <c r="AY256" s="236" t="s">
        <v>171</v>
      </c>
    </row>
    <row r="257" s="15" customFormat="1">
      <c r="A257" s="15"/>
      <c r="B257" s="248"/>
      <c r="C257" s="249"/>
      <c r="D257" s="227" t="s">
        <v>182</v>
      </c>
      <c r="E257" s="250" t="s">
        <v>19</v>
      </c>
      <c r="F257" s="251" t="s">
        <v>188</v>
      </c>
      <c r="G257" s="249"/>
      <c r="H257" s="252">
        <v>121.11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182</v>
      </c>
      <c r="AU257" s="258" t="s">
        <v>81</v>
      </c>
      <c r="AV257" s="15" t="s">
        <v>179</v>
      </c>
      <c r="AW257" s="15" t="s">
        <v>33</v>
      </c>
      <c r="AX257" s="15" t="s">
        <v>79</v>
      </c>
      <c r="AY257" s="258" t="s">
        <v>171</v>
      </c>
    </row>
    <row r="258" s="2" customFormat="1" ht="16.5" customHeight="1">
      <c r="A258" s="41"/>
      <c r="B258" s="42"/>
      <c r="C258" s="207" t="s">
        <v>454</v>
      </c>
      <c r="D258" s="207" t="s">
        <v>174</v>
      </c>
      <c r="E258" s="208" t="s">
        <v>2696</v>
      </c>
      <c r="F258" s="209" t="s">
        <v>2697</v>
      </c>
      <c r="G258" s="210" t="s">
        <v>191</v>
      </c>
      <c r="H258" s="211">
        <v>19.09</v>
      </c>
      <c r="I258" s="212"/>
      <c r="J258" s="213">
        <f>ROUND(I258*H258,2)</f>
        <v>0</v>
      </c>
      <c r="K258" s="209" t="s">
        <v>178</v>
      </c>
      <c r="L258" s="47"/>
      <c r="M258" s="214" t="s">
        <v>19</v>
      </c>
      <c r="N258" s="215" t="s">
        <v>42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0.0058399999999999997</v>
      </c>
      <c r="T258" s="217">
        <f>S258*H258</f>
        <v>0.11148559999999999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179</v>
      </c>
      <c r="AT258" s="218" t="s">
        <v>174</v>
      </c>
      <c r="AU258" s="218" t="s">
        <v>81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179</v>
      </c>
      <c r="BM258" s="218" t="s">
        <v>457</v>
      </c>
    </row>
    <row r="259" s="2" customFormat="1">
      <c r="A259" s="41"/>
      <c r="B259" s="42"/>
      <c r="C259" s="43"/>
      <c r="D259" s="220" t="s">
        <v>180</v>
      </c>
      <c r="E259" s="43"/>
      <c r="F259" s="221" t="s">
        <v>2698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180</v>
      </c>
      <c r="AU259" s="20" t="s">
        <v>81</v>
      </c>
    </row>
    <row r="260" s="13" customFormat="1">
      <c r="A260" s="13"/>
      <c r="B260" s="225"/>
      <c r="C260" s="226"/>
      <c r="D260" s="227" t="s">
        <v>182</v>
      </c>
      <c r="E260" s="228" t="s">
        <v>19</v>
      </c>
      <c r="F260" s="229" t="s">
        <v>2699</v>
      </c>
      <c r="G260" s="226"/>
      <c r="H260" s="230">
        <v>4.5999999999999996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182</v>
      </c>
      <c r="AU260" s="236" t="s">
        <v>81</v>
      </c>
      <c r="AV260" s="13" t="s">
        <v>81</v>
      </c>
      <c r="AW260" s="13" t="s">
        <v>33</v>
      </c>
      <c r="AX260" s="13" t="s">
        <v>71</v>
      </c>
      <c r="AY260" s="236" t="s">
        <v>171</v>
      </c>
    </row>
    <row r="261" s="13" customFormat="1">
      <c r="A261" s="13"/>
      <c r="B261" s="225"/>
      <c r="C261" s="226"/>
      <c r="D261" s="227" t="s">
        <v>182</v>
      </c>
      <c r="E261" s="228" t="s">
        <v>19</v>
      </c>
      <c r="F261" s="229" t="s">
        <v>2700</v>
      </c>
      <c r="G261" s="226"/>
      <c r="H261" s="230">
        <v>4.9000000000000004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182</v>
      </c>
      <c r="AU261" s="236" t="s">
        <v>81</v>
      </c>
      <c r="AV261" s="13" t="s">
        <v>81</v>
      </c>
      <c r="AW261" s="13" t="s">
        <v>33</v>
      </c>
      <c r="AX261" s="13" t="s">
        <v>71</v>
      </c>
      <c r="AY261" s="236" t="s">
        <v>171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2701</v>
      </c>
      <c r="G262" s="226"/>
      <c r="H262" s="230">
        <v>3.2000000000000002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3" customFormat="1">
      <c r="A263" s="13"/>
      <c r="B263" s="225"/>
      <c r="C263" s="226"/>
      <c r="D263" s="227" t="s">
        <v>182</v>
      </c>
      <c r="E263" s="228" t="s">
        <v>19</v>
      </c>
      <c r="F263" s="229" t="s">
        <v>2702</v>
      </c>
      <c r="G263" s="226"/>
      <c r="H263" s="230">
        <v>4.7400000000000002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182</v>
      </c>
      <c r="AU263" s="236" t="s">
        <v>81</v>
      </c>
      <c r="AV263" s="13" t="s">
        <v>81</v>
      </c>
      <c r="AW263" s="13" t="s">
        <v>33</v>
      </c>
      <c r="AX263" s="13" t="s">
        <v>71</v>
      </c>
      <c r="AY263" s="236" t="s">
        <v>171</v>
      </c>
    </row>
    <row r="264" s="13" customFormat="1">
      <c r="A264" s="13"/>
      <c r="B264" s="225"/>
      <c r="C264" s="226"/>
      <c r="D264" s="227" t="s">
        <v>182</v>
      </c>
      <c r="E264" s="228" t="s">
        <v>19</v>
      </c>
      <c r="F264" s="229" t="s">
        <v>2703</v>
      </c>
      <c r="G264" s="226"/>
      <c r="H264" s="230">
        <v>1.6499999999999999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182</v>
      </c>
      <c r="AU264" s="236" t="s">
        <v>81</v>
      </c>
      <c r="AV264" s="13" t="s">
        <v>81</v>
      </c>
      <c r="AW264" s="13" t="s">
        <v>33</v>
      </c>
      <c r="AX264" s="13" t="s">
        <v>71</v>
      </c>
      <c r="AY264" s="236" t="s">
        <v>171</v>
      </c>
    </row>
    <row r="265" s="15" customFormat="1">
      <c r="A265" s="15"/>
      <c r="B265" s="248"/>
      <c r="C265" s="249"/>
      <c r="D265" s="227" t="s">
        <v>182</v>
      </c>
      <c r="E265" s="250" t="s">
        <v>19</v>
      </c>
      <c r="F265" s="251" t="s">
        <v>188</v>
      </c>
      <c r="G265" s="249"/>
      <c r="H265" s="252">
        <v>19.089999999999996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8" t="s">
        <v>182</v>
      </c>
      <c r="AU265" s="258" t="s">
        <v>81</v>
      </c>
      <c r="AV265" s="15" t="s">
        <v>179</v>
      </c>
      <c r="AW265" s="15" t="s">
        <v>33</v>
      </c>
      <c r="AX265" s="15" t="s">
        <v>79</v>
      </c>
      <c r="AY265" s="258" t="s">
        <v>171</v>
      </c>
    </row>
    <row r="266" s="2" customFormat="1" ht="24.15" customHeight="1">
      <c r="A266" s="41"/>
      <c r="B266" s="42"/>
      <c r="C266" s="207" t="s">
        <v>276</v>
      </c>
      <c r="D266" s="207" t="s">
        <v>174</v>
      </c>
      <c r="E266" s="208" t="s">
        <v>2704</v>
      </c>
      <c r="F266" s="209" t="s">
        <v>2705</v>
      </c>
      <c r="G266" s="210" t="s">
        <v>395</v>
      </c>
      <c r="H266" s="211">
        <v>9</v>
      </c>
      <c r="I266" s="212"/>
      <c r="J266" s="213">
        <f>ROUND(I266*H266,2)</f>
        <v>0</v>
      </c>
      <c r="K266" s="209" t="s">
        <v>178</v>
      </c>
      <c r="L266" s="47"/>
      <c r="M266" s="214" t="s">
        <v>19</v>
      </c>
      <c r="N266" s="215" t="s">
        <v>42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0.0018799999999999999</v>
      </c>
      <c r="T266" s="217">
        <f>S266*H266</f>
        <v>0.016920000000000001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179</v>
      </c>
      <c r="AT266" s="218" t="s">
        <v>174</v>
      </c>
      <c r="AU266" s="218" t="s">
        <v>81</v>
      </c>
      <c r="AY266" s="20" t="s">
        <v>171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179</v>
      </c>
      <c r="BM266" s="218" t="s">
        <v>462</v>
      </c>
    </row>
    <row r="267" s="2" customFormat="1">
      <c r="A267" s="41"/>
      <c r="B267" s="42"/>
      <c r="C267" s="43"/>
      <c r="D267" s="220" t="s">
        <v>180</v>
      </c>
      <c r="E267" s="43"/>
      <c r="F267" s="221" t="s">
        <v>2706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180</v>
      </c>
      <c r="AU267" s="20" t="s">
        <v>81</v>
      </c>
    </row>
    <row r="268" s="2" customFormat="1" ht="16.5" customHeight="1">
      <c r="A268" s="41"/>
      <c r="B268" s="42"/>
      <c r="C268" s="207" t="s">
        <v>464</v>
      </c>
      <c r="D268" s="207" t="s">
        <v>174</v>
      </c>
      <c r="E268" s="208" t="s">
        <v>2707</v>
      </c>
      <c r="F268" s="209" t="s">
        <v>2708</v>
      </c>
      <c r="G268" s="210" t="s">
        <v>395</v>
      </c>
      <c r="H268" s="211">
        <v>9</v>
      </c>
      <c r="I268" s="212"/>
      <c r="J268" s="213">
        <f>ROUND(I268*H268,2)</f>
        <v>0</v>
      </c>
      <c r="K268" s="209" t="s">
        <v>178</v>
      </c>
      <c r="L268" s="47"/>
      <c r="M268" s="214" t="s">
        <v>19</v>
      </c>
      <c r="N268" s="215" t="s">
        <v>42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0.00029999999999999997</v>
      </c>
      <c r="T268" s="217">
        <f>S268*H268</f>
        <v>0.0026999999999999997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179</v>
      </c>
      <c r="AT268" s="218" t="s">
        <v>174</v>
      </c>
      <c r="AU268" s="218" t="s">
        <v>81</v>
      </c>
      <c r="AY268" s="20" t="s">
        <v>171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79</v>
      </c>
      <c r="BK268" s="219">
        <f>ROUND(I268*H268,2)</f>
        <v>0</v>
      </c>
      <c r="BL268" s="20" t="s">
        <v>179</v>
      </c>
      <c r="BM268" s="218" t="s">
        <v>467</v>
      </c>
    </row>
    <row r="269" s="2" customFormat="1">
      <c r="A269" s="41"/>
      <c r="B269" s="42"/>
      <c r="C269" s="43"/>
      <c r="D269" s="220" t="s">
        <v>180</v>
      </c>
      <c r="E269" s="43"/>
      <c r="F269" s="221" t="s">
        <v>2709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180</v>
      </c>
      <c r="AU269" s="20" t="s">
        <v>81</v>
      </c>
    </row>
    <row r="270" s="2" customFormat="1" ht="16.5" customHeight="1">
      <c r="A270" s="41"/>
      <c r="B270" s="42"/>
      <c r="C270" s="207" t="s">
        <v>280</v>
      </c>
      <c r="D270" s="207" t="s">
        <v>174</v>
      </c>
      <c r="E270" s="208" t="s">
        <v>2710</v>
      </c>
      <c r="F270" s="209" t="s">
        <v>2711</v>
      </c>
      <c r="G270" s="210" t="s">
        <v>234</v>
      </c>
      <c r="H270" s="211">
        <v>250.40199999999999</v>
      </c>
      <c r="I270" s="212"/>
      <c r="J270" s="213">
        <f>ROUND(I270*H270,2)</f>
        <v>0</v>
      </c>
      <c r="K270" s="209" t="s">
        <v>178</v>
      </c>
      <c r="L270" s="47"/>
      <c r="M270" s="214" t="s">
        <v>19</v>
      </c>
      <c r="N270" s="215" t="s">
        <v>42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0.0025999999999999999</v>
      </c>
      <c r="T270" s="217">
        <f>S270*H270</f>
        <v>0.65104519999999999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179</v>
      </c>
      <c r="AT270" s="218" t="s">
        <v>174</v>
      </c>
      <c r="AU270" s="218" t="s">
        <v>81</v>
      </c>
      <c r="AY270" s="20" t="s">
        <v>171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179</v>
      </c>
      <c r="BM270" s="218" t="s">
        <v>471</v>
      </c>
    </row>
    <row r="271" s="2" customFormat="1">
      <c r="A271" s="41"/>
      <c r="B271" s="42"/>
      <c r="C271" s="43"/>
      <c r="D271" s="220" t="s">
        <v>180</v>
      </c>
      <c r="E271" s="43"/>
      <c r="F271" s="221" t="s">
        <v>2712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180</v>
      </c>
      <c r="AU271" s="20" t="s">
        <v>81</v>
      </c>
    </row>
    <row r="272" s="13" customFormat="1">
      <c r="A272" s="13"/>
      <c r="B272" s="225"/>
      <c r="C272" s="226"/>
      <c r="D272" s="227" t="s">
        <v>182</v>
      </c>
      <c r="E272" s="228" t="s">
        <v>19</v>
      </c>
      <c r="F272" s="229" t="s">
        <v>2713</v>
      </c>
      <c r="G272" s="226"/>
      <c r="H272" s="230">
        <v>28.100000000000001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182</v>
      </c>
      <c r="AU272" s="236" t="s">
        <v>81</v>
      </c>
      <c r="AV272" s="13" t="s">
        <v>81</v>
      </c>
      <c r="AW272" s="13" t="s">
        <v>33</v>
      </c>
      <c r="AX272" s="13" t="s">
        <v>71</v>
      </c>
      <c r="AY272" s="236" t="s">
        <v>171</v>
      </c>
    </row>
    <row r="273" s="13" customFormat="1">
      <c r="A273" s="13"/>
      <c r="B273" s="225"/>
      <c r="C273" s="226"/>
      <c r="D273" s="227" t="s">
        <v>182</v>
      </c>
      <c r="E273" s="228" t="s">
        <v>19</v>
      </c>
      <c r="F273" s="229" t="s">
        <v>2690</v>
      </c>
      <c r="G273" s="226"/>
      <c r="H273" s="230">
        <v>104.34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182</v>
      </c>
      <c r="AU273" s="236" t="s">
        <v>81</v>
      </c>
      <c r="AV273" s="13" t="s">
        <v>81</v>
      </c>
      <c r="AW273" s="13" t="s">
        <v>33</v>
      </c>
      <c r="AX273" s="13" t="s">
        <v>71</v>
      </c>
      <c r="AY273" s="236" t="s">
        <v>171</v>
      </c>
    </row>
    <row r="274" s="13" customFormat="1">
      <c r="A274" s="13"/>
      <c r="B274" s="225"/>
      <c r="C274" s="226"/>
      <c r="D274" s="227" t="s">
        <v>182</v>
      </c>
      <c r="E274" s="228" t="s">
        <v>19</v>
      </c>
      <c r="F274" s="229" t="s">
        <v>2714</v>
      </c>
      <c r="G274" s="226"/>
      <c r="H274" s="230">
        <v>-6.5999999999999996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182</v>
      </c>
      <c r="AU274" s="236" t="s">
        <v>81</v>
      </c>
      <c r="AV274" s="13" t="s">
        <v>81</v>
      </c>
      <c r="AW274" s="13" t="s">
        <v>33</v>
      </c>
      <c r="AX274" s="13" t="s">
        <v>71</v>
      </c>
      <c r="AY274" s="236" t="s">
        <v>171</v>
      </c>
    </row>
    <row r="275" s="13" customFormat="1">
      <c r="A275" s="13"/>
      <c r="B275" s="225"/>
      <c r="C275" s="226"/>
      <c r="D275" s="227" t="s">
        <v>182</v>
      </c>
      <c r="E275" s="228" t="s">
        <v>19</v>
      </c>
      <c r="F275" s="229" t="s">
        <v>2691</v>
      </c>
      <c r="G275" s="226"/>
      <c r="H275" s="230">
        <v>34.07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182</v>
      </c>
      <c r="AU275" s="236" t="s">
        <v>81</v>
      </c>
      <c r="AV275" s="13" t="s">
        <v>81</v>
      </c>
      <c r="AW275" s="13" t="s">
        <v>33</v>
      </c>
      <c r="AX275" s="13" t="s">
        <v>71</v>
      </c>
      <c r="AY275" s="236" t="s">
        <v>171</v>
      </c>
    </row>
    <row r="276" s="13" customFormat="1">
      <c r="A276" s="13"/>
      <c r="B276" s="225"/>
      <c r="C276" s="226"/>
      <c r="D276" s="227" t="s">
        <v>182</v>
      </c>
      <c r="E276" s="228" t="s">
        <v>19</v>
      </c>
      <c r="F276" s="229" t="s">
        <v>2685</v>
      </c>
      <c r="G276" s="226"/>
      <c r="H276" s="230">
        <v>90.492000000000004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182</v>
      </c>
      <c r="AU276" s="236" t="s">
        <v>81</v>
      </c>
      <c r="AV276" s="13" t="s">
        <v>81</v>
      </c>
      <c r="AW276" s="13" t="s">
        <v>33</v>
      </c>
      <c r="AX276" s="13" t="s">
        <v>71</v>
      </c>
      <c r="AY276" s="236" t="s">
        <v>171</v>
      </c>
    </row>
    <row r="277" s="15" customFormat="1">
      <c r="A277" s="15"/>
      <c r="B277" s="248"/>
      <c r="C277" s="249"/>
      <c r="D277" s="227" t="s">
        <v>182</v>
      </c>
      <c r="E277" s="250" t="s">
        <v>19</v>
      </c>
      <c r="F277" s="251" t="s">
        <v>188</v>
      </c>
      <c r="G277" s="249"/>
      <c r="H277" s="252">
        <v>250.40199999999999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182</v>
      </c>
      <c r="AU277" s="258" t="s">
        <v>81</v>
      </c>
      <c r="AV277" s="15" t="s">
        <v>179</v>
      </c>
      <c r="AW277" s="15" t="s">
        <v>33</v>
      </c>
      <c r="AX277" s="15" t="s">
        <v>79</v>
      </c>
      <c r="AY277" s="258" t="s">
        <v>171</v>
      </c>
    </row>
    <row r="278" s="2" customFormat="1" ht="16.5" customHeight="1">
      <c r="A278" s="41"/>
      <c r="B278" s="42"/>
      <c r="C278" s="207" t="s">
        <v>172</v>
      </c>
      <c r="D278" s="207" t="s">
        <v>174</v>
      </c>
      <c r="E278" s="208" t="s">
        <v>2715</v>
      </c>
      <c r="F278" s="209" t="s">
        <v>2716</v>
      </c>
      <c r="G278" s="210" t="s">
        <v>395</v>
      </c>
      <c r="H278" s="211">
        <v>280</v>
      </c>
      <c r="I278" s="212"/>
      <c r="J278" s="213">
        <f>ROUND(I278*H278,2)</f>
        <v>0</v>
      </c>
      <c r="K278" s="209" t="s">
        <v>178</v>
      </c>
      <c r="L278" s="47"/>
      <c r="M278" s="214" t="s">
        <v>19</v>
      </c>
      <c r="N278" s="215" t="s">
        <v>42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0.0094000000000000004</v>
      </c>
      <c r="T278" s="217">
        <f>S278*H278</f>
        <v>2.6320000000000001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179</v>
      </c>
      <c r="AT278" s="218" t="s">
        <v>174</v>
      </c>
      <c r="AU278" s="218" t="s">
        <v>81</v>
      </c>
      <c r="AY278" s="20" t="s">
        <v>171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179</v>
      </c>
      <c r="BM278" s="218" t="s">
        <v>488</v>
      </c>
    </row>
    <row r="279" s="2" customFormat="1">
      <c r="A279" s="41"/>
      <c r="B279" s="42"/>
      <c r="C279" s="43"/>
      <c r="D279" s="220" t="s">
        <v>180</v>
      </c>
      <c r="E279" s="43"/>
      <c r="F279" s="221" t="s">
        <v>2717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180</v>
      </c>
      <c r="AU279" s="20" t="s">
        <v>81</v>
      </c>
    </row>
    <row r="280" s="2" customFormat="1" ht="16.5" customHeight="1">
      <c r="A280" s="41"/>
      <c r="B280" s="42"/>
      <c r="C280" s="207" t="s">
        <v>286</v>
      </c>
      <c r="D280" s="207" t="s">
        <v>174</v>
      </c>
      <c r="E280" s="208" t="s">
        <v>2718</v>
      </c>
      <c r="F280" s="209" t="s">
        <v>2719</v>
      </c>
      <c r="G280" s="210" t="s">
        <v>234</v>
      </c>
      <c r="H280" s="211">
        <v>90</v>
      </c>
      <c r="I280" s="212"/>
      <c r="J280" s="213">
        <f>ROUND(I280*H280,2)</f>
        <v>0</v>
      </c>
      <c r="K280" s="209" t="s">
        <v>178</v>
      </c>
      <c r="L280" s="47"/>
      <c r="M280" s="214" t="s">
        <v>19</v>
      </c>
      <c r="N280" s="215" t="s">
        <v>42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0.0039399999999999999</v>
      </c>
      <c r="T280" s="217">
        <f>S280*H280</f>
        <v>0.35459999999999997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179</v>
      </c>
      <c r="AT280" s="218" t="s">
        <v>174</v>
      </c>
      <c r="AU280" s="218" t="s">
        <v>81</v>
      </c>
      <c r="AY280" s="20" t="s">
        <v>171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179</v>
      </c>
      <c r="BM280" s="218" t="s">
        <v>498</v>
      </c>
    </row>
    <row r="281" s="2" customFormat="1">
      <c r="A281" s="41"/>
      <c r="B281" s="42"/>
      <c r="C281" s="43"/>
      <c r="D281" s="220" t="s">
        <v>180</v>
      </c>
      <c r="E281" s="43"/>
      <c r="F281" s="221" t="s">
        <v>2720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180</v>
      </c>
      <c r="AU281" s="20" t="s">
        <v>81</v>
      </c>
    </row>
    <row r="282" s="2" customFormat="1" ht="21.75" customHeight="1">
      <c r="A282" s="41"/>
      <c r="B282" s="42"/>
      <c r="C282" s="207" t="s">
        <v>500</v>
      </c>
      <c r="D282" s="207" t="s">
        <v>174</v>
      </c>
      <c r="E282" s="208" t="s">
        <v>2721</v>
      </c>
      <c r="F282" s="209" t="s">
        <v>2722</v>
      </c>
      <c r="G282" s="210" t="s">
        <v>191</v>
      </c>
      <c r="H282" s="211">
        <v>1108.306</v>
      </c>
      <c r="I282" s="212"/>
      <c r="J282" s="213">
        <f>ROUND(I282*H282,2)</f>
        <v>0</v>
      </c>
      <c r="K282" s="209" t="s">
        <v>178</v>
      </c>
      <c r="L282" s="47"/>
      <c r="M282" s="214" t="s">
        <v>19</v>
      </c>
      <c r="N282" s="215" t="s">
        <v>42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0.00066</v>
      </c>
      <c r="T282" s="217">
        <f>S282*H282</f>
        <v>0.73148195999999999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179</v>
      </c>
      <c r="AT282" s="218" t="s">
        <v>174</v>
      </c>
      <c r="AU282" s="218" t="s">
        <v>81</v>
      </c>
      <c r="AY282" s="20" t="s">
        <v>171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179</v>
      </c>
      <c r="BM282" s="218" t="s">
        <v>503</v>
      </c>
    </row>
    <row r="283" s="2" customFormat="1">
      <c r="A283" s="41"/>
      <c r="B283" s="42"/>
      <c r="C283" s="43"/>
      <c r="D283" s="220" t="s">
        <v>180</v>
      </c>
      <c r="E283" s="43"/>
      <c r="F283" s="221" t="s">
        <v>2723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180</v>
      </c>
      <c r="AU283" s="20" t="s">
        <v>81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2657</v>
      </c>
      <c r="G284" s="226"/>
      <c r="H284" s="230">
        <v>188.27000000000001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4" customFormat="1">
      <c r="A285" s="14"/>
      <c r="B285" s="237"/>
      <c r="C285" s="238"/>
      <c r="D285" s="227" t="s">
        <v>182</v>
      </c>
      <c r="E285" s="239" t="s">
        <v>19</v>
      </c>
      <c r="F285" s="240" t="s">
        <v>2658</v>
      </c>
      <c r="G285" s="238"/>
      <c r="H285" s="241">
        <v>188.27000000000001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182</v>
      </c>
      <c r="AU285" s="247" t="s">
        <v>81</v>
      </c>
      <c r="AV285" s="14" t="s">
        <v>185</v>
      </c>
      <c r="AW285" s="14" t="s">
        <v>33</v>
      </c>
      <c r="AX285" s="14" t="s">
        <v>71</v>
      </c>
      <c r="AY285" s="247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2659</v>
      </c>
      <c r="G286" s="226"/>
      <c r="H286" s="230">
        <v>463.60599999999999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2660</v>
      </c>
      <c r="G287" s="226"/>
      <c r="H287" s="230">
        <v>-8.5800000000000001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2661</v>
      </c>
      <c r="G288" s="226"/>
      <c r="H288" s="230">
        <v>-6.5999999999999996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2662</v>
      </c>
      <c r="G289" s="226"/>
      <c r="H289" s="230">
        <v>33.060000000000002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3" customFormat="1">
      <c r="A290" s="13"/>
      <c r="B290" s="225"/>
      <c r="C290" s="226"/>
      <c r="D290" s="227" t="s">
        <v>182</v>
      </c>
      <c r="E290" s="228" t="s">
        <v>19</v>
      </c>
      <c r="F290" s="229" t="s">
        <v>2663</v>
      </c>
      <c r="G290" s="226"/>
      <c r="H290" s="230">
        <v>245.24500000000001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182</v>
      </c>
      <c r="AU290" s="236" t="s">
        <v>81</v>
      </c>
      <c r="AV290" s="13" t="s">
        <v>81</v>
      </c>
      <c r="AW290" s="13" t="s">
        <v>33</v>
      </c>
      <c r="AX290" s="13" t="s">
        <v>71</v>
      </c>
      <c r="AY290" s="236" t="s">
        <v>171</v>
      </c>
    </row>
    <row r="291" s="14" customFormat="1">
      <c r="A291" s="14"/>
      <c r="B291" s="237"/>
      <c r="C291" s="238"/>
      <c r="D291" s="227" t="s">
        <v>182</v>
      </c>
      <c r="E291" s="239" t="s">
        <v>19</v>
      </c>
      <c r="F291" s="240" t="s">
        <v>2664</v>
      </c>
      <c r="G291" s="238"/>
      <c r="H291" s="241">
        <v>726.73099999999999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182</v>
      </c>
      <c r="AU291" s="247" t="s">
        <v>81</v>
      </c>
      <c r="AV291" s="14" t="s">
        <v>185</v>
      </c>
      <c r="AW291" s="14" t="s">
        <v>33</v>
      </c>
      <c r="AX291" s="14" t="s">
        <v>71</v>
      </c>
      <c r="AY291" s="247" t="s">
        <v>171</v>
      </c>
    </row>
    <row r="292" s="13" customFormat="1">
      <c r="A292" s="13"/>
      <c r="B292" s="225"/>
      <c r="C292" s="226"/>
      <c r="D292" s="227" t="s">
        <v>182</v>
      </c>
      <c r="E292" s="228" t="s">
        <v>19</v>
      </c>
      <c r="F292" s="229" t="s">
        <v>2665</v>
      </c>
      <c r="G292" s="226"/>
      <c r="H292" s="230">
        <v>81.623999999999995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182</v>
      </c>
      <c r="AU292" s="236" t="s">
        <v>81</v>
      </c>
      <c r="AV292" s="13" t="s">
        <v>81</v>
      </c>
      <c r="AW292" s="13" t="s">
        <v>33</v>
      </c>
      <c r="AX292" s="13" t="s">
        <v>71</v>
      </c>
      <c r="AY292" s="236" t="s">
        <v>171</v>
      </c>
    </row>
    <row r="293" s="13" customFormat="1">
      <c r="A293" s="13"/>
      <c r="B293" s="225"/>
      <c r="C293" s="226"/>
      <c r="D293" s="227" t="s">
        <v>182</v>
      </c>
      <c r="E293" s="228" t="s">
        <v>19</v>
      </c>
      <c r="F293" s="229" t="s">
        <v>2666</v>
      </c>
      <c r="G293" s="226"/>
      <c r="H293" s="230">
        <v>111.681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182</v>
      </c>
      <c r="AU293" s="236" t="s">
        <v>81</v>
      </c>
      <c r="AV293" s="13" t="s">
        <v>81</v>
      </c>
      <c r="AW293" s="13" t="s">
        <v>33</v>
      </c>
      <c r="AX293" s="13" t="s">
        <v>71</v>
      </c>
      <c r="AY293" s="236" t="s">
        <v>171</v>
      </c>
    </row>
    <row r="294" s="14" customFormat="1">
      <c r="A294" s="14"/>
      <c r="B294" s="237"/>
      <c r="C294" s="238"/>
      <c r="D294" s="227" t="s">
        <v>182</v>
      </c>
      <c r="E294" s="239" t="s">
        <v>19</v>
      </c>
      <c r="F294" s="240" t="s">
        <v>2667</v>
      </c>
      <c r="G294" s="238"/>
      <c r="H294" s="241">
        <v>193.30500000000001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182</v>
      </c>
      <c r="AU294" s="247" t="s">
        <v>81</v>
      </c>
      <c r="AV294" s="14" t="s">
        <v>185</v>
      </c>
      <c r="AW294" s="14" t="s">
        <v>33</v>
      </c>
      <c r="AX294" s="14" t="s">
        <v>71</v>
      </c>
      <c r="AY294" s="247" t="s">
        <v>171</v>
      </c>
    </row>
    <row r="295" s="15" customFormat="1">
      <c r="A295" s="15"/>
      <c r="B295" s="248"/>
      <c r="C295" s="249"/>
      <c r="D295" s="227" t="s">
        <v>182</v>
      </c>
      <c r="E295" s="250" t="s">
        <v>19</v>
      </c>
      <c r="F295" s="251" t="s">
        <v>188</v>
      </c>
      <c r="G295" s="249"/>
      <c r="H295" s="252">
        <v>1108.3059999999998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182</v>
      </c>
      <c r="AU295" s="258" t="s">
        <v>81</v>
      </c>
      <c r="AV295" s="15" t="s">
        <v>179</v>
      </c>
      <c r="AW295" s="15" t="s">
        <v>33</v>
      </c>
      <c r="AX295" s="15" t="s">
        <v>79</v>
      </c>
      <c r="AY295" s="258" t="s">
        <v>171</v>
      </c>
    </row>
    <row r="296" s="2" customFormat="1" ht="16.5" customHeight="1">
      <c r="A296" s="41"/>
      <c r="B296" s="42"/>
      <c r="C296" s="207" t="s">
        <v>200</v>
      </c>
      <c r="D296" s="207" t="s">
        <v>174</v>
      </c>
      <c r="E296" s="208" t="s">
        <v>2724</v>
      </c>
      <c r="F296" s="209" t="s">
        <v>2725</v>
      </c>
      <c r="G296" s="210" t="s">
        <v>191</v>
      </c>
      <c r="H296" s="211">
        <v>468.12099999999998</v>
      </c>
      <c r="I296" s="212"/>
      <c r="J296" s="213">
        <f>ROUND(I296*H296,2)</f>
        <v>0</v>
      </c>
      <c r="K296" s="209" t="s">
        <v>178</v>
      </c>
      <c r="L296" s="47"/>
      <c r="M296" s="214" t="s">
        <v>19</v>
      </c>
      <c r="N296" s="215" t="s">
        <v>42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0.0094999999999999998</v>
      </c>
      <c r="T296" s="217">
        <f>S296*H296</f>
        <v>4.4471495000000001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179</v>
      </c>
      <c r="AT296" s="218" t="s">
        <v>174</v>
      </c>
      <c r="AU296" s="218" t="s">
        <v>81</v>
      </c>
      <c r="AY296" s="20" t="s">
        <v>171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179</v>
      </c>
      <c r="BM296" s="218" t="s">
        <v>510</v>
      </c>
    </row>
    <row r="297" s="2" customFormat="1">
      <c r="A297" s="41"/>
      <c r="B297" s="42"/>
      <c r="C297" s="43"/>
      <c r="D297" s="220" t="s">
        <v>180</v>
      </c>
      <c r="E297" s="43"/>
      <c r="F297" s="221" t="s">
        <v>2726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180</v>
      </c>
      <c r="AU297" s="20" t="s">
        <v>81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2727</v>
      </c>
      <c r="G298" s="226"/>
      <c r="H298" s="230">
        <v>295.85000000000002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4" customFormat="1">
      <c r="A299" s="14"/>
      <c r="B299" s="237"/>
      <c r="C299" s="238"/>
      <c r="D299" s="227" t="s">
        <v>182</v>
      </c>
      <c r="E299" s="239" t="s">
        <v>19</v>
      </c>
      <c r="F299" s="240" t="s">
        <v>2728</v>
      </c>
      <c r="G299" s="238"/>
      <c r="H299" s="241">
        <v>295.85000000000002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182</v>
      </c>
      <c r="AU299" s="247" t="s">
        <v>81</v>
      </c>
      <c r="AV299" s="14" t="s">
        <v>185</v>
      </c>
      <c r="AW299" s="14" t="s">
        <v>33</v>
      </c>
      <c r="AX299" s="14" t="s">
        <v>71</v>
      </c>
      <c r="AY299" s="247" t="s">
        <v>171</v>
      </c>
    </row>
    <row r="300" s="13" customFormat="1">
      <c r="A300" s="13"/>
      <c r="B300" s="225"/>
      <c r="C300" s="226"/>
      <c r="D300" s="227" t="s">
        <v>182</v>
      </c>
      <c r="E300" s="228" t="s">
        <v>19</v>
      </c>
      <c r="F300" s="229" t="s">
        <v>2729</v>
      </c>
      <c r="G300" s="226"/>
      <c r="H300" s="230">
        <v>172.27099999999999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182</v>
      </c>
      <c r="AU300" s="236" t="s">
        <v>81</v>
      </c>
      <c r="AV300" s="13" t="s">
        <v>81</v>
      </c>
      <c r="AW300" s="13" t="s">
        <v>33</v>
      </c>
      <c r="AX300" s="13" t="s">
        <v>71</v>
      </c>
      <c r="AY300" s="236" t="s">
        <v>171</v>
      </c>
    </row>
    <row r="301" s="14" customFormat="1">
      <c r="A301" s="14"/>
      <c r="B301" s="237"/>
      <c r="C301" s="238"/>
      <c r="D301" s="227" t="s">
        <v>182</v>
      </c>
      <c r="E301" s="239" t="s">
        <v>19</v>
      </c>
      <c r="F301" s="240" t="s">
        <v>2730</v>
      </c>
      <c r="G301" s="238"/>
      <c r="H301" s="241">
        <v>172.27099999999999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182</v>
      </c>
      <c r="AU301" s="247" t="s">
        <v>81</v>
      </c>
      <c r="AV301" s="14" t="s">
        <v>185</v>
      </c>
      <c r="AW301" s="14" t="s">
        <v>33</v>
      </c>
      <c r="AX301" s="14" t="s">
        <v>71</v>
      </c>
      <c r="AY301" s="247" t="s">
        <v>171</v>
      </c>
    </row>
    <row r="302" s="15" customFormat="1">
      <c r="A302" s="15"/>
      <c r="B302" s="248"/>
      <c r="C302" s="249"/>
      <c r="D302" s="227" t="s">
        <v>182</v>
      </c>
      <c r="E302" s="250" t="s">
        <v>19</v>
      </c>
      <c r="F302" s="251" t="s">
        <v>188</v>
      </c>
      <c r="G302" s="249"/>
      <c r="H302" s="252">
        <v>468.12099999999998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8" t="s">
        <v>182</v>
      </c>
      <c r="AU302" s="258" t="s">
        <v>81</v>
      </c>
      <c r="AV302" s="15" t="s">
        <v>179</v>
      </c>
      <c r="AW302" s="15" t="s">
        <v>33</v>
      </c>
      <c r="AX302" s="15" t="s">
        <v>79</v>
      </c>
      <c r="AY302" s="258" t="s">
        <v>171</v>
      </c>
    </row>
    <row r="303" s="2" customFormat="1" ht="21.75" customHeight="1">
      <c r="A303" s="41"/>
      <c r="B303" s="42"/>
      <c r="C303" s="207" t="s">
        <v>512</v>
      </c>
      <c r="D303" s="207" t="s">
        <v>174</v>
      </c>
      <c r="E303" s="208" t="s">
        <v>2731</v>
      </c>
      <c r="F303" s="209" t="s">
        <v>2732</v>
      </c>
      <c r="G303" s="210" t="s">
        <v>234</v>
      </c>
      <c r="H303" s="211">
        <v>15.661</v>
      </c>
      <c r="I303" s="212"/>
      <c r="J303" s="213">
        <f>ROUND(I303*H303,2)</f>
        <v>0</v>
      </c>
      <c r="K303" s="209" t="s">
        <v>178</v>
      </c>
      <c r="L303" s="47"/>
      <c r="M303" s="214" t="s">
        <v>19</v>
      </c>
      <c r="N303" s="215" t="s">
        <v>42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179</v>
      </c>
      <c r="AT303" s="218" t="s">
        <v>174</v>
      </c>
      <c r="AU303" s="218" t="s">
        <v>81</v>
      </c>
      <c r="AY303" s="20" t="s">
        <v>171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79</v>
      </c>
      <c r="BK303" s="219">
        <f>ROUND(I303*H303,2)</f>
        <v>0</v>
      </c>
      <c r="BL303" s="20" t="s">
        <v>179</v>
      </c>
      <c r="BM303" s="218" t="s">
        <v>515</v>
      </c>
    </row>
    <row r="304" s="2" customFormat="1">
      <c r="A304" s="41"/>
      <c r="B304" s="42"/>
      <c r="C304" s="43"/>
      <c r="D304" s="220" t="s">
        <v>180</v>
      </c>
      <c r="E304" s="43"/>
      <c r="F304" s="221" t="s">
        <v>2733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180</v>
      </c>
      <c r="AU304" s="20" t="s">
        <v>81</v>
      </c>
    </row>
    <row r="305" s="13" customFormat="1">
      <c r="A305" s="13"/>
      <c r="B305" s="225"/>
      <c r="C305" s="226"/>
      <c r="D305" s="227" t="s">
        <v>182</v>
      </c>
      <c r="E305" s="228" t="s">
        <v>19</v>
      </c>
      <c r="F305" s="229" t="s">
        <v>2734</v>
      </c>
      <c r="G305" s="226"/>
      <c r="H305" s="230">
        <v>15.661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182</v>
      </c>
      <c r="AU305" s="236" t="s">
        <v>81</v>
      </c>
      <c r="AV305" s="13" t="s">
        <v>81</v>
      </c>
      <c r="AW305" s="13" t="s">
        <v>33</v>
      </c>
      <c r="AX305" s="13" t="s">
        <v>71</v>
      </c>
      <c r="AY305" s="236" t="s">
        <v>171</v>
      </c>
    </row>
    <row r="306" s="14" customFormat="1">
      <c r="A306" s="14"/>
      <c r="B306" s="237"/>
      <c r="C306" s="238"/>
      <c r="D306" s="227" t="s">
        <v>182</v>
      </c>
      <c r="E306" s="239" t="s">
        <v>19</v>
      </c>
      <c r="F306" s="240" t="s">
        <v>2730</v>
      </c>
      <c r="G306" s="238"/>
      <c r="H306" s="241">
        <v>15.661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182</v>
      </c>
      <c r="AU306" s="247" t="s">
        <v>81</v>
      </c>
      <c r="AV306" s="14" t="s">
        <v>185</v>
      </c>
      <c r="AW306" s="14" t="s">
        <v>33</v>
      </c>
      <c r="AX306" s="14" t="s">
        <v>71</v>
      </c>
      <c r="AY306" s="247" t="s">
        <v>171</v>
      </c>
    </row>
    <row r="307" s="15" customFormat="1">
      <c r="A307" s="15"/>
      <c r="B307" s="248"/>
      <c r="C307" s="249"/>
      <c r="D307" s="227" t="s">
        <v>182</v>
      </c>
      <c r="E307" s="250" t="s">
        <v>19</v>
      </c>
      <c r="F307" s="251" t="s">
        <v>188</v>
      </c>
      <c r="G307" s="249"/>
      <c r="H307" s="252">
        <v>15.661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8" t="s">
        <v>182</v>
      </c>
      <c r="AU307" s="258" t="s">
        <v>81</v>
      </c>
      <c r="AV307" s="15" t="s">
        <v>179</v>
      </c>
      <c r="AW307" s="15" t="s">
        <v>33</v>
      </c>
      <c r="AX307" s="15" t="s">
        <v>79</v>
      </c>
      <c r="AY307" s="258" t="s">
        <v>171</v>
      </c>
    </row>
    <row r="308" s="2" customFormat="1" ht="16.5" customHeight="1">
      <c r="A308" s="41"/>
      <c r="B308" s="42"/>
      <c r="C308" s="207" t="s">
        <v>372</v>
      </c>
      <c r="D308" s="207" t="s">
        <v>174</v>
      </c>
      <c r="E308" s="208" t="s">
        <v>2735</v>
      </c>
      <c r="F308" s="209" t="s">
        <v>2736</v>
      </c>
      <c r="G308" s="210" t="s">
        <v>191</v>
      </c>
      <c r="H308" s="211">
        <v>468.12099999999998</v>
      </c>
      <c r="I308" s="212"/>
      <c r="J308" s="213">
        <f>ROUND(I308*H308,2)</f>
        <v>0</v>
      </c>
      <c r="K308" s="209" t="s">
        <v>178</v>
      </c>
      <c r="L308" s="47"/>
      <c r="M308" s="214" t="s">
        <v>19</v>
      </c>
      <c r="N308" s="215" t="s">
        <v>42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0.00012999999999999999</v>
      </c>
      <c r="T308" s="217">
        <f>S308*H308</f>
        <v>0.06085572999999999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179</v>
      </c>
      <c r="AT308" s="218" t="s">
        <v>174</v>
      </c>
      <c r="AU308" s="218" t="s">
        <v>81</v>
      </c>
      <c r="AY308" s="20" t="s">
        <v>171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179</v>
      </c>
      <c r="BM308" s="218" t="s">
        <v>525</v>
      </c>
    </row>
    <row r="309" s="2" customFormat="1">
      <c r="A309" s="41"/>
      <c r="B309" s="42"/>
      <c r="C309" s="43"/>
      <c r="D309" s="220" t="s">
        <v>180</v>
      </c>
      <c r="E309" s="43"/>
      <c r="F309" s="221" t="s">
        <v>2737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180</v>
      </c>
      <c r="AU309" s="20" t="s">
        <v>81</v>
      </c>
    </row>
    <row r="310" s="13" customFormat="1">
      <c r="A310" s="13"/>
      <c r="B310" s="225"/>
      <c r="C310" s="226"/>
      <c r="D310" s="227" t="s">
        <v>182</v>
      </c>
      <c r="E310" s="228" t="s">
        <v>19</v>
      </c>
      <c r="F310" s="229" t="s">
        <v>2727</v>
      </c>
      <c r="G310" s="226"/>
      <c r="H310" s="230">
        <v>295.85000000000002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182</v>
      </c>
      <c r="AU310" s="236" t="s">
        <v>81</v>
      </c>
      <c r="AV310" s="13" t="s">
        <v>81</v>
      </c>
      <c r="AW310" s="13" t="s">
        <v>33</v>
      </c>
      <c r="AX310" s="13" t="s">
        <v>71</v>
      </c>
      <c r="AY310" s="236" t="s">
        <v>171</v>
      </c>
    </row>
    <row r="311" s="14" customFormat="1">
      <c r="A311" s="14"/>
      <c r="B311" s="237"/>
      <c r="C311" s="238"/>
      <c r="D311" s="227" t="s">
        <v>182</v>
      </c>
      <c r="E311" s="239" t="s">
        <v>19</v>
      </c>
      <c r="F311" s="240" t="s">
        <v>2738</v>
      </c>
      <c r="G311" s="238"/>
      <c r="H311" s="241">
        <v>295.85000000000002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182</v>
      </c>
      <c r="AU311" s="247" t="s">
        <v>81</v>
      </c>
      <c r="AV311" s="14" t="s">
        <v>185</v>
      </c>
      <c r="AW311" s="14" t="s">
        <v>33</v>
      </c>
      <c r="AX311" s="14" t="s">
        <v>71</v>
      </c>
      <c r="AY311" s="247" t="s">
        <v>171</v>
      </c>
    </row>
    <row r="312" s="13" customFormat="1">
      <c r="A312" s="13"/>
      <c r="B312" s="225"/>
      <c r="C312" s="226"/>
      <c r="D312" s="227" t="s">
        <v>182</v>
      </c>
      <c r="E312" s="228" t="s">
        <v>19</v>
      </c>
      <c r="F312" s="229" t="s">
        <v>2729</v>
      </c>
      <c r="G312" s="226"/>
      <c r="H312" s="230">
        <v>172.27099999999999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182</v>
      </c>
      <c r="AU312" s="236" t="s">
        <v>81</v>
      </c>
      <c r="AV312" s="13" t="s">
        <v>81</v>
      </c>
      <c r="AW312" s="13" t="s">
        <v>33</v>
      </c>
      <c r="AX312" s="13" t="s">
        <v>71</v>
      </c>
      <c r="AY312" s="236" t="s">
        <v>171</v>
      </c>
    </row>
    <row r="313" s="14" customFormat="1">
      <c r="A313" s="14"/>
      <c r="B313" s="237"/>
      <c r="C313" s="238"/>
      <c r="D313" s="227" t="s">
        <v>182</v>
      </c>
      <c r="E313" s="239" t="s">
        <v>19</v>
      </c>
      <c r="F313" s="240" t="s">
        <v>2739</v>
      </c>
      <c r="G313" s="238"/>
      <c r="H313" s="241">
        <v>172.27099999999999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182</v>
      </c>
      <c r="AU313" s="247" t="s">
        <v>81</v>
      </c>
      <c r="AV313" s="14" t="s">
        <v>185</v>
      </c>
      <c r="AW313" s="14" t="s">
        <v>33</v>
      </c>
      <c r="AX313" s="14" t="s">
        <v>71</v>
      </c>
      <c r="AY313" s="247" t="s">
        <v>171</v>
      </c>
    </row>
    <row r="314" s="15" customFormat="1">
      <c r="A314" s="15"/>
      <c r="B314" s="248"/>
      <c r="C314" s="249"/>
      <c r="D314" s="227" t="s">
        <v>182</v>
      </c>
      <c r="E314" s="250" t="s">
        <v>19</v>
      </c>
      <c r="F314" s="251" t="s">
        <v>188</v>
      </c>
      <c r="G314" s="249"/>
      <c r="H314" s="252">
        <v>468.12099999999998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182</v>
      </c>
      <c r="AU314" s="258" t="s">
        <v>81</v>
      </c>
      <c r="AV314" s="15" t="s">
        <v>179</v>
      </c>
      <c r="AW314" s="15" t="s">
        <v>33</v>
      </c>
      <c r="AX314" s="15" t="s">
        <v>79</v>
      </c>
      <c r="AY314" s="258" t="s">
        <v>171</v>
      </c>
    </row>
    <row r="315" s="2" customFormat="1" ht="24.15" customHeight="1">
      <c r="A315" s="41"/>
      <c r="B315" s="42"/>
      <c r="C315" s="207" t="s">
        <v>528</v>
      </c>
      <c r="D315" s="207" t="s">
        <v>174</v>
      </c>
      <c r="E315" s="208" t="s">
        <v>2740</v>
      </c>
      <c r="F315" s="209" t="s">
        <v>2741</v>
      </c>
      <c r="G315" s="210" t="s">
        <v>191</v>
      </c>
      <c r="H315" s="211">
        <v>1576.4269999999999</v>
      </c>
      <c r="I315" s="212"/>
      <c r="J315" s="213">
        <f>ROUND(I315*H315,2)</f>
        <v>0</v>
      </c>
      <c r="K315" s="209" t="s">
        <v>178</v>
      </c>
      <c r="L315" s="47"/>
      <c r="M315" s="214" t="s">
        <v>19</v>
      </c>
      <c r="N315" s="215" t="s">
        <v>42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0.014999999999999999</v>
      </c>
      <c r="T315" s="217">
        <f>S315*H315</f>
        <v>23.646404999999998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179</v>
      </c>
      <c r="AT315" s="218" t="s">
        <v>174</v>
      </c>
      <c r="AU315" s="218" t="s">
        <v>81</v>
      </c>
      <c r="AY315" s="20" t="s">
        <v>171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79</v>
      </c>
      <c r="BK315" s="219">
        <f>ROUND(I315*H315,2)</f>
        <v>0</v>
      </c>
      <c r="BL315" s="20" t="s">
        <v>179</v>
      </c>
      <c r="BM315" s="218" t="s">
        <v>531</v>
      </c>
    </row>
    <row r="316" s="2" customFormat="1">
      <c r="A316" s="41"/>
      <c r="B316" s="42"/>
      <c r="C316" s="43"/>
      <c r="D316" s="220" t="s">
        <v>180</v>
      </c>
      <c r="E316" s="43"/>
      <c r="F316" s="221" t="s">
        <v>2742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180</v>
      </c>
      <c r="AU316" s="20" t="s">
        <v>81</v>
      </c>
    </row>
    <row r="317" s="13" customFormat="1">
      <c r="A317" s="13"/>
      <c r="B317" s="225"/>
      <c r="C317" s="226"/>
      <c r="D317" s="227" t="s">
        <v>182</v>
      </c>
      <c r="E317" s="228" t="s">
        <v>19</v>
      </c>
      <c r="F317" s="229" t="s">
        <v>2657</v>
      </c>
      <c r="G317" s="226"/>
      <c r="H317" s="230">
        <v>188.27000000000001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182</v>
      </c>
      <c r="AU317" s="236" t="s">
        <v>81</v>
      </c>
      <c r="AV317" s="13" t="s">
        <v>81</v>
      </c>
      <c r="AW317" s="13" t="s">
        <v>33</v>
      </c>
      <c r="AX317" s="13" t="s">
        <v>71</v>
      </c>
      <c r="AY317" s="236" t="s">
        <v>171</v>
      </c>
    </row>
    <row r="318" s="14" customFormat="1">
      <c r="A318" s="14"/>
      <c r="B318" s="237"/>
      <c r="C318" s="238"/>
      <c r="D318" s="227" t="s">
        <v>182</v>
      </c>
      <c r="E318" s="239" t="s">
        <v>19</v>
      </c>
      <c r="F318" s="240" t="s">
        <v>2743</v>
      </c>
      <c r="G318" s="238"/>
      <c r="H318" s="241">
        <v>188.27000000000001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182</v>
      </c>
      <c r="AU318" s="247" t="s">
        <v>81</v>
      </c>
      <c r="AV318" s="14" t="s">
        <v>185</v>
      </c>
      <c r="AW318" s="14" t="s">
        <v>33</v>
      </c>
      <c r="AX318" s="14" t="s">
        <v>71</v>
      </c>
      <c r="AY318" s="247" t="s">
        <v>171</v>
      </c>
    </row>
    <row r="319" s="13" customFormat="1">
      <c r="A319" s="13"/>
      <c r="B319" s="225"/>
      <c r="C319" s="226"/>
      <c r="D319" s="227" t="s">
        <v>182</v>
      </c>
      <c r="E319" s="228" t="s">
        <v>19</v>
      </c>
      <c r="F319" s="229" t="s">
        <v>2659</v>
      </c>
      <c r="G319" s="226"/>
      <c r="H319" s="230">
        <v>463.60599999999999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182</v>
      </c>
      <c r="AU319" s="236" t="s">
        <v>81</v>
      </c>
      <c r="AV319" s="13" t="s">
        <v>81</v>
      </c>
      <c r="AW319" s="13" t="s">
        <v>33</v>
      </c>
      <c r="AX319" s="13" t="s">
        <v>71</v>
      </c>
      <c r="AY319" s="236" t="s">
        <v>171</v>
      </c>
    </row>
    <row r="320" s="13" customFormat="1">
      <c r="A320" s="13"/>
      <c r="B320" s="225"/>
      <c r="C320" s="226"/>
      <c r="D320" s="227" t="s">
        <v>182</v>
      </c>
      <c r="E320" s="228" t="s">
        <v>19</v>
      </c>
      <c r="F320" s="229" t="s">
        <v>2660</v>
      </c>
      <c r="G320" s="226"/>
      <c r="H320" s="230">
        <v>-8.5800000000000001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182</v>
      </c>
      <c r="AU320" s="236" t="s">
        <v>81</v>
      </c>
      <c r="AV320" s="13" t="s">
        <v>81</v>
      </c>
      <c r="AW320" s="13" t="s">
        <v>33</v>
      </c>
      <c r="AX320" s="13" t="s">
        <v>71</v>
      </c>
      <c r="AY320" s="236" t="s">
        <v>171</v>
      </c>
    </row>
    <row r="321" s="13" customFormat="1">
      <c r="A321" s="13"/>
      <c r="B321" s="225"/>
      <c r="C321" s="226"/>
      <c r="D321" s="227" t="s">
        <v>182</v>
      </c>
      <c r="E321" s="228" t="s">
        <v>19</v>
      </c>
      <c r="F321" s="229" t="s">
        <v>2661</v>
      </c>
      <c r="G321" s="226"/>
      <c r="H321" s="230">
        <v>-6.5999999999999996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182</v>
      </c>
      <c r="AU321" s="236" t="s">
        <v>81</v>
      </c>
      <c r="AV321" s="13" t="s">
        <v>81</v>
      </c>
      <c r="AW321" s="13" t="s">
        <v>33</v>
      </c>
      <c r="AX321" s="13" t="s">
        <v>71</v>
      </c>
      <c r="AY321" s="236" t="s">
        <v>171</v>
      </c>
    </row>
    <row r="322" s="13" customFormat="1">
      <c r="A322" s="13"/>
      <c r="B322" s="225"/>
      <c r="C322" s="226"/>
      <c r="D322" s="227" t="s">
        <v>182</v>
      </c>
      <c r="E322" s="228" t="s">
        <v>19</v>
      </c>
      <c r="F322" s="229" t="s">
        <v>2662</v>
      </c>
      <c r="G322" s="226"/>
      <c r="H322" s="230">
        <v>33.060000000000002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182</v>
      </c>
      <c r="AU322" s="236" t="s">
        <v>81</v>
      </c>
      <c r="AV322" s="13" t="s">
        <v>81</v>
      </c>
      <c r="AW322" s="13" t="s">
        <v>33</v>
      </c>
      <c r="AX322" s="13" t="s">
        <v>71</v>
      </c>
      <c r="AY322" s="236" t="s">
        <v>171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2663</v>
      </c>
      <c r="G323" s="226"/>
      <c r="H323" s="230">
        <v>245.24500000000001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4" customFormat="1">
      <c r="A324" s="14"/>
      <c r="B324" s="237"/>
      <c r="C324" s="238"/>
      <c r="D324" s="227" t="s">
        <v>182</v>
      </c>
      <c r="E324" s="239" t="s">
        <v>19</v>
      </c>
      <c r="F324" s="240" t="s">
        <v>2744</v>
      </c>
      <c r="G324" s="238"/>
      <c r="H324" s="241">
        <v>726.73099999999999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182</v>
      </c>
      <c r="AU324" s="247" t="s">
        <v>81</v>
      </c>
      <c r="AV324" s="14" t="s">
        <v>185</v>
      </c>
      <c r="AW324" s="14" t="s">
        <v>33</v>
      </c>
      <c r="AX324" s="14" t="s">
        <v>71</v>
      </c>
      <c r="AY324" s="247" t="s">
        <v>171</v>
      </c>
    </row>
    <row r="325" s="13" customFormat="1">
      <c r="A325" s="13"/>
      <c r="B325" s="225"/>
      <c r="C325" s="226"/>
      <c r="D325" s="227" t="s">
        <v>182</v>
      </c>
      <c r="E325" s="228" t="s">
        <v>19</v>
      </c>
      <c r="F325" s="229" t="s">
        <v>2665</v>
      </c>
      <c r="G325" s="226"/>
      <c r="H325" s="230">
        <v>81.623999999999995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182</v>
      </c>
      <c r="AU325" s="236" t="s">
        <v>81</v>
      </c>
      <c r="AV325" s="13" t="s">
        <v>81</v>
      </c>
      <c r="AW325" s="13" t="s">
        <v>33</v>
      </c>
      <c r="AX325" s="13" t="s">
        <v>71</v>
      </c>
      <c r="AY325" s="236" t="s">
        <v>171</v>
      </c>
    </row>
    <row r="326" s="13" customFormat="1">
      <c r="A326" s="13"/>
      <c r="B326" s="225"/>
      <c r="C326" s="226"/>
      <c r="D326" s="227" t="s">
        <v>182</v>
      </c>
      <c r="E326" s="228" t="s">
        <v>19</v>
      </c>
      <c r="F326" s="229" t="s">
        <v>2666</v>
      </c>
      <c r="G326" s="226"/>
      <c r="H326" s="230">
        <v>111.681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182</v>
      </c>
      <c r="AU326" s="236" t="s">
        <v>81</v>
      </c>
      <c r="AV326" s="13" t="s">
        <v>81</v>
      </c>
      <c r="AW326" s="13" t="s">
        <v>33</v>
      </c>
      <c r="AX326" s="13" t="s">
        <v>71</v>
      </c>
      <c r="AY326" s="236" t="s">
        <v>171</v>
      </c>
    </row>
    <row r="327" s="14" customFormat="1">
      <c r="A327" s="14"/>
      <c r="B327" s="237"/>
      <c r="C327" s="238"/>
      <c r="D327" s="227" t="s">
        <v>182</v>
      </c>
      <c r="E327" s="239" t="s">
        <v>19</v>
      </c>
      <c r="F327" s="240" t="s">
        <v>2745</v>
      </c>
      <c r="G327" s="238"/>
      <c r="H327" s="241">
        <v>193.30500000000001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182</v>
      </c>
      <c r="AU327" s="247" t="s">
        <v>81</v>
      </c>
      <c r="AV327" s="14" t="s">
        <v>185</v>
      </c>
      <c r="AW327" s="14" t="s">
        <v>33</v>
      </c>
      <c r="AX327" s="14" t="s">
        <v>71</v>
      </c>
      <c r="AY327" s="247" t="s">
        <v>171</v>
      </c>
    </row>
    <row r="328" s="13" customFormat="1">
      <c r="A328" s="13"/>
      <c r="B328" s="225"/>
      <c r="C328" s="226"/>
      <c r="D328" s="227" t="s">
        <v>182</v>
      </c>
      <c r="E328" s="228" t="s">
        <v>19</v>
      </c>
      <c r="F328" s="229" t="s">
        <v>2727</v>
      </c>
      <c r="G328" s="226"/>
      <c r="H328" s="230">
        <v>295.85000000000002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182</v>
      </c>
      <c r="AU328" s="236" t="s">
        <v>81</v>
      </c>
      <c r="AV328" s="13" t="s">
        <v>81</v>
      </c>
      <c r="AW328" s="13" t="s">
        <v>33</v>
      </c>
      <c r="AX328" s="13" t="s">
        <v>71</v>
      </c>
      <c r="AY328" s="236" t="s">
        <v>171</v>
      </c>
    </row>
    <row r="329" s="14" customFormat="1">
      <c r="A329" s="14"/>
      <c r="B329" s="237"/>
      <c r="C329" s="238"/>
      <c r="D329" s="227" t="s">
        <v>182</v>
      </c>
      <c r="E329" s="239" t="s">
        <v>19</v>
      </c>
      <c r="F329" s="240" t="s">
        <v>2738</v>
      </c>
      <c r="G329" s="238"/>
      <c r="H329" s="241">
        <v>295.85000000000002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182</v>
      </c>
      <c r="AU329" s="247" t="s">
        <v>81</v>
      </c>
      <c r="AV329" s="14" t="s">
        <v>185</v>
      </c>
      <c r="AW329" s="14" t="s">
        <v>33</v>
      </c>
      <c r="AX329" s="14" t="s">
        <v>71</v>
      </c>
      <c r="AY329" s="247" t="s">
        <v>171</v>
      </c>
    </row>
    <row r="330" s="13" customFormat="1">
      <c r="A330" s="13"/>
      <c r="B330" s="225"/>
      <c r="C330" s="226"/>
      <c r="D330" s="227" t="s">
        <v>182</v>
      </c>
      <c r="E330" s="228" t="s">
        <v>19</v>
      </c>
      <c r="F330" s="229" t="s">
        <v>2729</v>
      </c>
      <c r="G330" s="226"/>
      <c r="H330" s="230">
        <v>172.27099999999999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182</v>
      </c>
      <c r="AU330" s="236" t="s">
        <v>81</v>
      </c>
      <c r="AV330" s="13" t="s">
        <v>81</v>
      </c>
      <c r="AW330" s="13" t="s">
        <v>33</v>
      </c>
      <c r="AX330" s="13" t="s">
        <v>71</v>
      </c>
      <c r="AY330" s="236" t="s">
        <v>171</v>
      </c>
    </row>
    <row r="331" s="14" customFormat="1">
      <c r="A331" s="14"/>
      <c r="B331" s="237"/>
      <c r="C331" s="238"/>
      <c r="D331" s="227" t="s">
        <v>182</v>
      </c>
      <c r="E331" s="239" t="s">
        <v>19</v>
      </c>
      <c r="F331" s="240" t="s">
        <v>2746</v>
      </c>
      <c r="G331" s="238"/>
      <c r="H331" s="241">
        <v>172.27099999999999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182</v>
      </c>
      <c r="AU331" s="247" t="s">
        <v>81</v>
      </c>
      <c r="AV331" s="14" t="s">
        <v>185</v>
      </c>
      <c r="AW331" s="14" t="s">
        <v>33</v>
      </c>
      <c r="AX331" s="14" t="s">
        <v>71</v>
      </c>
      <c r="AY331" s="247" t="s">
        <v>171</v>
      </c>
    </row>
    <row r="332" s="15" customFormat="1">
      <c r="A332" s="15"/>
      <c r="B332" s="248"/>
      <c r="C332" s="249"/>
      <c r="D332" s="227" t="s">
        <v>182</v>
      </c>
      <c r="E332" s="250" t="s">
        <v>19</v>
      </c>
      <c r="F332" s="251" t="s">
        <v>188</v>
      </c>
      <c r="G332" s="249"/>
      <c r="H332" s="252">
        <v>1576.4269999999999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182</v>
      </c>
      <c r="AU332" s="258" t="s">
        <v>81</v>
      </c>
      <c r="AV332" s="15" t="s">
        <v>179</v>
      </c>
      <c r="AW332" s="15" t="s">
        <v>33</v>
      </c>
      <c r="AX332" s="15" t="s">
        <v>79</v>
      </c>
      <c r="AY332" s="258" t="s">
        <v>171</v>
      </c>
    </row>
    <row r="333" s="2" customFormat="1" ht="16.5" customHeight="1">
      <c r="A333" s="41"/>
      <c r="B333" s="42"/>
      <c r="C333" s="207" t="s">
        <v>396</v>
      </c>
      <c r="D333" s="207" t="s">
        <v>174</v>
      </c>
      <c r="E333" s="208" t="s">
        <v>2747</v>
      </c>
      <c r="F333" s="209" t="s">
        <v>2748</v>
      </c>
      <c r="G333" s="210" t="s">
        <v>534</v>
      </c>
      <c r="H333" s="211">
        <v>2.456</v>
      </c>
      <c r="I333" s="212"/>
      <c r="J333" s="213">
        <f>ROUND(I333*H333,2)</f>
        <v>0</v>
      </c>
      <c r="K333" s="209" t="s">
        <v>178</v>
      </c>
      <c r="L333" s="47"/>
      <c r="M333" s="214" t="s">
        <v>19</v>
      </c>
      <c r="N333" s="215" t="s">
        <v>42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2.2000000000000002</v>
      </c>
      <c r="T333" s="217">
        <f>S333*H333</f>
        <v>5.4032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179</v>
      </c>
      <c r="AT333" s="218" t="s">
        <v>174</v>
      </c>
      <c r="AU333" s="218" t="s">
        <v>81</v>
      </c>
      <c r="AY333" s="20" t="s">
        <v>171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179</v>
      </c>
      <c r="BM333" s="218" t="s">
        <v>535</v>
      </c>
    </row>
    <row r="334" s="2" customFormat="1">
      <c r="A334" s="41"/>
      <c r="B334" s="42"/>
      <c r="C334" s="43"/>
      <c r="D334" s="220" t="s">
        <v>180</v>
      </c>
      <c r="E334" s="43"/>
      <c r="F334" s="221" t="s">
        <v>2749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180</v>
      </c>
      <c r="AU334" s="20" t="s">
        <v>81</v>
      </c>
    </row>
    <row r="335" s="13" customFormat="1">
      <c r="A335" s="13"/>
      <c r="B335" s="225"/>
      <c r="C335" s="226"/>
      <c r="D335" s="227" t="s">
        <v>182</v>
      </c>
      <c r="E335" s="228" t="s">
        <v>19</v>
      </c>
      <c r="F335" s="229" t="s">
        <v>2750</v>
      </c>
      <c r="G335" s="226"/>
      <c r="H335" s="230">
        <v>2.2000000000000002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182</v>
      </c>
      <c r="AU335" s="236" t="s">
        <v>81</v>
      </c>
      <c r="AV335" s="13" t="s">
        <v>81</v>
      </c>
      <c r="AW335" s="13" t="s">
        <v>33</v>
      </c>
      <c r="AX335" s="13" t="s">
        <v>71</v>
      </c>
      <c r="AY335" s="236" t="s">
        <v>171</v>
      </c>
    </row>
    <row r="336" s="13" customFormat="1">
      <c r="A336" s="13"/>
      <c r="B336" s="225"/>
      <c r="C336" s="226"/>
      <c r="D336" s="227" t="s">
        <v>182</v>
      </c>
      <c r="E336" s="228" t="s">
        <v>19</v>
      </c>
      <c r="F336" s="229" t="s">
        <v>2751</v>
      </c>
      <c r="G336" s="226"/>
      <c r="H336" s="230">
        <v>0.25600000000000001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182</v>
      </c>
      <c r="AU336" s="236" t="s">
        <v>81</v>
      </c>
      <c r="AV336" s="13" t="s">
        <v>81</v>
      </c>
      <c r="AW336" s="13" t="s">
        <v>33</v>
      </c>
      <c r="AX336" s="13" t="s">
        <v>71</v>
      </c>
      <c r="AY336" s="236" t="s">
        <v>171</v>
      </c>
    </row>
    <row r="337" s="15" customFormat="1">
      <c r="A337" s="15"/>
      <c r="B337" s="248"/>
      <c r="C337" s="249"/>
      <c r="D337" s="227" t="s">
        <v>182</v>
      </c>
      <c r="E337" s="250" t="s">
        <v>19</v>
      </c>
      <c r="F337" s="251" t="s">
        <v>2752</v>
      </c>
      <c r="G337" s="249"/>
      <c r="H337" s="252">
        <v>2.4560000000000004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182</v>
      </c>
      <c r="AU337" s="258" t="s">
        <v>81</v>
      </c>
      <c r="AV337" s="15" t="s">
        <v>179</v>
      </c>
      <c r="AW337" s="15" t="s">
        <v>33</v>
      </c>
      <c r="AX337" s="15" t="s">
        <v>79</v>
      </c>
      <c r="AY337" s="258" t="s">
        <v>171</v>
      </c>
    </row>
    <row r="338" s="2" customFormat="1" ht="21.75" customHeight="1">
      <c r="A338" s="41"/>
      <c r="B338" s="42"/>
      <c r="C338" s="207" t="s">
        <v>538</v>
      </c>
      <c r="D338" s="207" t="s">
        <v>174</v>
      </c>
      <c r="E338" s="208" t="s">
        <v>2753</v>
      </c>
      <c r="F338" s="209" t="s">
        <v>2754</v>
      </c>
      <c r="G338" s="210" t="s">
        <v>395</v>
      </c>
      <c r="H338" s="211">
        <v>49</v>
      </c>
      <c r="I338" s="212"/>
      <c r="J338" s="213">
        <f>ROUND(I338*H338,2)</f>
        <v>0</v>
      </c>
      <c r="K338" s="209" t="s">
        <v>178</v>
      </c>
      <c r="L338" s="47"/>
      <c r="M338" s="214" t="s">
        <v>19</v>
      </c>
      <c r="N338" s="215" t="s">
        <v>42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0.039</v>
      </c>
      <c r="T338" s="217">
        <f>S338*H338</f>
        <v>1.911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179</v>
      </c>
      <c r="AT338" s="218" t="s">
        <v>174</v>
      </c>
      <c r="AU338" s="218" t="s">
        <v>81</v>
      </c>
      <c r="AY338" s="20" t="s">
        <v>171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79</v>
      </c>
      <c r="BK338" s="219">
        <f>ROUND(I338*H338,2)</f>
        <v>0</v>
      </c>
      <c r="BL338" s="20" t="s">
        <v>179</v>
      </c>
      <c r="BM338" s="218" t="s">
        <v>541</v>
      </c>
    </row>
    <row r="339" s="2" customFormat="1">
      <c r="A339" s="41"/>
      <c r="B339" s="42"/>
      <c r="C339" s="43"/>
      <c r="D339" s="220" t="s">
        <v>180</v>
      </c>
      <c r="E339" s="43"/>
      <c r="F339" s="221" t="s">
        <v>2755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180</v>
      </c>
      <c r="AU339" s="20" t="s">
        <v>81</v>
      </c>
    </row>
    <row r="340" s="13" customFormat="1">
      <c r="A340" s="13"/>
      <c r="B340" s="225"/>
      <c r="C340" s="226"/>
      <c r="D340" s="227" t="s">
        <v>182</v>
      </c>
      <c r="E340" s="228" t="s">
        <v>19</v>
      </c>
      <c r="F340" s="229" t="s">
        <v>2756</v>
      </c>
      <c r="G340" s="226"/>
      <c r="H340" s="230">
        <v>49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182</v>
      </c>
      <c r="AU340" s="236" t="s">
        <v>81</v>
      </c>
      <c r="AV340" s="13" t="s">
        <v>81</v>
      </c>
      <c r="AW340" s="13" t="s">
        <v>33</v>
      </c>
      <c r="AX340" s="13" t="s">
        <v>71</v>
      </c>
      <c r="AY340" s="236" t="s">
        <v>171</v>
      </c>
    </row>
    <row r="341" s="15" customFormat="1">
      <c r="A341" s="15"/>
      <c r="B341" s="248"/>
      <c r="C341" s="249"/>
      <c r="D341" s="227" t="s">
        <v>182</v>
      </c>
      <c r="E341" s="250" t="s">
        <v>19</v>
      </c>
      <c r="F341" s="251" t="s">
        <v>188</v>
      </c>
      <c r="G341" s="249"/>
      <c r="H341" s="252">
        <v>49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182</v>
      </c>
      <c r="AU341" s="258" t="s">
        <v>81</v>
      </c>
      <c r="AV341" s="15" t="s">
        <v>179</v>
      </c>
      <c r="AW341" s="15" t="s">
        <v>33</v>
      </c>
      <c r="AX341" s="15" t="s">
        <v>79</v>
      </c>
      <c r="AY341" s="258" t="s">
        <v>171</v>
      </c>
    </row>
    <row r="342" s="2" customFormat="1" ht="24.15" customHeight="1">
      <c r="A342" s="41"/>
      <c r="B342" s="42"/>
      <c r="C342" s="207" t="s">
        <v>401</v>
      </c>
      <c r="D342" s="207" t="s">
        <v>174</v>
      </c>
      <c r="E342" s="208" t="s">
        <v>2757</v>
      </c>
      <c r="F342" s="209" t="s">
        <v>2758</v>
      </c>
      <c r="G342" s="210" t="s">
        <v>234</v>
      </c>
      <c r="H342" s="211">
        <v>283.69999999999999</v>
      </c>
      <c r="I342" s="212"/>
      <c r="J342" s="213">
        <f>ROUND(I342*H342,2)</f>
        <v>0</v>
      </c>
      <c r="K342" s="209" t="s">
        <v>178</v>
      </c>
      <c r="L342" s="47"/>
      <c r="M342" s="214" t="s">
        <v>19</v>
      </c>
      <c r="N342" s="215" t="s">
        <v>42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0.014</v>
      </c>
      <c r="T342" s="217">
        <f>S342*H342</f>
        <v>3.9718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179</v>
      </c>
      <c r="AT342" s="218" t="s">
        <v>174</v>
      </c>
      <c r="AU342" s="218" t="s">
        <v>81</v>
      </c>
      <c r="AY342" s="20" t="s">
        <v>171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179</v>
      </c>
      <c r="BM342" s="218" t="s">
        <v>544</v>
      </c>
    </row>
    <row r="343" s="2" customFormat="1">
      <c r="A343" s="41"/>
      <c r="B343" s="42"/>
      <c r="C343" s="43"/>
      <c r="D343" s="220" t="s">
        <v>180</v>
      </c>
      <c r="E343" s="43"/>
      <c r="F343" s="221" t="s">
        <v>2759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180</v>
      </c>
      <c r="AU343" s="20" t="s">
        <v>81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2760</v>
      </c>
      <c r="G344" s="226"/>
      <c r="H344" s="230">
        <v>259.69999999999999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3" customFormat="1">
      <c r="A345" s="13"/>
      <c r="B345" s="225"/>
      <c r="C345" s="226"/>
      <c r="D345" s="227" t="s">
        <v>182</v>
      </c>
      <c r="E345" s="228" t="s">
        <v>19</v>
      </c>
      <c r="F345" s="229" t="s">
        <v>2761</v>
      </c>
      <c r="G345" s="226"/>
      <c r="H345" s="230">
        <v>24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182</v>
      </c>
      <c r="AU345" s="236" t="s">
        <v>81</v>
      </c>
      <c r="AV345" s="13" t="s">
        <v>81</v>
      </c>
      <c r="AW345" s="13" t="s">
        <v>33</v>
      </c>
      <c r="AX345" s="13" t="s">
        <v>71</v>
      </c>
      <c r="AY345" s="236" t="s">
        <v>171</v>
      </c>
    </row>
    <row r="346" s="15" customFormat="1">
      <c r="A346" s="15"/>
      <c r="B346" s="248"/>
      <c r="C346" s="249"/>
      <c r="D346" s="227" t="s">
        <v>182</v>
      </c>
      <c r="E346" s="250" t="s">
        <v>19</v>
      </c>
      <c r="F346" s="251" t="s">
        <v>188</v>
      </c>
      <c r="G346" s="249"/>
      <c r="H346" s="252">
        <v>283.69999999999999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182</v>
      </c>
      <c r="AU346" s="258" t="s">
        <v>81</v>
      </c>
      <c r="AV346" s="15" t="s">
        <v>179</v>
      </c>
      <c r="AW346" s="15" t="s">
        <v>33</v>
      </c>
      <c r="AX346" s="15" t="s">
        <v>79</v>
      </c>
      <c r="AY346" s="258" t="s">
        <v>171</v>
      </c>
    </row>
    <row r="347" s="2" customFormat="1" ht="24.15" customHeight="1">
      <c r="A347" s="41"/>
      <c r="B347" s="42"/>
      <c r="C347" s="207" t="s">
        <v>545</v>
      </c>
      <c r="D347" s="207" t="s">
        <v>174</v>
      </c>
      <c r="E347" s="208" t="s">
        <v>2762</v>
      </c>
      <c r="F347" s="209" t="s">
        <v>2763</v>
      </c>
      <c r="G347" s="210" t="s">
        <v>234</v>
      </c>
      <c r="H347" s="211">
        <v>54.600000000000001</v>
      </c>
      <c r="I347" s="212"/>
      <c r="J347" s="213">
        <f>ROUND(I347*H347,2)</f>
        <v>0</v>
      </c>
      <c r="K347" s="209" t="s">
        <v>178</v>
      </c>
      <c r="L347" s="47"/>
      <c r="M347" s="214" t="s">
        <v>19</v>
      </c>
      <c r="N347" s="215" t="s">
        <v>42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0.024</v>
      </c>
      <c r="T347" s="217">
        <f>S347*H347</f>
        <v>1.3104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179</v>
      </c>
      <c r="AT347" s="218" t="s">
        <v>174</v>
      </c>
      <c r="AU347" s="218" t="s">
        <v>81</v>
      </c>
      <c r="AY347" s="20" t="s">
        <v>171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79</v>
      </c>
      <c r="BK347" s="219">
        <f>ROUND(I347*H347,2)</f>
        <v>0</v>
      </c>
      <c r="BL347" s="20" t="s">
        <v>179</v>
      </c>
      <c r="BM347" s="218" t="s">
        <v>548</v>
      </c>
    </row>
    <row r="348" s="2" customFormat="1">
      <c r="A348" s="41"/>
      <c r="B348" s="42"/>
      <c r="C348" s="43"/>
      <c r="D348" s="220" t="s">
        <v>180</v>
      </c>
      <c r="E348" s="43"/>
      <c r="F348" s="221" t="s">
        <v>2764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180</v>
      </c>
      <c r="AU348" s="20" t="s">
        <v>81</v>
      </c>
    </row>
    <row r="349" s="13" customFormat="1">
      <c r="A349" s="13"/>
      <c r="B349" s="225"/>
      <c r="C349" s="226"/>
      <c r="D349" s="227" t="s">
        <v>182</v>
      </c>
      <c r="E349" s="228" t="s">
        <v>19</v>
      </c>
      <c r="F349" s="229" t="s">
        <v>2765</v>
      </c>
      <c r="G349" s="226"/>
      <c r="H349" s="230">
        <v>54.600000000000001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182</v>
      </c>
      <c r="AU349" s="236" t="s">
        <v>81</v>
      </c>
      <c r="AV349" s="13" t="s">
        <v>81</v>
      </c>
      <c r="AW349" s="13" t="s">
        <v>33</v>
      </c>
      <c r="AX349" s="13" t="s">
        <v>71</v>
      </c>
      <c r="AY349" s="236" t="s">
        <v>171</v>
      </c>
    </row>
    <row r="350" s="15" customFormat="1">
      <c r="A350" s="15"/>
      <c r="B350" s="248"/>
      <c r="C350" s="249"/>
      <c r="D350" s="227" t="s">
        <v>182</v>
      </c>
      <c r="E350" s="250" t="s">
        <v>19</v>
      </c>
      <c r="F350" s="251" t="s">
        <v>188</v>
      </c>
      <c r="G350" s="249"/>
      <c r="H350" s="252">
        <v>54.600000000000001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182</v>
      </c>
      <c r="AU350" s="258" t="s">
        <v>81</v>
      </c>
      <c r="AV350" s="15" t="s">
        <v>179</v>
      </c>
      <c r="AW350" s="15" t="s">
        <v>33</v>
      </c>
      <c r="AX350" s="15" t="s">
        <v>79</v>
      </c>
      <c r="AY350" s="258" t="s">
        <v>171</v>
      </c>
    </row>
    <row r="351" s="2" customFormat="1" ht="24.15" customHeight="1">
      <c r="A351" s="41"/>
      <c r="B351" s="42"/>
      <c r="C351" s="207" t="s">
        <v>406</v>
      </c>
      <c r="D351" s="207" t="s">
        <v>174</v>
      </c>
      <c r="E351" s="208" t="s">
        <v>2766</v>
      </c>
      <c r="F351" s="209" t="s">
        <v>2767</v>
      </c>
      <c r="G351" s="210" t="s">
        <v>234</v>
      </c>
      <c r="H351" s="211">
        <v>58.670000000000002</v>
      </c>
      <c r="I351" s="212"/>
      <c r="J351" s="213">
        <f>ROUND(I351*H351,2)</f>
        <v>0</v>
      </c>
      <c r="K351" s="209" t="s">
        <v>178</v>
      </c>
      <c r="L351" s="47"/>
      <c r="M351" s="214" t="s">
        <v>19</v>
      </c>
      <c r="N351" s="215" t="s">
        <v>42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0.0050000000000000001</v>
      </c>
      <c r="T351" s="217">
        <f>S351*H351</f>
        <v>0.29335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179</v>
      </c>
      <c r="AT351" s="218" t="s">
        <v>174</v>
      </c>
      <c r="AU351" s="218" t="s">
        <v>81</v>
      </c>
      <c r="AY351" s="20" t="s">
        <v>171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79</v>
      </c>
      <c r="BK351" s="219">
        <f>ROUND(I351*H351,2)</f>
        <v>0</v>
      </c>
      <c r="BL351" s="20" t="s">
        <v>179</v>
      </c>
      <c r="BM351" s="218" t="s">
        <v>554</v>
      </c>
    </row>
    <row r="352" s="2" customFormat="1">
      <c r="A352" s="41"/>
      <c r="B352" s="42"/>
      <c r="C352" s="43"/>
      <c r="D352" s="220" t="s">
        <v>180</v>
      </c>
      <c r="E352" s="43"/>
      <c r="F352" s="221" t="s">
        <v>2768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180</v>
      </c>
      <c r="AU352" s="20" t="s">
        <v>81</v>
      </c>
    </row>
    <row r="353" s="13" customFormat="1">
      <c r="A353" s="13"/>
      <c r="B353" s="225"/>
      <c r="C353" s="226"/>
      <c r="D353" s="227" t="s">
        <v>182</v>
      </c>
      <c r="E353" s="228" t="s">
        <v>19</v>
      </c>
      <c r="F353" s="229" t="s">
        <v>2769</v>
      </c>
      <c r="G353" s="226"/>
      <c r="H353" s="230">
        <v>58.670000000000002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182</v>
      </c>
      <c r="AU353" s="236" t="s">
        <v>81</v>
      </c>
      <c r="AV353" s="13" t="s">
        <v>81</v>
      </c>
      <c r="AW353" s="13" t="s">
        <v>33</v>
      </c>
      <c r="AX353" s="13" t="s">
        <v>71</v>
      </c>
      <c r="AY353" s="236" t="s">
        <v>171</v>
      </c>
    </row>
    <row r="354" s="15" customFormat="1">
      <c r="A354" s="15"/>
      <c r="B354" s="248"/>
      <c r="C354" s="249"/>
      <c r="D354" s="227" t="s">
        <v>182</v>
      </c>
      <c r="E354" s="250" t="s">
        <v>19</v>
      </c>
      <c r="F354" s="251" t="s">
        <v>188</v>
      </c>
      <c r="G354" s="249"/>
      <c r="H354" s="252">
        <v>58.670000000000002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182</v>
      </c>
      <c r="AU354" s="258" t="s">
        <v>81</v>
      </c>
      <c r="AV354" s="15" t="s">
        <v>179</v>
      </c>
      <c r="AW354" s="15" t="s">
        <v>33</v>
      </c>
      <c r="AX354" s="15" t="s">
        <v>79</v>
      </c>
      <c r="AY354" s="258" t="s">
        <v>171</v>
      </c>
    </row>
    <row r="355" s="12" customFormat="1" ht="22.8" customHeight="1">
      <c r="A355" s="12"/>
      <c r="B355" s="191"/>
      <c r="C355" s="192"/>
      <c r="D355" s="193" t="s">
        <v>70</v>
      </c>
      <c r="E355" s="205" t="s">
        <v>1190</v>
      </c>
      <c r="F355" s="205" t="s">
        <v>1191</v>
      </c>
      <c r="G355" s="192"/>
      <c r="H355" s="192"/>
      <c r="I355" s="195"/>
      <c r="J355" s="206">
        <f>BK355</f>
        <v>0</v>
      </c>
      <c r="K355" s="192"/>
      <c r="L355" s="197"/>
      <c r="M355" s="198"/>
      <c r="N355" s="199"/>
      <c r="O355" s="199"/>
      <c r="P355" s="200">
        <f>SUM(P356:P373)</f>
        <v>0</v>
      </c>
      <c r="Q355" s="199"/>
      <c r="R355" s="200">
        <f>SUM(R356:R373)</f>
        <v>0</v>
      </c>
      <c r="S355" s="199"/>
      <c r="T355" s="201">
        <f>SUM(T356:T373)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2" t="s">
        <v>79</v>
      </c>
      <c r="AT355" s="203" t="s">
        <v>70</v>
      </c>
      <c r="AU355" s="203" t="s">
        <v>79</v>
      </c>
      <c r="AY355" s="202" t="s">
        <v>171</v>
      </c>
      <c r="BK355" s="204">
        <f>SUM(BK356:BK373)</f>
        <v>0</v>
      </c>
    </row>
    <row r="356" s="2" customFormat="1" ht="24.15" customHeight="1">
      <c r="A356" s="41"/>
      <c r="B356" s="42"/>
      <c r="C356" s="207" t="s">
        <v>557</v>
      </c>
      <c r="D356" s="207" t="s">
        <v>174</v>
      </c>
      <c r="E356" s="208" t="s">
        <v>1193</v>
      </c>
      <c r="F356" s="209" t="s">
        <v>1194</v>
      </c>
      <c r="G356" s="210" t="s">
        <v>177</v>
      </c>
      <c r="H356" s="211">
        <v>72.930000000000007</v>
      </c>
      <c r="I356" s="212"/>
      <c r="J356" s="213">
        <f>ROUND(I356*H356,2)</f>
        <v>0</v>
      </c>
      <c r="K356" s="209" t="s">
        <v>178</v>
      </c>
      <c r="L356" s="47"/>
      <c r="M356" s="214" t="s">
        <v>19</v>
      </c>
      <c r="N356" s="215" t="s">
        <v>42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179</v>
      </c>
      <c r="AT356" s="218" t="s">
        <v>174</v>
      </c>
      <c r="AU356" s="218" t="s">
        <v>81</v>
      </c>
      <c r="AY356" s="20" t="s">
        <v>171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79</v>
      </c>
      <c r="BK356" s="219">
        <f>ROUND(I356*H356,2)</f>
        <v>0</v>
      </c>
      <c r="BL356" s="20" t="s">
        <v>179</v>
      </c>
      <c r="BM356" s="218" t="s">
        <v>560</v>
      </c>
    </row>
    <row r="357" s="2" customFormat="1">
      <c r="A357" s="41"/>
      <c r="B357" s="42"/>
      <c r="C357" s="43"/>
      <c r="D357" s="220" t="s">
        <v>180</v>
      </c>
      <c r="E357" s="43"/>
      <c r="F357" s="221" t="s">
        <v>1196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180</v>
      </c>
      <c r="AU357" s="20" t="s">
        <v>81</v>
      </c>
    </row>
    <row r="358" s="2" customFormat="1" ht="21.75" customHeight="1">
      <c r="A358" s="41"/>
      <c r="B358" s="42"/>
      <c r="C358" s="207" t="s">
        <v>416</v>
      </c>
      <c r="D358" s="207" t="s">
        <v>174</v>
      </c>
      <c r="E358" s="208" t="s">
        <v>1197</v>
      </c>
      <c r="F358" s="209" t="s">
        <v>1198</v>
      </c>
      <c r="G358" s="210" t="s">
        <v>177</v>
      </c>
      <c r="H358" s="211">
        <v>72.930000000000007</v>
      </c>
      <c r="I358" s="212"/>
      <c r="J358" s="213">
        <f>ROUND(I358*H358,2)</f>
        <v>0</v>
      </c>
      <c r="K358" s="209" t="s">
        <v>178</v>
      </c>
      <c r="L358" s="47"/>
      <c r="M358" s="214" t="s">
        <v>19</v>
      </c>
      <c r="N358" s="215" t="s">
        <v>42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179</v>
      </c>
      <c r="AT358" s="218" t="s">
        <v>174</v>
      </c>
      <c r="AU358" s="218" t="s">
        <v>81</v>
      </c>
      <c r="AY358" s="20" t="s">
        <v>171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79</v>
      </c>
      <c r="BK358" s="219">
        <f>ROUND(I358*H358,2)</f>
        <v>0</v>
      </c>
      <c r="BL358" s="20" t="s">
        <v>179</v>
      </c>
      <c r="BM358" s="218" t="s">
        <v>568</v>
      </c>
    </row>
    <row r="359" s="2" customFormat="1">
      <c r="A359" s="41"/>
      <c r="B359" s="42"/>
      <c r="C359" s="43"/>
      <c r="D359" s="220" t="s">
        <v>180</v>
      </c>
      <c r="E359" s="43"/>
      <c r="F359" s="221" t="s">
        <v>1200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180</v>
      </c>
      <c r="AU359" s="20" t="s">
        <v>81</v>
      </c>
    </row>
    <row r="360" s="2" customFormat="1" ht="24.15" customHeight="1">
      <c r="A360" s="41"/>
      <c r="B360" s="42"/>
      <c r="C360" s="207" t="s">
        <v>570</v>
      </c>
      <c r="D360" s="207" t="s">
        <v>174</v>
      </c>
      <c r="E360" s="208" t="s">
        <v>1202</v>
      </c>
      <c r="F360" s="209" t="s">
        <v>1203</v>
      </c>
      <c r="G360" s="210" t="s">
        <v>177</v>
      </c>
      <c r="H360" s="211">
        <v>1021.02</v>
      </c>
      <c r="I360" s="212"/>
      <c r="J360" s="213">
        <f>ROUND(I360*H360,2)</f>
        <v>0</v>
      </c>
      <c r="K360" s="209" t="s">
        <v>178</v>
      </c>
      <c r="L360" s="47"/>
      <c r="M360" s="214" t="s">
        <v>19</v>
      </c>
      <c r="N360" s="215" t="s">
        <v>42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179</v>
      </c>
      <c r="AT360" s="218" t="s">
        <v>174</v>
      </c>
      <c r="AU360" s="218" t="s">
        <v>81</v>
      </c>
      <c r="AY360" s="20" t="s">
        <v>171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79</v>
      </c>
      <c r="BK360" s="219">
        <f>ROUND(I360*H360,2)</f>
        <v>0</v>
      </c>
      <c r="BL360" s="20" t="s">
        <v>179</v>
      </c>
      <c r="BM360" s="218" t="s">
        <v>573</v>
      </c>
    </row>
    <row r="361" s="2" customFormat="1">
      <c r="A361" s="41"/>
      <c r="B361" s="42"/>
      <c r="C361" s="43"/>
      <c r="D361" s="220" t="s">
        <v>180</v>
      </c>
      <c r="E361" s="43"/>
      <c r="F361" s="221" t="s">
        <v>1205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180</v>
      </c>
      <c r="AU361" s="20" t="s">
        <v>81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2770</v>
      </c>
      <c r="G362" s="226"/>
      <c r="H362" s="230">
        <v>1021.02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5" customFormat="1">
      <c r="A363" s="15"/>
      <c r="B363" s="248"/>
      <c r="C363" s="249"/>
      <c r="D363" s="227" t="s">
        <v>182</v>
      </c>
      <c r="E363" s="250" t="s">
        <v>19</v>
      </c>
      <c r="F363" s="251" t="s">
        <v>188</v>
      </c>
      <c r="G363" s="249"/>
      <c r="H363" s="252">
        <v>1021.02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182</v>
      </c>
      <c r="AU363" s="258" t="s">
        <v>81</v>
      </c>
      <c r="AV363" s="15" t="s">
        <v>179</v>
      </c>
      <c r="AW363" s="15" t="s">
        <v>33</v>
      </c>
      <c r="AX363" s="15" t="s">
        <v>79</v>
      </c>
      <c r="AY363" s="258" t="s">
        <v>171</v>
      </c>
    </row>
    <row r="364" s="2" customFormat="1" ht="24.15" customHeight="1">
      <c r="A364" s="41"/>
      <c r="B364" s="42"/>
      <c r="C364" s="207" t="s">
        <v>424</v>
      </c>
      <c r="D364" s="207" t="s">
        <v>174</v>
      </c>
      <c r="E364" s="208" t="s">
        <v>1207</v>
      </c>
      <c r="F364" s="209" t="s">
        <v>1208</v>
      </c>
      <c r="G364" s="210" t="s">
        <v>177</v>
      </c>
      <c r="H364" s="211">
        <v>31.582999999999998</v>
      </c>
      <c r="I364" s="212"/>
      <c r="J364" s="213">
        <f>ROUND(I364*H364,2)</f>
        <v>0</v>
      </c>
      <c r="K364" s="209" t="s">
        <v>178</v>
      </c>
      <c r="L364" s="47"/>
      <c r="M364" s="214" t="s">
        <v>19</v>
      </c>
      <c r="N364" s="215" t="s">
        <v>42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179</v>
      </c>
      <c r="AT364" s="218" t="s">
        <v>174</v>
      </c>
      <c r="AU364" s="218" t="s">
        <v>81</v>
      </c>
      <c r="AY364" s="20" t="s">
        <v>171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79</v>
      </c>
      <c r="BK364" s="219">
        <f>ROUND(I364*H364,2)</f>
        <v>0</v>
      </c>
      <c r="BL364" s="20" t="s">
        <v>179</v>
      </c>
      <c r="BM364" s="218" t="s">
        <v>577</v>
      </c>
    </row>
    <row r="365" s="2" customFormat="1">
      <c r="A365" s="41"/>
      <c r="B365" s="42"/>
      <c r="C365" s="43"/>
      <c r="D365" s="220" t="s">
        <v>180</v>
      </c>
      <c r="E365" s="43"/>
      <c r="F365" s="221" t="s">
        <v>1210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180</v>
      </c>
      <c r="AU365" s="20" t="s">
        <v>81</v>
      </c>
    </row>
    <row r="366" s="2" customFormat="1" ht="24.15" customHeight="1">
      <c r="A366" s="41"/>
      <c r="B366" s="42"/>
      <c r="C366" s="207" t="s">
        <v>580</v>
      </c>
      <c r="D366" s="207" t="s">
        <v>174</v>
      </c>
      <c r="E366" s="208" t="s">
        <v>1221</v>
      </c>
      <c r="F366" s="209" t="s">
        <v>1222</v>
      </c>
      <c r="G366" s="210" t="s">
        <v>177</v>
      </c>
      <c r="H366" s="211">
        <v>5.2389999999999999</v>
      </c>
      <c r="I366" s="212"/>
      <c r="J366" s="213">
        <f>ROUND(I366*H366,2)</f>
        <v>0</v>
      </c>
      <c r="K366" s="209" t="s">
        <v>178</v>
      </c>
      <c r="L366" s="47"/>
      <c r="M366" s="214" t="s">
        <v>19</v>
      </c>
      <c r="N366" s="215" t="s">
        <v>42</v>
      </c>
      <c r="O366" s="87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179</v>
      </c>
      <c r="AT366" s="218" t="s">
        <v>174</v>
      </c>
      <c r="AU366" s="218" t="s">
        <v>81</v>
      </c>
      <c r="AY366" s="20" t="s">
        <v>171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79</v>
      </c>
      <c r="BK366" s="219">
        <f>ROUND(I366*H366,2)</f>
        <v>0</v>
      </c>
      <c r="BL366" s="20" t="s">
        <v>179</v>
      </c>
      <c r="BM366" s="218" t="s">
        <v>583</v>
      </c>
    </row>
    <row r="367" s="2" customFormat="1">
      <c r="A367" s="41"/>
      <c r="B367" s="42"/>
      <c r="C367" s="43"/>
      <c r="D367" s="220" t="s">
        <v>180</v>
      </c>
      <c r="E367" s="43"/>
      <c r="F367" s="221" t="s">
        <v>1224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180</v>
      </c>
      <c r="AU367" s="20" t="s">
        <v>81</v>
      </c>
    </row>
    <row r="368" s="2" customFormat="1" ht="24.15" customHeight="1">
      <c r="A368" s="41"/>
      <c r="B368" s="42"/>
      <c r="C368" s="207" t="s">
        <v>428</v>
      </c>
      <c r="D368" s="207" t="s">
        <v>174</v>
      </c>
      <c r="E368" s="208" t="s">
        <v>1225</v>
      </c>
      <c r="F368" s="209" t="s">
        <v>1226</v>
      </c>
      <c r="G368" s="210" t="s">
        <v>177</v>
      </c>
      <c r="H368" s="211">
        <v>25.524999999999999</v>
      </c>
      <c r="I368" s="212"/>
      <c r="J368" s="213">
        <f>ROUND(I368*H368,2)</f>
        <v>0</v>
      </c>
      <c r="K368" s="209" t="s">
        <v>178</v>
      </c>
      <c r="L368" s="47"/>
      <c r="M368" s="214" t="s">
        <v>19</v>
      </c>
      <c r="N368" s="215" t="s">
        <v>42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179</v>
      </c>
      <c r="AT368" s="218" t="s">
        <v>174</v>
      </c>
      <c r="AU368" s="218" t="s">
        <v>81</v>
      </c>
      <c r="AY368" s="20" t="s">
        <v>171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79</v>
      </c>
      <c r="BK368" s="219">
        <f>ROUND(I368*H368,2)</f>
        <v>0</v>
      </c>
      <c r="BL368" s="20" t="s">
        <v>179</v>
      </c>
      <c r="BM368" s="218" t="s">
        <v>586</v>
      </c>
    </row>
    <row r="369" s="2" customFormat="1">
      <c r="A369" s="41"/>
      <c r="B369" s="42"/>
      <c r="C369" s="43"/>
      <c r="D369" s="220" t="s">
        <v>180</v>
      </c>
      <c r="E369" s="43"/>
      <c r="F369" s="221" t="s">
        <v>1228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180</v>
      </c>
      <c r="AU369" s="20" t="s">
        <v>81</v>
      </c>
    </row>
    <row r="370" s="13" customFormat="1">
      <c r="A370" s="13"/>
      <c r="B370" s="225"/>
      <c r="C370" s="226"/>
      <c r="D370" s="227" t="s">
        <v>182</v>
      </c>
      <c r="E370" s="228" t="s">
        <v>19</v>
      </c>
      <c r="F370" s="229" t="s">
        <v>2771</v>
      </c>
      <c r="G370" s="226"/>
      <c r="H370" s="230">
        <v>72.930000000000007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182</v>
      </c>
      <c r="AU370" s="236" t="s">
        <v>81</v>
      </c>
      <c r="AV370" s="13" t="s">
        <v>81</v>
      </c>
      <c r="AW370" s="13" t="s">
        <v>33</v>
      </c>
      <c r="AX370" s="13" t="s">
        <v>71</v>
      </c>
      <c r="AY370" s="236" t="s">
        <v>171</v>
      </c>
    </row>
    <row r="371" s="13" customFormat="1">
      <c r="A371" s="13"/>
      <c r="B371" s="225"/>
      <c r="C371" s="226"/>
      <c r="D371" s="227" t="s">
        <v>182</v>
      </c>
      <c r="E371" s="228" t="s">
        <v>19</v>
      </c>
      <c r="F371" s="229" t="s">
        <v>2772</v>
      </c>
      <c r="G371" s="226"/>
      <c r="H371" s="230">
        <v>-36.822000000000003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182</v>
      </c>
      <c r="AU371" s="236" t="s">
        <v>81</v>
      </c>
      <c r="AV371" s="13" t="s">
        <v>81</v>
      </c>
      <c r="AW371" s="13" t="s">
        <v>33</v>
      </c>
      <c r="AX371" s="13" t="s">
        <v>71</v>
      </c>
      <c r="AY371" s="236" t="s">
        <v>171</v>
      </c>
    </row>
    <row r="372" s="13" customFormat="1">
      <c r="A372" s="13"/>
      <c r="B372" s="225"/>
      <c r="C372" s="226"/>
      <c r="D372" s="227" t="s">
        <v>182</v>
      </c>
      <c r="E372" s="228" t="s">
        <v>19</v>
      </c>
      <c r="F372" s="229" t="s">
        <v>2773</v>
      </c>
      <c r="G372" s="226"/>
      <c r="H372" s="230">
        <v>-10.583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182</v>
      </c>
      <c r="AU372" s="236" t="s">
        <v>81</v>
      </c>
      <c r="AV372" s="13" t="s">
        <v>81</v>
      </c>
      <c r="AW372" s="13" t="s">
        <v>33</v>
      </c>
      <c r="AX372" s="13" t="s">
        <v>71</v>
      </c>
      <c r="AY372" s="236" t="s">
        <v>171</v>
      </c>
    </row>
    <row r="373" s="15" customFormat="1">
      <c r="A373" s="15"/>
      <c r="B373" s="248"/>
      <c r="C373" s="249"/>
      <c r="D373" s="227" t="s">
        <v>182</v>
      </c>
      <c r="E373" s="250" t="s">
        <v>19</v>
      </c>
      <c r="F373" s="251" t="s">
        <v>188</v>
      </c>
      <c r="G373" s="249"/>
      <c r="H373" s="252">
        <v>25.525000000000006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182</v>
      </c>
      <c r="AU373" s="258" t="s">
        <v>81</v>
      </c>
      <c r="AV373" s="15" t="s">
        <v>179</v>
      </c>
      <c r="AW373" s="15" t="s">
        <v>33</v>
      </c>
      <c r="AX373" s="15" t="s">
        <v>79</v>
      </c>
      <c r="AY373" s="258" t="s">
        <v>171</v>
      </c>
    </row>
    <row r="374" s="12" customFormat="1" ht="22.8" customHeight="1">
      <c r="A374" s="12"/>
      <c r="B374" s="191"/>
      <c r="C374" s="192"/>
      <c r="D374" s="193" t="s">
        <v>70</v>
      </c>
      <c r="E374" s="205" t="s">
        <v>1232</v>
      </c>
      <c r="F374" s="205" t="s">
        <v>1233</v>
      </c>
      <c r="G374" s="192"/>
      <c r="H374" s="192"/>
      <c r="I374" s="195"/>
      <c r="J374" s="206">
        <f>BK374</f>
        <v>0</v>
      </c>
      <c r="K374" s="192"/>
      <c r="L374" s="197"/>
      <c r="M374" s="198"/>
      <c r="N374" s="199"/>
      <c r="O374" s="199"/>
      <c r="P374" s="200">
        <f>SUM(P375:P376)</f>
        <v>0</v>
      </c>
      <c r="Q374" s="199"/>
      <c r="R374" s="200">
        <f>SUM(R375:R376)</f>
        <v>0</v>
      </c>
      <c r="S374" s="199"/>
      <c r="T374" s="201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2" t="s">
        <v>79</v>
      </c>
      <c r="AT374" s="203" t="s">
        <v>70</v>
      </c>
      <c r="AU374" s="203" t="s">
        <v>79</v>
      </c>
      <c r="AY374" s="202" t="s">
        <v>171</v>
      </c>
      <c r="BK374" s="204">
        <f>SUM(BK375:BK376)</f>
        <v>0</v>
      </c>
    </row>
    <row r="375" s="2" customFormat="1" ht="33" customHeight="1">
      <c r="A375" s="41"/>
      <c r="B375" s="42"/>
      <c r="C375" s="207" t="s">
        <v>587</v>
      </c>
      <c r="D375" s="207" t="s">
        <v>174</v>
      </c>
      <c r="E375" s="208" t="s">
        <v>1235</v>
      </c>
      <c r="F375" s="209" t="s">
        <v>1236</v>
      </c>
      <c r="G375" s="210" t="s">
        <v>177</v>
      </c>
      <c r="H375" s="211">
        <v>30.321000000000002</v>
      </c>
      <c r="I375" s="212"/>
      <c r="J375" s="213">
        <f>ROUND(I375*H375,2)</f>
        <v>0</v>
      </c>
      <c r="K375" s="209" t="s">
        <v>178</v>
      </c>
      <c r="L375" s="47"/>
      <c r="M375" s="214" t="s">
        <v>19</v>
      </c>
      <c r="N375" s="215" t="s">
        <v>42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179</v>
      </c>
      <c r="AT375" s="218" t="s">
        <v>174</v>
      </c>
      <c r="AU375" s="218" t="s">
        <v>81</v>
      </c>
      <c r="AY375" s="20" t="s">
        <v>171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79</v>
      </c>
      <c r="BK375" s="219">
        <f>ROUND(I375*H375,2)</f>
        <v>0</v>
      </c>
      <c r="BL375" s="20" t="s">
        <v>179</v>
      </c>
      <c r="BM375" s="218" t="s">
        <v>2774</v>
      </c>
    </row>
    <row r="376" s="2" customFormat="1">
      <c r="A376" s="41"/>
      <c r="B376" s="42"/>
      <c r="C376" s="43"/>
      <c r="D376" s="220" t="s">
        <v>180</v>
      </c>
      <c r="E376" s="43"/>
      <c r="F376" s="221" t="s">
        <v>1238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180</v>
      </c>
      <c r="AU376" s="20" t="s">
        <v>81</v>
      </c>
    </row>
    <row r="377" s="12" customFormat="1" ht="25.92" customHeight="1">
      <c r="A377" s="12"/>
      <c r="B377" s="191"/>
      <c r="C377" s="192"/>
      <c r="D377" s="193" t="s">
        <v>70</v>
      </c>
      <c r="E377" s="194" t="s">
        <v>1239</v>
      </c>
      <c r="F377" s="194" t="s">
        <v>1240</v>
      </c>
      <c r="G377" s="192"/>
      <c r="H377" s="192"/>
      <c r="I377" s="195"/>
      <c r="J377" s="196">
        <f>BK377</f>
        <v>0</v>
      </c>
      <c r="K377" s="192"/>
      <c r="L377" s="197"/>
      <c r="M377" s="198"/>
      <c r="N377" s="199"/>
      <c r="O377" s="199"/>
      <c r="P377" s="200">
        <f>P378+P428+P447+P634+P739+P763+P777+P792+P914</f>
        <v>0</v>
      </c>
      <c r="Q377" s="199"/>
      <c r="R377" s="200">
        <f>R378+R428+R447+R634+R739+R763+R777+R792+R914</f>
        <v>48.297401030000003</v>
      </c>
      <c r="S377" s="199"/>
      <c r="T377" s="201">
        <f>T378+T428+T447+T634+T739+T763+T777+T792+T914</f>
        <v>2.1308210000000001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2" t="s">
        <v>81</v>
      </c>
      <c r="AT377" s="203" t="s">
        <v>70</v>
      </c>
      <c r="AU377" s="203" t="s">
        <v>71</v>
      </c>
      <c r="AY377" s="202" t="s">
        <v>171</v>
      </c>
      <c r="BK377" s="204">
        <f>BK378+BK428+BK447+BK634+BK739+BK763+BK777+BK792+BK914</f>
        <v>0</v>
      </c>
    </row>
    <row r="378" s="12" customFormat="1" ht="22.8" customHeight="1">
      <c r="A378" s="12"/>
      <c r="B378" s="191"/>
      <c r="C378" s="192"/>
      <c r="D378" s="193" t="s">
        <v>70</v>
      </c>
      <c r="E378" s="205" t="s">
        <v>2367</v>
      </c>
      <c r="F378" s="205" t="s">
        <v>2775</v>
      </c>
      <c r="G378" s="192"/>
      <c r="H378" s="192"/>
      <c r="I378" s="195"/>
      <c r="J378" s="206">
        <f>BK378</f>
        <v>0</v>
      </c>
      <c r="K378" s="192"/>
      <c r="L378" s="197"/>
      <c r="M378" s="198"/>
      <c r="N378" s="199"/>
      <c r="O378" s="199"/>
      <c r="P378" s="200">
        <f>SUM(P379:P427)</f>
        <v>0</v>
      </c>
      <c r="Q378" s="199"/>
      <c r="R378" s="200">
        <f>SUM(R379:R427)</f>
        <v>6.7922224400000006</v>
      </c>
      <c r="S378" s="199"/>
      <c r="T378" s="201">
        <f>SUM(T379:T427)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2" t="s">
        <v>81</v>
      </c>
      <c r="AT378" s="203" t="s">
        <v>70</v>
      </c>
      <c r="AU378" s="203" t="s">
        <v>79</v>
      </c>
      <c r="AY378" s="202" t="s">
        <v>171</v>
      </c>
      <c r="BK378" s="204">
        <f>SUM(BK379:BK427)</f>
        <v>0</v>
      </c>
    </row>
    <row r="379" s="2" customFormat="1" ht="24.15" customHeight="1">
      <c r="A379" s="41"/>
      <c r="B379" s="42"/>
      <c r="C379" s="207" t="s">
        <v>434</v>
      </c>
      <c r="D379" s="207" t="s">
        <v>174</v>
      </c>
      <c r="E379" s="208" t="s">
        <v>2776</v>
      </c>
      <c r="F379" s="209" t="s">
        <v>2777</v>
      </c>
      <c r="G379" s="210" t="s">
        <v>191</v>
      </c>
      <c r="H379" s="211">
        <v>549.73400000000004</v>
      </c>
      <c r="I379" s="212"/>
      <c r="J379" s="213">
        <f>ROUND(I379*H379,2)</f>
        <v>0</v>
      </c>
      <c r="K379" s="209" t="s">
        <v>178</v>
      </c>
      <c r="L379" s="47"/>
      <c r="M379" s="214" t="s">
        <v>19</v>
      </c>
      <c r="N379" s="215" t="s">
        <v>42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235</v>
      </c>
      <c r="AT379" s="218" t="s">
        <v>174</v>
      </c>
      <c r="AU379" s="218" t="s">
        <v>81</v>
      </c>
      <c r="AY379" s="20" t="s">
        <v>171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79</v>
      </c>
      <c r="BK379" s="219">
        <f>ROUND(I379*H379,2)</f>
        <v>0</v>
      </c>
      <c r="BL379" s="20" t="s">
        <v>235</v>
      </c>
      <c r="BM379" s="218" t="s">
        <v>594</v>
      </c>
    </row>
    <row r="380" s="2" customFormat="1">
      <c r="A380" s="41"/>
      <c r="B380" s="42"/>
      <c r="C380" s="43"/>
      <c r="D380" s="220" t="s">
        <v>180</v>
      </c>
      <c r="E380" s="43"/>
      <c r="F380" s="221" t="s">
        <v>2778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180</v>
      </c>
      <c r="AU380" s="20" t="s">
        <v>81</v>
      </c>
    </row>
    <row r="381" s="13" customFormat="1">
      <c r="A381" s="13"/>
      <c r="B381" s="225"/>
      <c r="C381" s="226"/>
      <c r="D381" s="227" t="s">
        <v>182</v>
      </c>
      <c r="E381" s="228" t="s">
        <v>19</v>
      </c>
      <c r="F381" s="229" t="s">
        <v>2779</v>
      </c>
      <c r="G381" s="226"/>
      <c r="H381" s="230">
        <v>81.623999999999995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182</v>
      </c>
      <c r="AU381" s="236" t="s">
        <v>81</v>
      </c>
      <c r="AV381" s="13" t="s">
        <v>81</v>
      </c>
      <c r="AW381" s="13" t="s">
        <v>33</v>
      </c>
      <c r="AX381" s="13" t="s">
        <v>71</v>
      </c>
      <c r="AY381" s="236" t="s">
        <v>171</v>
      </c>
    </row>
    <row r="382" s="13" customFormat="1">
      <c r="A382" s="13"/>
      <c r="B382" s="225"/>
      <c r="C382" s="226"/>
      <c r="D382" s="227" t="s">
        <v>182</v>
      </c>
      <c r="E382" s="228" t="s">
        <v>19</v>
      </c>
      <c r="F382" s="229" t="s">
        <v>2780</v>
      </c>
      <c r="G382" s="226"/>
      <c r="H382" s="230">
        <v>172.25999999999999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182</v>
      </c>
      <c r="AU382" s="236" t="s">
        <v>81</v>
      </c>
      <c r="AV382" s="13" t="s">
        <v>81</v>
      </c>
      <c r="AW382" s="13" t="s">
        <v>33</v>
      </c>
      <c r="AX382" s="13" t="s">
        <v>71</v>
      </c>
      <c r="AY382" s="236" t="s">
        <v>171</v>
      </c>
    </row>
    <row r="383" s="14" customFormat="1">
      <c r="A383" s="14"/>
      <c r="B383" s="237"/>
      <c r="C383" s="238"/>
      <c r="D383" s="227" t="s">
        <v>182</v>
      </c>
      <c r="E383" s="239" t="s">
        <v>19</v>
      </c>
      <c r="F383" s="240" t="s">
        <v>2667</v>
      </c>
      <c r="G383" s="238"/>
      <c r="H383" s="241">
        <v>253.88399999999999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182</v>
      </c>
      <c r="AU383" s="247" t="s">
        <v>81</v>
      </c>
      <c r="AV383" s="14" t="s">
        <v>185</v>
      </c>
      <c r="AW383" s="14" t="s">
        <v>33</v>
      </c>
      <c r="AX383" s="14" t="s">
        <v>71</v>
      </c>
      <c r="AY383" s="247" t="s">
        <v>171</v>
      </c>
    </row>
    <row r="384" s="13" customFormat="1">
      <c r="A384" s="13"/>
      <c r="B384" s="225"/>
      <c r="C384" s="226"/>
      <c r="D384" s="227" t="s">
        <v>182</v>
      </c>
      <c r="E384" s="228" t="s">
        <v>19</v>
      </c>
      <c r="F384" s="229" t="s">
        <v>2727</v>
      </c>
      <c r="G384" s="226"/>
      <c r="H384" s="230">
        <v>295.85000000000002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182</v>
      </c>
      <c r="AU384" s="236" t="s">
        <v>81</v>
      </c>
      <c r="AV384" s="13" t="s">
        <v>81</v>
      </c>
      <c r="AW384" s="13" t="s">
        <v>33</v>
      </c>
      <c r="AX384" s="13" t="s">
        <v>71</v>
      </c>
      <c r="AY384" s="236" t="s">
        <v>171</v>
      </c>
    </row>
    <row r="385" s="14" customFormat="1">
      <c r="A385" s="14"/>
      <c r="B385" s="237"/>
      <c r="C385" s="238"/>
      <c r="D385" s="227" t="s">
        <v>182</v>
      </c>
      <c r="E385" s="239" t="s">
        <v>19</v>
      </c>
      <c r="F385" s="240" t="s">
        <v>2781</v>
      </c>
      <c r="G385" s="238"/>
      <c r="H385" s="241">
        <v>295.85000000000002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182</v>
      </c>
      <c r="AU385" s="247" t="s">
        <v>81</v>
      </c>
      <c r="AV385" s="14" t="s">
        <v>185</v>
      </c>
      <c r="AW385" s="14" t="s">
        <v>33</v>
      </c>
      <c r="AX385" s="14" t="s">
        <v>71</v>
      </c>
      <c r="AY385" s="247" t="s">
        <v>171</v>
      </c>
    </row>
    <row r="386" s="15" customFormat="1">
      <c r="A386" s="15"/>
      <c r="B386" s="248"/>
      <c r="C386" s="249"/>
      <c r="D386" s="227" t="s">
        <v>182</v>
      </c>
      <c r="E386" s="250" t="s">
        <v>19</v>
      </c>
      <c r="F386" s="251" t="s">
        <v>188</v>
      </c>
      <c r="G386" s="249"/>
      <c r="H386" s="252">
        <v>549.73400000000004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182</v>
      </c>
      <c r="AU386" s="258" t="s">
        <v>81</v>
      </c>
      <c r="AV386" s="15" t="s">
        <v>179</v>
      </c>
      <c r="AW386" s="15" t="s">
        <v>33</v>
      </c>
      <c r="AX386" s="15" t="s">
        <v>79</v>
      </c>
      <c r="AY386" s="258" t="s">
        <v>171</v>
      </c>
    </row>
    <row r="387" s="2" customFormat="1" ht="16.5" customHeight="1">
      <c r="A387" s="41"/>
      <c r="B387" s="42"/>
      <c r="C387" s="269" t="s">
        <v>596</v>
      </c>
      <c r="D387" s="269" t="s">
        <v>565</v>
      </c>
      <c r="E387" s="270" t="s">
        <v>2782</v>
      </c>
      <c r="F387" s="271" t="s">
        <v>2783</v>
      </c>
      <c r="G387" s="272" t="s">
        <v>177</v>
      </c>
      <c r="H387" s="273">
        <v>0.17599999999999999</v>
      </c>
      <c r="I387" s="274"/>
      <c r="J387" s="275">
        <f>ROUND(I387*H387,2)</f>
        <v>0</v>
      </c>
      <c r="K387" s="271" t="s">
        <v>178</v>
      </c>
      <c r="L387" s="276"/>
      <c r="M387" s="277" t="s">
        <v>19</v>
      </c>
      <c r="N387" s="278" t="s">
        <v>42</v>
      </c>
      <c r="O387" s="87"/>
      <c r="P387" s="216">
        <f>O387*H387</f>
        <v>0</v>
      </c>
      <c r="Q387" s="216">
        <v>1</v>
      </c>
      <c r="R387" s="216">
        <f>Q387*H387</f>
        <v>0.17599999999999999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286</v>
      </c>
      <c r="AT387" s="218" t="s">
        <v>565</v>
      </c>
      <c r="AU387" s="218" t="s">
        <v>81</v>
      </c>
      <c r="AY387" s="20" t="s">
        <v>171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79</v>
      </c>
      <c r="BK387" s="219">
        <f>ROUND(I387*H387,2)</f>
        <v>0</v>
      </c>
      <c r="BL387" s="20" t="s">
        <v>235</v>
      </c>
      <c r="BM387" s="218" t="s">
        <v>599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2784</v>
      </c>
      <c r="G388" s="226"/>
      <c r="H388" s="230">
        <v>0.17599999999999999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5" customFormat="1">
      <c r="A389" s="15"/>
      <c r="B389" s="248"/>
      <c r="C389" s="249"/>
      <c r="D389" s="227" t="s">
        <v>182</v>
      </c>
      <c r="E389" s="250" t="s">
        <v>19</v>
      </c>
      <c r="F389" s="251" t="s">
        <v>188</v>
      </c>
      <c r="G389" s="249"/>
      <c r="H389" s="252">
        <v>0.17599999999999999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182</v>
      </c>
      <c r="AU389" s="258" t="s">
        <v>81</v>
      </c>
      <c r="AV389" s="15" t="s">
        <v>179</v>
      </c>
      <c r="AW389" s="15" t="s">
        <v>33</v>
      </c>
      <c r="AX389" s="15" t="s">
        <v>79</v>
      </c>
      <c r="AY389" s="258" t="s">
        <v>171</v>
      </c>
    </row>
    <row r="390" s="2" customFormat="1" ht="21.75" customHeight="1">
      <c r="A390" s="41"/>
      <c r="B390" s="42"/>
      <c r="C390" s="207" t="s">
        <v>451</v>
      </c>
      <c r="D390" s="207" t="s">
        <v>174</v>
      </c>
      <c r="E390" s="208" t="s">
        <v>2785</v>
      </c>
      <c r="F390" s="209" t="s">
        <v>2786</v>
      </c>
      <c r="G390" s="210" t="s">
        <v>191</v>
      </c>
      <c r="H390" s="211">
        <v>549.73400000000004</v>
      </c>
      <c r="I390" s="212"/>
      <c r="J390" s="213">
        <f>ROUND(I390*H390,2)</f>
        <v>0</v>
      </c>
      <c r="K390" s="209" t="s">
        <v>178</v>
      </c>
      <c r="L390" s="47"/>
      <c r="M390" s="214" t="s">
        <v>19</v>
      </c>
      <c r="N390" s="215" t="s">
        <v>42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235</v>
      </c>
      <c r="AT390" s="218" t="s">
        <v>174</v>
      </c>
      <c r="AU390" s="218" t="s">
        <v>81</v>
      </c>
      <c r="AY390" s="20" t="s">
        <v>171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79</v>
      </c>
      <c r="BK390" s="219">
        <f>ROUND(I390*H390,2)</f>
        <v>0</v>
      </c>
      <c r="BL390" s="20" t="s">
        <v>235</v>
      </c>
      <c r="BM390" s="218" t="s">
        <v>603</v>
      </c>
    </row>
    <row r="391" s="2" customFormat="1">
      <c r="A391" s="41"/>
      <c r="B391" s="42"/>
      <c r="C391" s="43"/>
      <c r="D391" s="220" t="s">
        <v>180</v>
      </c>
      <c r="E391" s="43"/>
      <c r="F391" s="221" t="s">
        <v>2787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180</v>
      </c>
      <c r="AU391" s="20" t="s">
        <v>81</v>
      </c>
    </row>
    <row r="392" s="13" customFormat="1">
      <c r="A392" s="13"/>
      <c r="B392" s="225"/>
      <c r="C392" s="226"/>
      <c r="D392" s="227" t="s">
        <v>182</v>
      </c>
      <c r="E392" s="228" t="s">
        <v>19</v>
      </c>
      <c r="F392" s="229" t="s">
        <v>2779</v>
      </c>
      <c r="G392" s="226"/>
      <c r="H392" s="230">
        <v>81.623999999999995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182</v>
      </c>
      <c r="AU392" s="236" t="s">
        <v>81</v>
      </c>
      <c r="AV392" s="13" t="s">
        <v>81</v>
      </c>
      <c r="AW392" s="13" t="s">
        <v>33</v>
      </c>
      <c r="AX392" s="13" t="s">
        <v>71</v>
      </c>
      <c r="AY392" s="236" t="s">
        <v>171</v>
      </c>
    </row>
    <row r="393" s="13" customFormat="1">
      <c r="A393" s="13"/>
      <c r="B393" s="225"/>
      <c r="C393" s="226"/>
      <c r="D393" s="227" t="s">
        <v>182</v>
      </c>
      <c r="E393" s="228" t="s">
        <v>19</v>
      </c>
      <c r="F393" s="229" t="s">
        <v>2780</v>
      </c>
      <c r="G393" s="226"/>
      <c r="H393" s="230">
        <v>172.25999999999999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182</v>
      </c>
      <c r="AU393" s="236" t="s">
        <v>81</v>
      </c>
      <c r="AV393" s="13" t="s">
        <v>81</v>
      </c>
      <c r="AW393" s="13" t="s">
        <v>33</v>
      </c>
      <c r="AX393" s="13" t="s">
        <v>71</v>
      </c>
      <c r="AY393" s="236" t="s">
        <v>171</v>
      </c>
    </row>
    <row r="394" s="14" customFormat="1">
      <c r="A394" s="14"/>
      <c r="B394" s="237"/>
      <c r="C394" s="238"/>
      <c r="D394" s="227" t="s">
        <v>182</v>
      </c>
      <c r="E394" s="239" t="s">
        <v>19</v>
      </c>
      <c r="F394" s="240" t="s">
        <v>2667</v>
      </c>
      <c r="G394" s="238"/>
      <c r="H394" s="241">
        <v>253.88399999999999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182</v>
      </c>
      <c r="AU394" s="247" t="s">
        <v>81</v>
      </c>
      <c r="AV394" s="14" t="s">
        <v>185</v>
      </c>
      <c r="AW394" s="14" t="s">
        <v>33</v>
      </c>
      <c r="AX394" s="14" t="s">
        <v>71</v>
      </c>
      <c r="AY394" s="247" t="s">
        <v>171</v>
      </c>
    </row>
    <row r="395" s="13" customFormat="1">
      <c r="A395" s="13"/>
      <c r="B395" s="225"/>
      <c r="C395" s="226"/>
      <c r="D395" s="227" t="s">
        <v>182</v>
      </c>
      <c r="E395" s="228" t="s">
        <v>19</v>
      </c>
      <c r="F395" s="229" t="s">
        <v>2727</v>
      </c>
      <c r="G395" s="226"/>
      <c r="H395" s="230">
        <v>295.85000000000002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182</v>
      </c>
      <c r="AU395" s="236" t="s">
        <v>81</v>
      </c>
      <c r="AV395" s="13" t="s">
        <v>81</v>
      </c>
      <c r="AW395" s="13" t="s">
        <v>33</v>
      </c>
      <c r="AX395" s="13" t="s">
        <v>71</v>
      </c>
      <c r="AY395" s="236" t="s">
        <v>171</v>
      </c>
    </row>
    <row r="396" s="14" customFormat="1">
      <c r="A396" s="14"/>
      <c r="B396" s="237"/>
      <c r="C396" s="238"/>
      <c r="D396" s="227" t="s">
        <v>182</v>
      </c>
      <c r="E396" s="239" t="s">
        <v>19</v>
      </c>
      <c r="F396" s="240" t="s">
        <v>2781</v>
      </c>
      <c r="G396" s="238"/>
      <c r="H396" s="241">
        <v>295.85000000000002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182</v>
      </c>
      <c r="AU396" s="247" t="s">
        <v>81</v>
      </c>
      <c r="AV396" s="14" t="s">
        <v>185</v>
      </c>
      <c r="AW396" s="14" t="s">
        <v>33</v>
      </c>
      <c r="AX396" s="14" t="s">
        <v>71</v>
      </c>
      <c r="AY396" s="247" t="s">
        <v>171</v>
      </c>
    </row>
    <row r="397" s="15" customFormat="1">
      <c r="A397" s="15"/>
      <c r="B397" s="248"/>
      <c r="C397" s="249"/>
      <c r="D397" s="227" t="s">
        <v>182</v>
      </c>
      <c r="E397" s="250" t="s">
        <v>19</v>
      </c>
      <c r="F397" s="251" t="s">
        <v>188</v>
      </c>
      <c r="G397" s="249"/>
      <c r="H397" s="252">
        <v>549.73400000000004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182</v>
      </c>
      <c r="AU397" s="258" t="s">
        <v>81</v>
      </c>
      <c r="AV397" s="15" t="s">
        <v>179</v>
      </c>
      <c r="AW397" s="15" t="s">
        <v>33</v>
      </c>
      <c r="AX397" s="15" t="s">
        <v>79</v>
      </c>
      <c r="AY397" s="258" t="s">
        <v>171</v>
      </c>
    </row>
    <row r="398" s="2" customFormat="1" ht="24.15" customHeight="1">
      <c r="A398" s="41"/>
      <c r="B398" s="42"/>
      <c r="C398" s="269" t="s">
        <v>608</v>
      </c>
      <c r="D398" s="269" t="s">
        <v>565</v>
      </c>
      <c r="E398" s="270" t="s">
        <v>2788</v>
      </c>
      <c r="F398" s="271" t="s">
        <v>2789</v>
      </c>
      <c r="G398" s="272" t="s">
        <v>191</v>
      </c>
      <c r="H398" s="273">
        <v>640.71500000000003</v>
      </c>
      <c r="I398" s="274"/>
      <c r="J398" s="275">
        <f>ROUND(I398*H398,2)</f>
        <v>0</v>
      </c>
      <c r="K398" s="271" t="s">
        <v>178</v>
      </c>
      <c r="L398" s="276"/>
      <c r="M398" s="277" t="s">
        <v>19</v>
      </c>
      <c r="N398" s="278" t="s">
        <v>42</v>
      </c>
      <c r="O398" s="87"/>
      <c r="P398" s="216">
        <f>O398*H398</f>
        <v>0</v>
      </c>
      <c r="Q398" s="216">
        <v>0.0040000000000000001</v>
      </c>
      <c r="R398" s="216">
        <f>Q398*H398</f>
        <v>2.5628600000000001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286</v>
      </c>
      <c r="AT398" s="218" t="s">
        <v>565</v>
      </c>
      <c r="AU398" s="218" t="s">
        <v>81</v>
      </c>
      <c r="AY398" s="20" t="s">
        <v>171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79</v>
      </c>
      <c r="BK398" s="219">
        <f>ROUND(I398*H398,2)</f>
        <v>0</v>
      </c>
      <c r="BL398" s="20" t="s">
        <v>235</v>
      </c>
      <c r="BM398" s="218" t="s">
        <v>611</v>
      </c>
    </row>
    <row r="399" s="13" customFormat="1">
      <c r="A399" s="13"/>
      <c r="B399" s="225"/>
      <c r="C399" s="226"/>
      <c r="D399" s="227" t="s">
        <v>182</v>
      </c>
      <c r="E399" s="228" t="s">
        <v>19</v>
      </c>
      <c r="F399" s="229" t="s">
        <v>2790</v>
      </c>
      <c r="G399" s="226"/>
      <c r="H399" s="230">
        <v>640.71500000000003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182</v>
      </c>
      <c r="AU399" s="236" t="s">
        <v>81</v>
      </c>
      <c r="AV399" s="13" t="s">
        <v>81</v>
      </c>
      <c r="AW399" s="13" t="s">
        <v>33</v>
      </c>
      <c r="AX399" s="13" t="s">
        <v>71</v>
      </c>
      <c r="AY399" s="236" t="s">
        <v>171</v>
      </c>
    </row>
    <row r="400" s="15" customFormat="1">
      <c r="A400" s="15"/>
      <c r="B400" s="248"/>
      <c r="C400" s="249"/>
      <c r="D400" s="227" t="s">
        <v>182</v>
      </c>
      <c r="E400" s="250" t="s">
        <v>19</v>
      </c>
      <c r="F400" s="251" t="s">
        <v>188</v>
      </c>
      <c r="G400" s="249"/>
      <c r="H400" s="252">
        <v>640.71500000000003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182</v>
      </c>
      <c r="AU400" s="258" t="s">
        <v>81</v>
      </c>
      <c r="AV400" s="15" t="s">
        <v>179</v>
      </c>
      <c r="AW400" s="15" t="s">
        <v>33</v>
      </c>
      <c r="AX400" s="15" t="s">
        <v>79</v>
      </c>
      <c r="AY400" s="258" t="s">
        <v>171</v>
      </c>
    </row>
    <row r="401" s="2" customFormat="1" ht="16.5" customHeight="1">
      <c r="A401" s="41"/>
      <c r="B401" s="42"/>
      <c r="C401" s="207" t="s">
        <v>457</v>
      </c>
      <c r="D401" s="207" t="s">
        <v>174</v>
      </c>
      <c r="E401" s="208" t="s">
        <v>2791</v>
      </c>
      <c r="F401" s="209" t="s">
        <v>2792</v>
      </c>
      <c r="G401" s="210" t="s">
        <v>191</v>
      </c>
      <c r="H401" s="211">
        <v>549.73400000000004</v>
      </c>
      <c r="I401" s="212"/>
      <c r="J401" s="213">
        <f>ROUND(I401*H401,2)</f>
        <v>0</v>
      </c>
      <c r="K401" s="209" t="s">
        <v>178</v>
      </c>
      <c r="L401" s="47"/>
      <c r="M401" s="214" t="s">
        <v>19</v>
      </c>
      <c r="N401" s="215" t="s">
        <v>42</v>
      </c>
      <c r="O401" s="87"/>
      <c r="P401" s="216">
        <f>O401*H401</f>
        <v>0</v>
      </c>
      <c r="Q401" s="216">
        <v>0.00088000000000000003</v>
      </c>
      <c r="R401" s="216">
        <f>Q401*H401</f>
        <v>0.48376592000000007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235</v>
      </c>
      <c r="AT401" s="218" t="s">
        <v>174</v>
      </c>
      <c r="AU401" s="218" t="s">
        <v>81</v>
      </c>
      <c r="AY401" s="20" t="s">
        <v>171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79</v>
      </c>
      <c r="BK401" s="219">
        <f>ROUND(I401*H401,2)</f>
        <v>0</v>
      </c>
      <c r="BL401" s="20" t="s">
        <v>235</v>
      </c>
      <c r="BM401" s="218" t="s">
        <v>615</v>
      </c>
    </row>
    <row r="402" s="2" customFormat="1">
      <c r="A402" s="41"/>
      <c r="B402" s="42"/>
      <c r="C402" s="43"/>
      <c r="D402" s="220" t="s">
        <v>180</v>
      </c>
      <c r="E402" s="43"/>
      <c r="F402" s="221" t="s">
        <v>2793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180</v>
      </c>
      <c r="AU402" s="20" t="s">
        <v>81</v>
      </c>
    </row>
    <row r="403" s="13" customFormat="1">
      <c r="A403" s="13"/>
      <c r="B403" s="225"/>
      <c r="C403" s="226"/>
      <c r="D403" s="227" t="s">
        <v>182</v>
      </c>
      <c r="E403" s="228" t="s">
        <v>19</v>
      </c>
      <c r="F403" s="229" t="s">
        <v>2779</v>
      </c>
      <c r="G403" s="226"/>
      <c r="H403" s="230">
        <v>81.623999999999995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182</v>
      </c>
      <c r="AU403" s="236" t="s">
        <v>81</v>
      </c>
      <c r="AV403" s="13" t="s">
        <v>81</v>
      </c>
      <c r="AW403" s="13" t="s">
        <v>33</v>
      </c>
      <c r="AX403" s="13" t="s">
        <v>71</v>
      </c>
      <c r="AY403" s="236" t="s">
        <v>171</v>
      </c>
    </row>
    <row r="404" s="13" customFormat="1">
      <c r="A404" s="13"/>
      <c r="B404" s="225"/>
      <c r="C404" s="226"/>
      <c r="D404" s="227" t="s">
        <v>182</v>
      </c>
      <c r="E404" s="228" t="s">
        <v>19</v>
      </c>
      <c r="F404" s="229" t="s">
        <v>2780</v>
      </c>
      <c r="G404" s="226"/>
      <c r="H404" s="230">
        <v>172.25999999999999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182</v>
      </c>
      <c r="AU404" s="236" t="s">
        <v>81</v>
      </c>
      <c r="AV404" s="13" t="s">
        <v>81</v>
      </c>
      <c r="AW404" s="13" t="s">
        <v>33</v>
      </c>
      <c r="AX404" s="13" t="s">
        <v>71</v>
      </c>
      <c r="AY404" s="236" t="s">
        <v>171</v>
      </c>
    </row>
    <row r="405" s="14" customFormat="1">
      <c r="A405" s="14"/>
      <c r="B405" s="237"/>
      <c r="C405" s="238"/>
      <c r="D405" s="227" t="s">
        <v>182</v>
      </c>
      <c r="E405" s="239" t="s">
        <v>19</v>
      </c>
      <c r="F405" s="240" t="s">
        <v>2667</v>
      </c>
      <c r="G405" s="238"/>
      <c r="H405" s="241">
        <v>253.88399999999999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182</v>
      </c>
      <c r="AU405" s="247" t="s">
        <v>81</v>
      </c>
      <c r="AV405" s="14" t="s">
        <v>185</v>
      </c>
      <c r="AW405" s="14" t="s">
        <v>33</v>
      </c>
      <c r="AX405" s="14" t="s">
        <v>71</v>
      </c>
      <c r="AY405" s="247" t="s">
        <v>171</v>
      </c>
    </row>
    <row r="406" s="13" customFormat="1">
      <c r="A406" s="13"/>
      <c r="B406" s="225"/>
      <c r="C406" s="226"/>
      <c r="D406" s="227" t="s">
        <v>182</v>
      </c>
      <c r="E406" s="228" t="s">
        <v>19</v>
      </c>
      <c r="F406" s="229" t="s">
        <v>2727</v>
      </c>
      <c r="G406" s="226"/>
      <c r="H406" s="230">
        <v>295.85000000000002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182</v>
      </c>
      <c r="AU406" s="236" t="s">
        <v>81</v>
      </c>
      <c r="AV406" s="13" t="s">
        <v>81</v>
      </c>
      <c r="AW406" s="13" t="s">
        <v>33</v>
      </c>
      <c r="AX406" s="13" t="s">
        <v>71</v>
      </c>
      <c r="AY406" s="236" t="s">
        <v>171</v>
      </c>
    </row>
    <row r="407" s="14" customFormat="1">
      <c r="A407" s="14"/>
      <c r="B407" s="237"/>
      <c r="C407" s="238"/>
      <c r="D407" s="227" t="s">
        <v>182</v>
      </c>
      <c r="E407" s="239" t="s">
        <v>19</v>
      </c>
      <c r="F407" s="240" t="s">
        <v>2781</v>
      </c>
      <c r="G407" s="238"/>
      <c r="H407" s="241">
        <v>295.85000000000002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182</v>
      </c>
      <c r="AU407" s="247" t="s">
        <v>81</v>
      </c>
      <c r="AV407" s="14" t="s">
        <v>185</v>
      </c>
      <c r="AW407" s="14" t="s">
        <v>33</v>
      </c>
      <c r="AX407" s="14" t="s">
        <v>71</v>
      </c>
      <c r="AY407" s="247" t="s">
        <v>171</v>
      </c>
    </row>
    <row r="408" s="15" customFormat="1">
      <c r="A408" s="15"/>
      <c r="B408" s="248"/>
      <c r="C408" s="249"/>
      <c r="D408" s="227" t="s">
        <v>182</v>
      </c>
      <c r="E408" s="250" t="s">
        <v>19</v>
      </c>
      <c r="F408" s="251" t="s">
        <v>188</v>
      </c>
      <c r="G408" s="249"/>
      <c r="H408" s="252">
        <v>549.73400000000004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182</v>
      </c>
      <c r="AU408" s="258" t="s">
        <v>81</v>
      </c>
      <c r="AV408" s="15" t="s">
        <v>179</v>
      </c>
      <c r="AW408" s="15" t="s">
        <v>33</v>
      </c>
      <c r="AX408" s="15" t="s">
        <v>79</v>
      </c>
      <c r="AY408" s="258" t="s">
        <v>171</v>
      </c>
    </row>
    <row r="409" s="2" customFormat="1" ht="24.15" customHeight="1">
      <c r="A409" s="41"/>
      <c r="B409" s="42"/>
      <c r="C409" s="269" t="s">
        <v>617</v>
      </c>
      <c r="D409" s="269" t="s">
        <v>565</v>
      </c>
      <c r="E409" s="270" t="s">
        <v>2794</v>
      </c>
      <c r="F409" s="271" t="s">
        <v>2795</v>
      </c>
      <c r="G409" s="272" t="s">
        <v>191</v>
      </c>
      <c r="H409" s="273">
        <v>640.71500000000003</v>
      </c>
      <c r="I409" s="274"/>
      <c r="J409" s="275">
        <f>ROUND(I409*H409,2)</f>
        <v>0</v>
      </c>
      <c r="K409" s="271" t="s">
        <v>178</v>
      </c>
      <c r="L409" s="276"/>
      <c r="M409" s="277" t="s">
        <v>19</v>
      </c>
      <c r="N409" s="278" t="s">
        <v>42</v>
      </c>
      <c r="O409" s="87"/>
      <c r="P409" s="216">
        <f>O409*H409</f>
        <v>0</v>
      </c>
      <c r="Q409" s="216">
        <v>0.0053</v>
      </c>
      <c r="R409" s="216">
        <f>Q409*H409</f>
        <v>3.3957895000000002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286</v>
      </c>
      <c r="AT409" s="218" t="s">
        <v>565</v>
      </c>
      <c r="AU409" s="218" t="s">
        <v>81</v>
      </c>
      <c r="AY409" s="20" t="s">
        <v>171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79</v>
      </c>
      <c r="BK409" s="219">
        <f>ROUND(I409*H409,2)</f>
        <v>0</v>
      </c>
      <c r="BL409" s="20" t="s">
        <v>235</v>
      </c>
      <c r="BM409" s="218" t="s">
        <v>620</v>
      </c>
    </row>
    <row r="410" s="13" customFormat="1">
      <c r="A410" s="13"/>
      <c r="B410" s="225"/>
      <c r="C410" s="226"/>
      <c r="D410" s="227" t="s">
        <v>182</v>
      </c>
      <c r="E410" s="228" t="s">
        <v>19</v>
      </c>
      <c r="F410" s="229" t="s">
        <v>2790</v>
      </c>
      <c r="G410" s="226"/>
      <c r="H410" s="230">
        <v>640.71500000000003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182</v>
      </c>
      <c r="AU410" s="236" t="s">
        <v>81</v>
      </c>
      <c r="AV410" s="13" t="s">
        <v>81</v>
      </c>
      <c r="AW410" s="13" t="s">
        <v>33</v>
      </c>
      <c r="AX410" s="13" t="s">
        <v>71</v>
      </c>
      <c r="AY410" s="236" t="s">
        <v>171</v>
      </c>
    </row>
    <row r="411" s="15" customFormat="1">
      <c r="A411" s="15"/>
      <c r="B411" s="248"/>
      <c r="C411" s="249"/>
      <c r="D411" s="227" t="s">
        <v>182</v>
      </c>
      <c r="E411" s="250" t="s">
        <v>19</v>
      </c>
      <c r="F411" s="251" t="s">
        <v>188</v>
      </c>
      <c r="G411" s="249"/>
      <c r="H411" s="252">
        <v>640.71500000000003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182</v>
      </c>
      <c r="AU411" s="258" t="s">
        <v>81</v>
      </c>
      <c r="AV411" s="15" t="s">
        <v>179</v>
      </c>
      <c r="AW411" s="15" t="s">
        <v>33</v>
      </c>
      <c r="AX411" s="15" t="s">
        <v>79</v>
      </c>
      <c r="AY411" s="258" t="s">
        <v>171</v>
      </c>
    </row>
    <row r="412" s="2" customFormat="1" ht="24.15" customHeight="1">
      <c r="A412" s="41"/>
      <c r="B412" s="42"/>
      <c r="C412" s="207" t="s">
        <v>462</v>
      </c>
      <c r="D412" s="207" t="s">
        <v>174</v>
      </c>
      <c r="E412" s="208" t="s">
        <v>2796</v>
      </c>
      <c r="F412" s="209" t="s">
        <v>2797</v>
      </c>
      <c r="G412" s="210" t="s">
        <v>191</v>
      </c>
      <c r="H412" s="211">
        <v>22.713000000000001</v>
      </c>
      <c r="I412" s="212"/>
      <c r="J412" s="213">
        <f>ROUND(I412*H412,2)</f>
        <v>0</v>
      </c>
      <c r="K412" s="209" t="s">
        <v>178</v>
      </c>
      <c r="L412" s="47"/>
      <c r="M412" s="214" t="s">
        <v>19</v>
      </c>
      <c r="N412" s="215" t="s">
        <v>42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235</v>
      </c>
      <c r="AT412" s="218" t="s">
        <v>174</v>
      </c>
      <c r="AU412" s="218" t="s">
        <v>81</v>
      </c>
      <c r="AY412" s="20" t="s">
        <v>171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79</v>
      </c>
      <c r="BK412" s="219">
        <f>ROUND(I412*H412,2)</f>
        <v>0</v>
      </c>
      <c r="BL412" s="20" t="s">
        <v>235</v>
      </c>
      <c r="BM412" s="218" t="s">
        <v>625</v>
      </c>
    </row>
    <row r="413" s="2" customFormat="1">
      <c r="A413" s="41"/>
      <c r="B413" s="42"/>
      <c r="C413" s="43"/>
      <c r="D413" s="220" t="s">
        <v>180</v>
      </c>
      <c r="E413" s="43"/>
      <c r="F413" s="221" t="s">
        <v>2798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180</v>
      </c>
      <c r="AU413" s="20" t="s">
        <v>81</v>
      </c>
    </row>
    <row r="414" s="13" customFormat="1">
      <c r="A414" s="13"/>
      <c r="B414" s="225"/>
      <c r="C414" s="226"/>
      <c r="D414" s="227" t="s">
        <v>182</v>
      </c>
      <c r="E414" s="228" t="s">
        <v>19</v>
      </c>
      <c r="F414" s="229" t="s">
        <v>2799</v>
      </c>
      <c r="G414" s="226"/>
      <c r="H414" s="230">
        <v>22.713000000000001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182</v>
      </c>
      <c r="AU414" s="236" t="s">
        <v>81</v>
      </c>
      <c r="AV414" s="13" t="s">
        <v>81</v>
      </c>
      <c r="AW414" s="13" t="s">
        <v>33</v>
      </c>
      <c r="AX414" s="13" t="s">
        <v>71</v>
      </c>
      <c r="AY414" s="236" t="s">
        <v>171</v>
      </c>
    </row>
    <row r="415" s="15" customFormat="1">
      <c r="A415" s="15"/>
      <c r="B415" s="248"/>
      <c r="C415" s="249"/>
      <c r="D415" s="227" t="s">
        <v>182</v>
      </c>
      <c r="E415" s="250" t="s">
        <v>19</v>
      </c>
      <c r="F415" s="251" t="s">
        <v>188</v>
      </c>
      <c r="G415" s="249"/>
      <c r="H415" s="252">
        <v>22.713000000000001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182</v>
      </c>
      <c r="AU415" s="258" t="s">
        <v>81</v>
      </c>
      <c r="AV415" s="15" t="s">
        <v>179</v>
      </c>
      <c r="AW415" s="15" t="s">
        <v>33</v>
      </c>
      <c r="AX415" s="15" t="s">
        <v>79</v>
      </c>
      <c r="AY415" s="258" t="s">
        <v>171</v>
      </c>
    </row>
    <row r="416" s="2" customFormat="1" ht="16.5" customHeight="1">
      <c r="A416" s="41"/>
      <c r="B416" s="42"/>
      <c r="C416" s="269" t="s">
        <v>627</v>
      </c>
      <c r="D416" s="269" t="s">
        <v>565</v>
      </c>
      <c r="E416" s="270" t="s">
        <v>2782</v>
      </c>
      <c r="F416" s="271" t="s">
        <v>2783</v>
      </c>
      <c r="G416" s="272" t="s">
        <v>177</v>
      </c>
      <c r="H416" s="273">
        <v>0.0080000000000000002</v>
      </c>
      <c r="I416" s="274"/>
      <c r="J416" s="275">
        <f>ROUND(I416*H416,2)</f>
        <v>0</v>
      </c>
      <c r="K416" s="271" t="s">
        <v>178</v>
      </c>
      <c r="L416" s="276"/>
      <c r="M416" s="277" t="s">
        <v>19</v>
      </c>
      <c r="N416" s="278" t="s">
        <v>42</v>
      </c>
      <c r="O416" s="87"/>
      <c r="P416" s="216">
        <f>O416*H416</f>
        <v>0</v>
      </c>
      <c r="Q416" s="216">
        <v>1</v>
      </c>
      <c r="R416" s="216">
        <f>Q416*H416</f>
        <v>0.0080000000000000002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286</v>
      </c>
      <c r="AT416" s="218" t="s">
        <v>565</v>
      </c>
      <c r="AU416" s="218" t="s">
        <v>81</v>
      </c>
      <c r="AY416" s="20" t="s">
        <v>171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79</v>
      </c>
      <c r="BK416" s="219">
        <f>ROUND(I416*H416,2)</f>
        <v>0</v>
      </c>
      <c r="BL416" s="20" t="s">
        <v>235</v>
      </c>
      <c r="BM416" s="218" t="s">
        <v>630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2800</v>
      </c>
      <c r="G417" s="226"/>
      <c r="H417" s="230">
        <v>0.0080000000000000002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5" customFormat="1">
      <c r="A418" s="15"/>
      <c r="B418" s="248"/>
      <c r="C418" s="249"/>
      <c r="D418" s="227" t="s">
        <v>182</v>
      </c>
      <c r="E418" s="250" t="s">
        <v>19</v>
      </c>
      <c r="F418" s="251" t="s">
        <v>188</v>
      </c>
      <c r="G418" s="249"/>
      <c r="H418" s="252">
        <v>0.0080000000000000002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182</v>
      </c>
      <c r="AU418" s="258" t="s">
        <v>81</v>
      </c>
      <c r="AV418" s="15" t="s">
        <v>179</v>
      </c>
      <c r="AW418" s="15" t="s">
        <v>33</v>
      </c>
      <c r="AX418" s="15" t="s">
        <v>79</v>
      </c>
      <c r="AY418" s="258" t="s">
        <v>171</v>
      </c>
    </row>
    <row r="419" s="2" customFormat="1" ht="24.15" customHeight="1">
      <c r="A419" s="41"/>
      <c r="B419" s="42"/>
      <c r="C419" s="207" t="s">
        <v>467</v>
      </c>
      <c r="D419" s="207" t="s">
        <v>174</v>
      </c>
      <c r="E419" s="208" t="s">
        <v>2801</v>
      </c>
      <c r="F419" s="209" t="s">
        <v>2802</v>
      </c>
      <c r="G419" s="210" t="s">
        <v>191</v>
      </c>
      <c r="H419" s="211">
        <v>22.713000000000001</v>
      </c>
      <c r="I419" s="212"/>
      <c r="J419" s="213">
        <f>ROUND(I419*H419,2)</f>
        <v>0</v>
      </c>
      <c r="K419" s="209" t="s">
        <v>178</v>
      </c>
      <c r="L419" s="47"/>
      <c r="M419" s="214" t="s">
        <v>19</v>
      </c>
      <c r="N419" s="215" t="s">
        <v>42</v>
      </c>
      <c r="O419" s="87"/>
      <c r="P419" s="216">
        <f>O419*H419</f>
        <v>0</v>
      </c>
      <c r="Q419" s="216">
        <v>0.00093999999999999997</v>
      </c>
      <c r="R419" s="216">
        <f>Q419*H419</f>
        <v>0.02135022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235</v>
      </c>
      <c r="AT419" s="218" t="s">
        <v>174</v>
      </c>
      <c r="AU419" s="218" t="s">
        <v>81</v>
      </c>
      <c r="AY419" s="20" t="s">
        <v>171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79</v>
      </c>
      <c r="BK419" s="219">
        <f>ROUND(I419*H419,2)</f>
        <v>0</v>
      </c>
      <c r="BL419" s="20" t="s">
        <v>235</v>
      </c>
      <c r="BM419" s="218" t="s">
        <v>635</v>
      </c>
    </row>
    <row r="420" s="2" customFormat="1">
      <c r="A420" s="41"/>
      <c r="B420" s="42"/>
      <c r="C420" s="43"/>
      <c r="D420" s="220" t="s">
        <v>180</v>
      </c>
      <c r="E420" s="43"/>
      <c r="F420" s="221" t="s">
        <v>2803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180</v>
      </c>
      <c r="AU420" s="20" t="s">
        <v>81</v>
      </c>
    </row>
    <row r="421" s="13" customFormat="1">
      <c r="A421" s="13"/>
      <c r="B421" s="225"/>
      <c r="C421" s="226"/>
      <c r="D421" s="227" t="s">
        <v>182</v>
      </c>
      <c r="E421" s="228" t="s">
        <v>19</v>
      </c>
      <c r="F421" s="229" t="s">
        <v>2799</v>
      </c>
      <c r="G421" s="226"/>
      <c r="H421" s="230">
        <v>22.713000000000001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182</v>
      </c>
      <c r="AU421" s="236" t="s">
        <v>81</v>
      </c>
      <c r="AV421" s="13" t="s">
        <v>81</v>
      </c>
      <c r="AW421" s="13" t="s">
        <v>33</v>
      </c>
      <c r="AX421" s="13" t="s">
        <v>71</v>
      </c>
      <c r="AY421" s="236" t="s">
        <v>171</v>
      </c>
    </row>
    <row r="422" s="15" customFormat="1">
      <c r="A422" s="15"/>
      <c r="B422" s="248"/>
      <c r="C422" s="249"/>
      <c r="D422" s="227" t="s">
        <v>182</v>
      </c>
      <c r="E422" s="250" t="s">
        <v>19</v>
      </c>
      <c r="F422" s="251" t="s">
        <v>188</v>
      </c>
      <c r="G422" s="249"/>
      <c r="H422" s="252">
        <v>22.713000000000001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182</v>
      </c>
      <c r="AU422" s="258" t="s">
        <v>81</v>
      </c>
      <c r="AV422" s="15" t="s">
        <v>179</v>
      </c>
      <c r="AW422" s="15" t="s">
        <v>33</v>
      </c>
      <c r="AX422" s="15" t="s">
        <v>79</v>
      </c>
      <c r="AY422" s="258" t="s">
        <v>171</v>
      </c>
    </row>
    <row r="423" s="2" customFormat="1" ht="24.15" customHeight="1">
      <c r="A423" s="41"/>
      <c r="B423" s="42"/>
      <c r="C423" s="269" t="s">
        <v>637</v>
      </c>
      <c r="D423" s="269" t="s">
        <v>565</v>
      </c>
      <c r="E423" s="270" t="s">
        <v>2794</v>
      </c>
      <c r="F423" s="271" t="s">
        <v>2795</v>
      </c>
      <c r="G423" s="272" t="s">
        <v>191</v>
      </c>
      <c r="H423" s="273">
        <v>27.256</v>
      </c>
      <c r="I423" s="274"/>
      <c r="J423" s="275">
        <f>ROUND(I423*H423,2)</f>
        <v>0</v>
      </c>
      <c r="K423" s="271" t="s">
        <v>178</v>
      </c>
      <c r="L423" s="276"/>
      <c r="M423" s="277" t="s">
        <v>19</v>
      </c>
      <c r="N423" s="278" t="s">
        <v>42</v>
      </c>
      <c r="O423" s="87"/>
      <c r="P423" s="216">
        <f>O423*H423</f>
        <v>0</v>
      </c>
      <c r="Q423" s="216">
        <v>0.0053</v>
      </c>
      <c r="R423" s="216">
        <f>Q423*H423</f>
        <v>0.1444568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286</v>
      </c>
      <c r="AT423" s="218" t="s">
        <v>565</v>
      </c>
      <c r="AU423" s="218" t="s">
        <v>81</v>
      </c>
      <c r="AY423" s="20" t="s">
        <v>171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79</v>
      </c>
      <c r="BK423" s="219">
        <f>ROUND(I423*H423,2)</f>
        <v>0</v>
      </c>
      <c r="BL423" s="20" t="s">
        <v>235</v>
      </c>
      <c r="BM423" s="218" t="s">
        <v>640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2804</v>
      </c>
      <c r="G424" s="226"/>
      <c r="H424" s="230">
        <v>27.256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5" customFormat="1">
      <c r="A425" s="15"/>
      <c r="B425" s="248"/>
      <c r="C425" s="249"/>
      <c r="D425" s="227" t="s">
        <v>182</v>
      </c>
      <c r="E425" s="250" t="s">
        <v>19</v>
      </c>
      <c r="F425" s="251" t="s">
        <v>188</v>
      </c>
      <c r="G425" s="249"/>
      <c r="H425" s="252">
        <v>27.256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182</v>
      </c>
      <c r="AU425" s="258" t="s">
        <v>81</v>
      </c>
      <c r="AV425" s="15" t="s">
        <v>179</v>
      </c>
      <c r="AW425" s="15" t="s">
        <v>33</v>
      </c>
      <c r="AX425" s="15" t="s">
        <v>79</v>
      </c>
      <c r="AY425" s="258" t="s">
        <v>171</v>
      </c>
    </row>
    <row r="426" s="2" customFormat="1" ht="24.15" customHeight="1">
      <c r="A426" s="41"/>
      <c r="B426" s="42"/>
      <c r="C426" s="207" t="s">
        <v>471</v>
      </c>
      <c r="D426" s="207" t="s">
        <v>174</v>
      </c>
      <c r="E426" s="208" t="s">
        <v>2805</v>
      </c>
      <c r="F426" s="209" t="s">
        <v>2806</v>
      </c>
      <c r="G426" s="210" t="s">
        <v>177</v>
      </c>
      <c r="H426" s="211">
        <v>6.7919999999999998</v>
      </c>
      <c r="I426" s="212"/>
      <c r="J426" s="213">
        <f>ROUND(I426*H426,2)</f>
        <v>0</v>
      </c>
      <c r="K426" s="209" t="s">
        <v>178</v>
      </c>
      <c r="L426" s="47"/>
      <c r="M426" s="214" t="s">
        <v>19</v>
      </c>
      <c r="N426" s="215" t="s">
        <v>42</v>
      </c>
      <c r="O426" s="87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235</v>
      </c>
      <c r="AT426" s="218" t="s">
        <v>174</v>
      </c>
      <c r="AU426" s="218" t="s">
        <v>81</v>
      </c>
      <c r="AY426" s="20" t="s">
        <v>171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79</v>
      </c>
      <c r="BK426" s="219">
        <f>ROUND(I426*H426,2)</f>
        <v>0</v>
      </c>
      <c r="BL426" s="20" t="s">
        <v>235</v>
      </c>
      <c r="BM426" s="218" t="s">
        <v>644</v>
      </c>
    </row>
    <row r="427" s="2" customFormat="1">
      <c r="A427" s="41"/>
      <c r="B427" s="42"/>
      <c r="C427" s="43"/>
      <c r="D427" s="220" t="s">
        <v>180</v>
      </c>
      <c r="E427" s="43"/>
      <c r="F427" s="221" t="s">
        <v>2807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180</v>
      </c>
      <c r="AU427" s="20" t="s">
        <v>81</v>
      </c>
    </row>
    <row r="428" s="12" customFormat="1" ht="22.8" customHeight="1">
      <c r="A428" s="12"/>
      <c r="B428" s="191"/>
      <c r="C428" s="192"/>
      <c r="D428" s="193" t="s">
        <v>70</v>
      </c>
      <c r="E428" s="205" t="s">
        <v>1263</v>
      </c>
      <c r="F428" s="205" t="s">
        <v>1264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SUM(P429:P446)</f>
        <v>0</v>
      </c>
      <c r="Q428" s="199"/>
      <c r="R428" s="200">
        <f>SUM(R429:R446)</f>
        <v>0.12992661999999999</v>
      </c>
      <c r="S428" s="199"/>
      <c r="T428" s="201">
        <f>SUM(T429:T446)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81</v>
      </c>
      <c r="AT428" s="203" t="s">
        <v>70</v>
      </c>
      <c r="AU428" s="203" t="s">
        <v>79</v>
      </c>
      <c r="AY428" s="202" t="s">
        <v>171</v>
      </c>
      <c r="BK428" s="204">
        <f>SUM(BK429:BK446)</f>
        <v>0</v>
      </c>
    </row>
    <row r="429" s="2" customFormat="1" ht="24.15" customHeight="1">
      <c r="A429" s="41"/>
      <c r="B429" s="42"/>
      <c r="C429" s="207" t="s">
        <v>261</v>
      </c>
      <c r="D429" s="207" t="s">
        <v>174</v>
      </c>
      <c r="E429" s="208" t="s">
        <v>1302</v>
      </c>
      <c r="F429" s="209" t="s">
        <v>1303</v>
      </c>
      <c r="G429" s="210" t="s">
        <v>191</v>
      </c>
      <c r="H429" s="211">
        <v>1026.682</v>
      </c>
      <c r="I429" s="212"/>
      <c r="J429" s="213">
        <f>ROUND(I429*H429,2)</f>
        <v>0</v>
      </c>
      <c r="K429" s="209" t="s">
        <v>178</v>
      </c>
      <c r="L429" s="47"/>
      <c r="M429" s="214" t="s">
        <v>19</v>
      </c>
      <c r="N429" s="215" t="s">
        <v>42</v>
      </c>
      <c r="O429" s="87"/>
      <c r="P429" s="216">
        <f>O429*H429</f>
        <v>0</v>
      </c>
      <c r="Q429" s="216">
        <v>1.0000000000000001E-05</v>
      </c>
      <c r="R429" s="216">
        <f>Q429*H429</f>
        <v>0.010266820000000001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235</v>
      </c>
      <c r="AT429" s="218" t="s">
        <v>174</v>
      </c>
      <c r="AU429" s="218" t="s">
        <v>81</v>
      </c>
      <c r="AY429" s="20" t="s">
        <v>171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79</v>
      </c>
      <c r="BK429" s="219">
        <f>ROUND(I429*H429,2)</f>
        <v>0</v>
      </c>
      <c r="BL429" s="20" t="s">
        <v>235</v>
      </c>
      <c r="BM429" s="218" t="s">
        <v>648</v>
      </c>
    </row>
    <row r="430" s="2" customFormat="1">
      <c r="A430" s="41"/>
      <c r="B430" s="42"/>
      <c r="C430" s="43"/>
      <c r="D430" s="220" t="s">
        <v>180</v>
      </c>
      <c r="E430" s="43"/>
      <c r="F430" s="221" t="s">
        <v>1305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180</v>
      </c>
      <c r="AU430" s="20" t="s">
        <v>81</v>
      </c>
    </row>
    <row r="431" s="13" customFormat="1">
      <c r="A431" s="13"/>
      <c r="B431" s="225"/>
      <c r="C431" s="226"/>
      <c r="D431" s="227" t="s">
        <v>182</v>
      </c>
      <c r="E431" s="228" t="s">
        <v>19</v>
      </c>
      <c r="F431" s="229" t="s">
        <v>2657</v>
      </c>
      <c r="G431" s="226"/>
      <c r="H431" s="230">
        <v>188.27000000000001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182</v>
      </c>
      <c r="AU431" s="236" t="s">
        <v>81</v>
      </c>
      <c r="AV431" s="13" t="s">
        <v>81</v>
      </c>
      <c r="AW431" s="13" t="s">
        <v>33</v>
      </c>
      <c r="AX431" s="13" t="s">
        <v>71</v>
      </c>
      <c r="AY431" s="236" t="s">
        <v>171</v>
      </c>
    </row>
    <row r="432" s="14" customFormat="1">
      <c r="A432" s="14"/>
      <c r="B432" s="237"/>
      <c r="C432" s="238"/>
      <c r="D432" s="227" t="s">
        <v>182</v>
      </c>
      <c r="E432" s="239" t="s">
        <v>19</v>
      </c>
      <c r="F432" s="240" t="s">
        <v>2658</v>
      </c>
      <c r="G432" s="238"/>
      <c r="H432" s="241">
        <v>188.27000000000001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182</v>
      </c>
      <c r="AU432" s="247" t="s">
        <v>81</v>
      </c>
      <c r="AV432" s="14" t="s">
        <v>185</v>
      </c>
      <c r="AW432" s="14" t="s">
        <v>33</v>
      </c>
      <c r="AX432" s="14" t="s">
        <v>71</v>
      </c>
      <c r="AY432" s="247" t="s">
        <v>171</v>
      </c>
    </row>
    <row r="433" s="13" customFormat="1">
      <c r="A433" s="13"/>
      <c r="B433" s="225"/>
      <c r="C433" s="226"/>
      <c r="D433" s="227" t="s">
        <v>182</v>
      </c>
      <c r="E433" s="228" t="s">
        <v>19</v>
      </c>
      <c r="F433" s="229" t="s">
        <v>2659</v>
      </c>
      <c r="G433" s="226"/>
      <c r="H433" s="230">
        <v>463.60599999999999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182</v>
      </c>
      <c r="AU433" s="236" t="s">
        <v>81</v>
      </c>
      <c r="AV433" s="13" t="s">
        <v>81</v>
      </c>
      <c r="AW433" s="13" t="s">
        <v>33</v>
      </c>
      <c r="AX433" s="13" t="s">
        <v>71</v>
      </c>
      <c r="AY433" s="236" t="s">
        <v>171</v>
      </c>
    </row>
    <row r="434" s="13" customFormat="1">
      <c r="A434" s="13"/>
      <c r="B434" s="225"/>
      <c r="C434" s="226"/>
      <c r="D434" s="227" t="s">
        <v>182</v>
      </c>
      <c r="E434" s="228" t="s">
        <v>19</v>
      </c>
      <c r="F434" s="229" t="s">
        <v>2660</v>
      </c>
      <c r="G434" s="226"/>
      <c r="H434" s="230">
        <v>-8.5800000000000001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182</v>
      </c>
      <c r="AU434" s="236" t="s">
        <v>81</v>
      </c>
      <c r="AV434" s="13" t="s">
        <v>81</v>
      </c>
      <c r="AW434" s="13" t="s">
        <v>33</v>
      </c>
      <c r="AX434" s="13" t="s">
        <v>71</v>
      </c>
      <c r="AY434" s="236" t="s">
        <v>171</v>
      </c>
    </row>
    <row r="435" s="13" customFormat="1">
      <c r="A435" s="13"/>
      <c r="B435" s="225"/>
      <c r="C435" s="226"/>
      <c r="D435" s="227" t="s">
        <v>182</v>
      </c>
      <c r="E435" s="228" t="s">
        <v>19</v>
      </c>
      <c r="F435" s="229" t="s">
        <v>2661</v>
      </c>
      <c r="G435" s="226"/>
      <c r="H435" s="230">
        <v>-6.5999999999999996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182</v>
      </c>
      <c r="AU435" s="236" t="s">
        <v>81</v>
      </c>
      <c r="AV435" s="13" t="s">
        <v>81</v>
      </c>
      <c r="AW435" s="13" t="s">
        <v>33</v>
      </c>
      <c r="AX435" s="13" t="s">
        <v>71</v>
      </c>
      <c r="AY435" s="236" t="s">
        <v>171</v>
      </c>
    </row>
    <row r="436" s="13" customFormat="1">
      <c r="A436" s="13"/>
      <c r="B436" s="225"/>
      <c r="C436" s="226"/>
      <c r="D436" s="227" t="s">
        <v>182</v>
      </c>
      <c r="E436" s="228" t="s">
        <v>19</v>
      </c>
      <c r="F436" s="229" t="s">
        <v>2662</v>
      </c>
      <c r="G436" s="226"/>
      <c r="H436" s="230">
        <v>33.060000000000002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182</v>
      </c>
      <c r="AU436" s="236" t="s">
        <v>81</v>
      </c>
      <c r="AV436" s="13" t="s">
        <v>81</v>
      </c>
      <c r="AW436" s="13" t="s">
        <v>33</v>
      </c>
      <c r="AX436" s="13" t="s">
        <v>71</v>
      </c>
      <c r="AY436" s="236" t="s">
        <v>171</v>
      </c>
    </row>
    <row r="437" s="13" customFormat="1">
      <c r="A437" s="13"/>
      <c r="B437" s="225"/>
      <c r="C437" s="226"/>
      <c r="D437" s="227" t="s">
        <v>182</v>
      </c>
      <c r="E437" s="228" t="s">
        <v>19</v>
      </c>
      <c r="F437" s="229" t="s">
        <v>2663</v>
      </c>
      <c r="G437" s="226"/>
      <c r="H437" s="230">
        <v>245.24500000000001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182</v>
      </c>
      <c r="AU437" s="236" t="s">
        <v>81</v>
      </c>
      <c r="AV437" s="13" t="s">
        <v>81</v>
      </c>
      <c r="AW437" s="13" t="s">
        <v>33</v>
      </c>
      <c r="AX437" s="13" t="s">
        <v>71</v>
      </c>
      <c r="AY437" s="236" t="s">
        <v>171</v>
      </c>
    </row>
    <row r="438" s="14" customFormat="1">
      <c r="A438" s="14"/>
      <c r="B438" s="237"/>
      <c r="C438" s="238"/>
      <c r="D438" s="227" t="s">
        <v>182</v>
      </c>
      <c r="E438" s="239" t="s">
        <v>19</v>
      </c>
      <c r="F438" s="240" t="s">
        <v>2664</v>
      </c>
      <c r="G438" s="238"/>
      <c r="H438" s="241">
        <v>726.73099999999999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182</v>
      </c>
      <c r="AU438" s="247" t="s">
        <v>81</v>
      </c>
      <c r="AV438" s="14" t="s">
        <v>185</v>
      </c>
      <c r="AW438" s="14" t="s">
        <v>33</v>
      </c>
      <c r="AX438" s="14" t="s">
        <v>71</v>
      </c>
      <c r="AY438" s="247" t="s">
        <v>171</v>
      </c>
    </row>
    <row r="439" s="13" customFormat="1">
      <c r="A439" s="13"/>
      <c r="B439" s="225"/>
      <c r="C439" s="226"/>
      <c r="D439" s="227" t="s">
        <v>182</v>
      </c>
      <c r="E439" s="228" t="s">
        <v>19</v>
      </c>
      <c r="F439" s="229" t="s">
        <v>2666</v>
      </c>
      <c r="G439" s="226"/>
      <c r="H439" s="230">
        <v>111.681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182</v>
      </c>
      <c r="AU439" s="236" t="s">
        <v>81</v>
      </c>
      <c r="AV439" s="13" t="s">
        <v>81</v>
      </c>
      <c r="AW439" s="13" t="s">
        <v>33</v>
      </c>
      <c r="AX439" s="13" t="s">
        <v>71</v>
      </c>
      <c r="AY439" s="236" t="s">
        <v>171</v>
      </c>
    </row>
    <row r="440" s="14" customFormat="1">
      <c r="A440" s="14"/>
      <c r="B440" s="237"/>
      <c r="C440" s="238"/>
      <c r="D440" s="227" t="s">
        <v>182</v>
      </c>
      <c r="E440" s="239" t="s">
        <v>19</v>
      </c>
      <c r="F440" s="240" t="s">
        <v>2667</v>
      </c>
      <c r="G440" s="238"/>
      <c r="H440" s="241">
        <v>111.681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182</v>
      </c>
      <c r="AU440" s="247" t="s">
        <v>81</v>
      </c>
      <c r="AV440" s="14" t="s">
        <v>185</v>
      </c>
      <c r="AW440" s="14" t="s">
        <v>33</v>
      </c>
      <c r="AX440" s="14" t="s">
        <v>71</v>
      </c>
      <c r="AY440" s="247" t="s">
        <v>171</v>
      </c>
    </row>
    <row r="441" s="15" customFormat="1">
      <c r="A441" s="15"/>
      <c r="B441" s="248"/>
      <c r="C441" s="249"/>
      <c r="D441" s="227" t="s">
        <v>182</v>
      </c>
      <c r="E441" s="250" t="s">
        <v>19</v>
      </c>
      <c r="F441" s="251" t="s">
        <v>188</v>
      </c>
      <c r="G441" s="249"/>
      <c r="H441" s="252">
        <v>1026.6819999999998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182</v>
      </c>
      <c r="AU441" s="258" t="s">
        <v>81</v>
      </c>
      <c r="AV441" s="15" t="s">
        <v>179</v>
      </c>
      <c r="AW441" s="15" t="s">
        <v>33</v>
      </c>
      <c r="AX441" s="15" t="s">
        <v>79</v>
      </c>
      <c r="AY441" s="258" t="s">
        <v>171</v>
      </c>
    </row>
    <row r="442" s="2" customFormat="1" ht="24.15" customHeight="1">
      <c r="A442" s="41"/>
      <c r="B442" s="42"/>
      <c r="C442" s="269" t="s">
        <v>488</v>
      </c>
      <c r="D442" s="269" t="s">
        <v>565</v>
      </c>
      <c r="E442" s="270" t="s">
        <v>2808</v>
      </c>
      <c r="F442" s="271" t="s">
        <v>2809</v>
      </c>
      <c r="G442" s="272" t="s">
        <v>191</v>
      </c>
      <c r="H442" s="273">
        <v>1196.598</v>
      </c>
      <c r="I442" s="274"/>
      <c r="J442" s="275">
        <f>ROUND(I442*H442,2)</f>
        <v>0</v>
      </c>
      <c r="K442" s="271" t="s">
        <v>178</v>
      </c>
      <c r="L442" s="276"/>
      <c r="M442" s="277" t="s">
        <v>19</v>
      </c>
      <c r="N442" s="278" t="s">
        <v>42</v>
      </c>
      <c r="O442" s="87"/>
      <c r="P442" s="216">
        <f>O442*H442</f>
        <v>0</v>
      </c>
      <c r="Q442" s="216">
        <v>0.00010000000000000001</v>
      </c>
      <c r="R442" s="216">
        <f>Q442*H442</f>
        <v>0.1196598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286</v>
      </c>
      <c r="AT442" s="218" t="s">
        <v>565</v>
      </c>
      <c r="AU442" s="218" t="s">
        <v>81</v>
      </c>
      <c r="AY442" s="20" t="s">
        <v>171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79</v>
      </c>
      <c r="BK442" s="219">
        <f>ROUND(I442*H442,2)</f>
        <v>0</v>
      </c>
      <c r="BL442" s="20" t="s">
        <v>235</v>
      </c>
      <c r="BM442" s="218" t="s">
        <v>652</v>
      </c>
    </row>
    <row r="443" s="13" customFormat="1">
      <c r="A443" s="13"/>
      <c r="B443" s="225"/>
      <c r="C443" s="226"/>
      <c r="D443" s="227" t="s">
        <v>182</v>
      </c>
      <c r="E443" s="228" t="s">
        <v>19</v>
      </c>
      <c r="F443" s="229" t="s">
        <v>2810</v>
      </c>
      <c r="G443" s="226"/>
      <c r="H443" s="230">
        <v>1196.598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182</v>
      </c>
      <c r="AU443" s="236" t="s">
        <v>81</v>
      </c>
      <c r="AV443" s="13" t="s">
        <v>81</v>
      </c>
      <c r="AW443" s="13" t="s">
        <v>33</v>
      </c>
      <c r="AX443" s="13" t="s">
        <v>71</v>
      </c>
      <c r="AY443" s="236" t="s">
        <v>171</v>
      </c>
    </row>
    <row r="444" s="15" customFormat="1">
      <c r="A444" s="15"/>
      <c r="B444" s="248"/>
      <c r="C444" s="249"/>
      <c r="D444" s="227" t="s">
        <v>182</v>
      </c>
      <c r="E444" s="250" t="s">
        <v>19</v>
      </c>
      <c r="F444" s="251" t="s">
        <v>188</v>
      </c>
      <c r="G444" s="249"/>
      <c r="H444" s="252">
        <v>1196.598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182</v>
      </c>
      <c r="AU444" s="258" t="s">
        <v>81</v>
      </c>
      <c r="AV444" s="15" t="s">
        <v>179</v>
      </c>
      <c r="AW444" s="15" t="s">
        <v>33</v>
      </c>
      <c r="AX444" s="15" t="s">
        <v>79</v>
      </c>
      <c r="AY444" s="258" t="s">
        <v>171</v>
      </c>
    </row>
    <row r="445" s="2" customFormat="1" ht="24.15" customHeight="1">
      <c r="A445" s="41"/>
      <c r="B445" s="42"/>
      <c r="C445" s="207" t="s">
        <v>484</v>
      </c>
      <c r="D445" s="207" t="s">
        <v>174</v>
      </c>
      <c r="E445" s="208" t="s">
        <v>1367</v>
      </c>
      <c r="F445" s="209" t="s">
        <v>1368</v>
      </c>
      <c r="G445" s="210" t="s">
        <v>177</v>
      </c>
      <c r="H445" s="211">
        <v>0.13</v>
      </c>
      <c r="I445" s="212"/>
      <c r="J445" s="213">
        <f>ROUND(I445*H445,2)</f>
        <v>0</v>
      </c>
      <c r="K445" s="209" t="s">
        <v>178</v>
      </c>
      <c r="L445" s="47"/>
      <c r="M445" s="214" t="s">
        <v>19</v>
      </c>
      <c r="N445" s="215" t="s">
        <v>42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235</v>
      </c>
      <c r="AT445" s="218" t="s">
        <v>174</v>
      </c>
      <c r="AU445" s="218" t="s">
        <v>81</v>
      </c>
      <c r="AY445" s="20" t="s">
        <v>171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79</v>
      </c>
      <c r="BK445" s="219">
        <f>ROUND(I445*H445,2)</f>
        <v>0</v>
      </c>
      <c r="BL445" s="20" t="s">
        <v>235</v>
      </c>
      <c r="BM445" s="218" t="s">
        <v>656</v>
      </c>
    </row>
    <row r="446" s="2" customFormat="1">
      <c r="A446" s="41"/>
      <c r="B446" s="42"/>
      <c r="C446" s="43"/>
      <c r="D446" s="220" t="s">
        <v>180</v>
      </c>
      <c r="E446" s="43"/>
      <c r="F446" s="221" t="s">
        <v>1370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180</v>
      </c>
      <c r="AU446" s="20" t="s">
        <v>81</v>
      </c>
    </row>
    <row r="447" s="12" customFormat="1" ht="22.8" customHeight="1">
      <c r="A447" s="12"/>
      <c r="B447" s="191"/>
      <c r="C447" s="192"/>
      <c r="D447" s="193" t="s">
        <v>70</v>
      </c>
      <c r="E447" s="205" t="s">
        <v>1434</v>
      </c>
      <c r="F447" s="205" t="s">
        <v>1435</v>
      </c>
      <c r="G447" s="192"/>
      <c r="H447" s="192"/>
      <c r="I447" s="195"/>
      <c r="J447" s="206">
        <f>BK447</f>
        <v>0</v>
      </c>
      <c r="K447" s="192"/>
      <c r="L447" s="197"/>
      <c r="M447" s="198"/>
      <c r="N447" s="199"/>
      <c r="O447" s="199"/>
      <c r="P447" s="200">
        <f>SUM(P448:P633)</f>
        <v>0</v>
      </c>
      <c r="Q447" s="199"/>
      <c r="R447" s="200">
        <f>SUM(R448:R633)</f>
        <v>32.971294870000001</v>
      </c>
      <c r="S447" s="199"/>
      <c r="T447" s="201">
        <f>SUM(T448:T633)</f>
        <v>2.1308210000000001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2" t="s">
        <v>81</v>
      </c>
      <c r="AT447" s="203" t="s">
        <v>70</v>
      </c>
      <c r="AU447" s="203" t="s">
        <v>79</v>
      </c>
      <c r="AY447" s="202" t="s">
        <v>171</v>
      </c>
      <c r="BK447" s="204">
        <f>SUM(BK448:BK633)</f>
        <v>0</v>
      </c>
    </row>
    <row r="448" s="2" customFormat="1" ht="24.15" customHeight="1">
      <c r="A448" s="41"/>
      <c r="B448" s="42"/>
      <c r="C448" s="207" t="s">
        <v>498</v>
      </c>
      <c r="D448" s="207" t="s">
        <v>174</v>
      </c>
      <c r="E448" s="208" t="s">
        <v>2811</v>
      </c>
      <c r="F448" s="209" t="s">
        <v>2812</v>
      </c>
      <c r="G448" s="210" t="s">
        <v>234</v>
      </c>
      <c r="H448" s="211">
        <v>2.2999999999999998</v>
      </c>
      <c r="I448" s="212"/>
      <c r="J448" s="213">
        <f>ROUND(I448*H448,2)</f>
        <v>0</v>
      </c>
      <c r="K448" s="209" t="s">
        <v>178</v>
      </c>
      <c r="L448" s="47"/>
      <c r="M448" s="214" t="s">
        <v>19</v>
      </c>
      <c r="N448" s="215" t="s">
        <v>42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0.024750000000000001</v>
      </c>
      <c r="T448" s="217">
        <f>S448*H448</f>
        <v>0.056924999999999996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235</v>
      </c>
      <c r="AT448" s="218" t="s">
        <v>174</v>
      </c>
      <c r="AU448" s="218" t="s">
        <v>81</v>
      </c>
      <c r="AY448" s="20" t="s">
        <v>171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79</v>
      </c>
      <c r="BK448" s="219">
        <f>ROUND(I448*H448,2)</f>
        <v>0</v>
      </c>
      <c r="BL448" s="20" t="s">
        <v>235</v>
      </c>
      <c r="BM448" s="218" t="s">
        <v>661</v>
      </c>
    </row>
    <row r="449" s="2" customFormat="1">
      <c r="A449" s="41"/>
      <c r="B449" s="42"/>
      <c r="C449" s="43"/>
      <c r="D449" s="220" t="s">
        <v>180</v>
      </c>
      <c r="E449" s="43"/>
      <c r="F449" s="221" t="s">
        <v>2813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180</v>
      </c>
      <c r="AU449" s="20" t="s">
        <v>81</v>
      </c>
    </row>
    <row r="450" s="13" customFormat="1">
      <c r="A450" s="13"/>
      <c r="B450" s="225"/>
      <c r="C450" s="226"/>
      <c r="D450" s="227" t="s">
        <v>182</v>
      </c>
      <c r="E450" s="228" t="s">
        <v>19</v>
      </c>
      <c r="F450" s="229" t="s">
        <v>2814</v>
      </c>
      <c r="G450" s="226"/>
      <c r="H450" s="230">
        <v>2.2999999999999998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182</v>
      </c>
      <c r="AU450" s="236" t="s">
        <v>81</v>
      </c>
      <c r="AV450" s="13" t="s">
        <v>81</v>
      </c>
      <c r="AW450" s="13" t="s">
        <v>33</v>
      </c>
      <c r="AX450" s="13" t="s">
        <v>71</v>
      </c>
      <c r="AY450" s="236" t="s">
        <v>171</v>
      </c>
    </row>
    <row r="451" s="15" customFormat="1">
      <c r="A451" s="15"/>
      <c r="B451" s="248"/>
      <c r="C451" s="249"/>
      <c r="D451" s="227" t="s">
        <v>182</v>
      </c>
      <c r="E451" s="250" t="s">
        <v>19</v>
      </c>
      <c r="F451" s="251" t="s">
        <v>188</v>
      </c>
      <c r="G451" s="249"/>
      <c r="H451" s="252">
        <v>2.2999999999999998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8" t="s">
        <v>182</v>
      </c>
      <c r="AU451" s="258" t="s">
        <v>81</v>
      </c>
      <c r="AV451" s="15" t="s">
        <v>179</v>
      </c>
      <c r="AW451" s="15" t="s">
        <v>33</v>
      </c>
      <c r="AX451" s="15" t="s">
        <v>79</v>
      </c>
      <c r="AY451" s="258" t="s">
        <v>171</v>
      </c>
    </row>
    <row r="452" s="2" customFormat="1" ht="24.15" customHeight="1">
      <c r="A452" s="41"/>
      <c r="B452" s="42"/>
      <c r="C452" s="207" t="s">
        <v>665</v>
      </c>
      <c r="D452" s="207" t="s">
        <v>174</v>
      </c>
      <c r="E452" s="208" t="s">
        <v>2815</v>
      </c>
      <c r="F452" s="209" t="s">
        <v>2816</v>
      </c>
      <c r="G452" s="210" t="s">
        <v>234</v>
      </c>
      <c r="H452" s="211">
        <v>4.0999999999999996</v>
      </c>
      <c r="I452" s="212"/>
      <c r="J452" s="213">
        <f>ROUND(I452*H452,2)</f>
        <v>0</v>
      </c>
      <c r="K452" s="209" t="s">
        <v>178</v>
      </c>
      <c r="L452" s="47"/>
      <c r="M452" s="214" t="s">
        <v>19</v>
      </c>
      <c r="N452" s="215" t="s">
        <v>42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0.024750000000000001</v>
      </c>
      <c r="T452" s="217">
        <f>S452*H452</f>
        <v>0.101475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235</v>
      </c>
      <c r="AT452" s="218" t="s">
        <v>174</v>
      </c>
      <c r="AU452" s="218" t="s">
        <v>81</v>
      </c>
      <c r="AY452" s="20" t="s">
        <v>171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79</v>
      </c>
      <c r="BK452" s="219">
        <f>ROUND(I452*H452,2)</f>
        <v>0</v>
      </c>
      <c r="BL452" s="20" t="s">
        <v>235</v>
      </c>
      <c r="BM452" s="218" t="s">
        <v>668</v>
      </c>
    </row>
    <row r="453" s="2" customFormat="1">
      <c r="A453" s="41"/>
      <c r="B453" s="42"/>
      <c r="C453" s="43"/>
      <c r="D453" s="220" t="s">
        <v>180</v>
      </c>
      <c r="E453" s="43"/>
      <c r="F453" s="221" t="s">
        <v>2817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180</v>
      </c>
      <c r="AU453" s="20" t="s">
        <v>81</v>
      </c>
    </row>
    <row r="454" s="13" customFormat="1">
      <c r="A454" s="13"/>
      <c r="B454" s="225"/>
      <c r="C454" s="226"/>
      <c r="D454" s="227" t="s">
        <v>182</v>
      </c>
      <c r="E454" s="228" t="s">
        <v>19</v>
      </c>
      <c r="F454" s="229" t="s">
        <v>2818</v>
      </c>
      <c r="G454" s="226"/>
      <c r="H454" s="230">
        <v>4.0999999999999996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182</v>
      </c>
      <c r="AU454" s="236" t="s">
        <v>81</v>
      </c>
      <c r="AV454" s="13" t="s">
        <v>81</v>
      </c>
      <c r="AW454" s="13" t="s">
        <v>33</v>
      </c>
      <c r="AX454" s="13" t="s">
        <v>71</v>
      </c>
      <c r="AY454" s="236" t="s">
        <v>171</v>
      </c>
    </row>
    <row r="455" s="15" customFormat="1">
      <c r="A455" s="15"/>
      <c r="B455" s="248"/>
      <c r="C455" s="249"/>
      <c r="D455" s="227" t="s">
        <v>182</v>
      </c>
      <c r="E455" s="250" t="s">
        <v>19</v>
      </c>
      <c r="F455" s="251" t="s">
        <v>188</v>
      </c>
      <c r="G455" s="249"/>
      <c r="H455" s="252">
        <v>4.0999999999999996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182</v>
      </c>
      <c r="AU455" s="258" t="s">
        <v>81</v>
      </c>
      <c r="AV455" s="15" t="s">
        <v>179</v>
      </c>
      <c r="AW455" s="15" t="s">
        <v>33</v>
      </c>
      <c r="AX455" s="15" t="s">
        <v>79</v>
      </c>
      <c r="AY455" s="258" t="s">
        <v>171</v>
      </c>
    </row>
    <row r="456" s="2" customFormat="1" ht="24.15" customHeight="1">
      <c r="A456" s="41"/>
      <c r="B456" s="42"/>
      <c r="C456" s="207" t="s">
        <v>503</v>
      </c>
      <c r="D456" s="207" t="s">
        <v>174</v>
      </c>
      <c r="E456" s="208" t="s">
        <v>2819</v>
      </c>
      <c r="F456" s="209" t="s">
        <v>2820</v>
      </c>
      <c r="G456" s="210" t="s">
        <v>234</v>
      </c>
      <c r="H456" s="211">
        <v>13.5</v>
      </c>
      <c r="I456" s="212"/>
      <c r="J456" s="213">
        <f>ROUND(I456*H456,2)</f>
        <v>0</v>
      </c>
      <c r="K456" s="209" t="s">
        <v>178</v>
      </c>
      <c r="L456" s="47"/>
      <c r="M456" s="214" t="s">
        <v>19</v>
      </c>
      <c r="N456" s="215" t="s">
        <v>42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0.024750000000000001</v>
      </c>
      <c r="T456" s="217">
        <f>S456*H456</f>
        <v>0.33412500000000001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235</v>
      </c>
      <c r="AT456" s="218" t="s">
        <v>174</v>
      </c>
      <c r="AU456" s="218" t="s">
        <v>81</v>
      </c>
      <c r="AY456" s="20" t="s">
        <v>171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79</v>
      </c>
      <c r="BK456" s="219">
        <f>ROUND(I456*H456,2)</f>
        <v>0</v>
      </c>
      <c r="BL456" s="20" t="s">
        <v>235</v>
      </c>
      <c r="BM456" s="218" t="s">
        <v>673</v>
      </c>
    </row>
    <row r="457" s="2" customFormat="1">
      <c r="A457" s="41"/>
      <c r="B457" s="42"/>
      <c r="C457" s="43"/>
      <c r="D457" s="220" t="s">
        <v>180</v>
      </c>
      <c r="E457" s="43"/>
      <c r="F457" s="221" t="s">
        <v>2821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180</v>
      </c>
      <c r="AU457" s="20" t="s">
        <v>81</v>
      </c>
    </row>
    <row r="458" s="13" customFormat="1">
      <c r="A458" s="13"/>
      <c r="B458" s="225"/>
      <c r="C458" s="226"/>
      <c r="D458" s="227" t="s">
        <v>182</v>
      </c>
      <c r="E458" s="228" t="s">
        <v>19</v>
      </c>
      <c r="F458" s="229" t="s">
        <v>2822</v>
      </c>
      <c r="G458" s="226"/>
      <c r="H458" s="230">
        <v>6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182</v>
      </c>
      <c r="AU458" s="236" t="s">
        <v>81</v>
      </c>
      <c r="AV458" s="13" t="s">
        <v>81</v>
      </c>
      <c r="AW458" s="13" t="s">
        <v>33</v>
      </c>
      <c r="AX458" s="13" t="s">
        <v>71</v>
      </c>
      <c r="AY458" s="236" t="s">
        <v>171</v>
      </c>
    </row>
    <row r="459" s="13" customFormat="1">
      <c r="A459" s="13"/>
      <c r="B459" s="225"/>
      <c r="C459" s="226"/>
      <c r="D459" s="227" t="s">
        <v>182</v>
      </c>
      <c r="E459" s="228" t="s">
        <v>19</v>
      </c>
      <c r="F459" s="229" t="s">
        <v>2823</v>
      </c>
      <c r="G459" s="226"/>
      <c r="H459" s="230">
        <v>7.5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182</v>
      </c>
      <c r="AU459" s="236" t="s">
        <v>81</v>
      </c>
      <c r="AV459" s="13" t="s">
        <v>81</v>
      </c>
      <c r="AW459" s="13" t="s">
        <v>33</v>
      </c>
      <c r="AX459" s="13" t="s">
        <v>71</v>
      </c>
      <c r="AY459" s="236" t="s">
        <v>171</v>
      </c>
    </row>
    <row r="460" s="15" customFormat="1">
      <c r="A460" s="15"/>
      <c r="B460" s="248"/>
      <c r="C460" s="249"/>
      <c r="D460" s="227" t="s">
        <v>182</v>
      </c>
      <c r="E460" s="250" t="s">
        <v>19</v>
      </c>
      <c r="F460" s="251" t="s">
        <v>188</v>
      </c>
      <c r="G460" s="249"/>
      <c r="H460" s="252">
        <v>13.5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182</v>
      </c>
      <c r="AU460" s="258" t="s">
        <v>81</v>
      </c>
      <c r="AV460" s="15" t="s">
        <v>179</v>
      </c>
      <c r="AW460" s="15" t="s">
        <v>33</v>
      </c>
      <c r="AX460" s="15" t="s">
        <v>79</v>
      </c>
      <c r="AY460" s="258" t="s">
        <v>171</v>
      </c>
    </row>
    <row r="461" s="2" customFormat="1" ht="24.15" customHeight="1">
      <c r="A461" s="41"/>
      <c r="B461" s="42"/>
      <c r="C461" s="207" t="s">
        <v>677</v>
      </c>
      <c r="D461" s="207" t="s">
        <v>174</v>
      </c>
      <c r="E461" s="208" t="s">
        <v>2824</v>
      </c>
      <c r="F461" s="209" t="s">
        <v>2825</v>
      </c>
      <c r="G461" s="210" t="s">
        <v>234</v>
      </c>
      <c r="H461" s="211">
        <v>19.899999999999999</v>
      </c>
      <c r="I461" s="212"/>
      <c r="J461" s="213">
        <f>ROUND(I461*H461,2)</f>
        <v>0</v>
      </c>
      <c r="K461" s="209" t="s">
        <v>178</v>
      </c>
      <c r="L461" s="47"/>
      <c r="M461" s="214" t="s">
        <v>19</v>
      </c>
      <c r="N461" s="215" t="s">
        <v>42</v>
      </c>
      <c r="O461" s="87"/>
      <c r="P461" s="216">
        <f>O461*H461</f>
        <v>0</v>
      </c>
      <c r="Q461" s="216">
        <v>0.00010000000000000001</v>
      </c>
      <c r="R461" s="216">
        <f>Q461*H461</f>
        <v>0.00199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235</v>
      </c>
      <c r="AT461" s="218" t="s">
        <v>174</v>
      </c>
      <c r="AU461" s="218" t="s">
        <v>81</v>
      </c>
      <c r="AY461" s="20" t="s">
        <v>171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79</v>
      </c>
      <c r="BK461" s="219">
        <f>ROUND(I461*H461,2)</f>
        <v>0</v>
      </c>
      <c r="BL461" s="20" t="s">
        <v>235</v>
      </c>
      <c r="BM461" s="218" t="s">
        <v>680</v>
      </c>
    </row>
    <row r="462" s="2" customFormat="1">
      <c r="A462" s="41"/>
      <c r="B462" s="42"/>
      <c r="C462" s="43"/>
      <c r="D462" s="220" t="s">
        <v>180</v>
      </c>
      <c r="E462" s="43"/>
      <c r="F462" s="221" t="s">
        <v>2826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180</v>
      </c>
      <c r="AU462" s="20" t="s">
        <v>81</v>
      </c>
    </row>
    <row r="463" s="13" customFormat="1">
      <c r="A463" s="13"/>
      <c r="B463" s="225"/>
      <c r="C463" s="226"/>
      <c r="D463" s="227" t="s">
        <v>182</v>
      </c>
      <c r="E463" s="228" t="s">
        <v>19</v>
      </c>
      <c r="F463" s="229" t="s">
        <v>2827</v>
      </c>
      <c r="G463" s="226"/>
      <c r="H463" s="230">
        <v>8.3000000000000007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182</v>
      </c>
      <c r="AU463" s="236" t="s">
        <v>81</v>
      </c>
      <c r="AV463" s="13" t="s">
        <v>81</v>
      </c>
      <c r="AW463" s="13" t="s">
        <v>33</v>
      </c>
      <c r="AX463" s="13" t="s">
        <v>71</v>
      </c>
      <c r="AY463" s="236" t="s">
        <v>171</v>
      </c>
    </row>
    <row r="464" s="13" customFormat="1">
      <c r="A464" s="13"/>
      <c r="B464" s="225"/>
      <c r="C464" s="226"/>
      <c r="D464" s="227" t="s">
        <v>182</v>
      </c>
      <c r="E464" s="228" t="s">
        <v>19</v>
      </c>
      <c r="F464" s="229" t="s">
        <v>2828</v>
      </c>
      <c r="G464" s="226"/>
      <c r="H464" s="230">
        <v>4.0999999999999996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182</v>
      </c>
      <c r="AU464" s="236" t="s">
        <v>81</v>
      </c>
      <c r="AV464" s="13" t="s">
        <v>81</v>
      </c>
      <c r="AW464" s="13" t="s">
        <v>33</v>
      </c>
      <c r="AX464" s="13" t="s">
        <v>71</v>
      </c>
      <c r="AY464" s="236" t="s">
        <v>171</v>
      </c>
    </row>
    <row r="465" s="13" customFormat="1">
      <c r="A465" s="13"/>
      <c r="B465" s="225"/>
      <c r="C465" s="226"/>
      <c r="D465" s="227" t="s">
        <v>182</v>
      </c>
      <c r="E465" s="228" t="s">
        <v>19</v>
      </c>
      <c r="F465" s="229" t="s">
        <v>2829</v>
      </c>
      <c r="G465" s="226"/>
      <c r="H465" s="230">
        <v>7.5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182</v>
      </c>
      <c r="AU465" s="236" t="s">
        <v>81</v>
      </c>
      <c r="AV465" s="13" t="s">
        <v>81</v>
      </c>
      <c r="AW465" s="13" t="s">
        <v>33</v>
      </c>
      <c r="AX465" s="13" t="s">
        <v>71</v>
      </c>
      <c r="AY465" s="236" t="s">
        <v>171</v>
      </c>
    </row>
    <row r="466" s="15" customFormat="1">
      <c r="A466" s="15"/>
      <c r="B466" s="248"/>
      <c r="C466" s="249"/>
      <c r="D466" s="227" t="s">
        <v>182</v>
      </c>
      <c r="E466" s="250" t="s">
        <v>19</v>
      </c>
      <c r="F466" s="251" t="s">
        <v>188</v>
      </c>
      <c r="G466" s="249"/>
      <c r="H466" s="252">
        <v>19.899999999999999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8" t="s">
        <v>182</v>
      </c>
      <c r="AU466" s="258" t="s">
        <v>81</v>
      </c>
      <c r="AV466" s="15" t="s">
        <v>179</v>
      </c>
      <c r="AW466" s="15" t="s">
        <v>33</v>
      </c>
      <c r="AX466" s="15" t="s">
        <v>79</v>
      </c>
      <c r="AY466" s="258" t="s">
        <v>171</v>
      </c>
    </row>
    <row r="467" s="2" customFormat="1" ht="16.5" customHeight="1">
      <c r="A467" s="41"/>
      <c r="B467" s="42"/>
      <c r="C467" s="269" t="s">
        <v>510</v>
      </c>
      <c r="D467" s="269" t="s">
        <v>565</v>
      </c>
      <c r="E467" s="270" t="s">
        <v>2830</v>
      </c>
      <c r="F467" s="271" t="s">
        <v>2831</v>
      </c>
      <c r="G467" s="272" t="s">
        <v>534</v>
      </c>
      <c r="H467" s="273">
        <v>0.90000000000000002</v>
      </c>
      <c r="I467" s="274"/>
      <c r="J467" s="275">
        <f>ROUND(I467*H467,2)</f>
        <v>0</v>
      </c>
      <c r="K467" s="271" t="s">
        <v>178</v>
      </c>
      <c r="L467" s="276"/>
      <c r="M467" s="277" t="s">
        <v>19</v>
      </c>
      <c r="N467" s="278" t="s">
        <v>42</v>
      </c>
      <c r="O467" s="87"/>
      <c r="P467" s="216">
        <f>O467*H467</f>
        <v>0</v>
      </c>
      <c r="Q467" s="216">
        <v>0.55000000000000004</v>
      </c>
      <c r="R467" s="216">
        <f>Q467*H467</f>
        <v>0.49500000000000005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286</v>
      </c>
      <c r="AT467" s="218" t="s">
        <v>565</v>
      </c>
      <c r="AU467" s="218" t="s">
        <v>81</v>
      </c>
      <c r="AY467" s="20" t="s">
        <v>171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79</v>
      </c>
      <c r="BK467" s="219">
        <f>ROUND(I467*H467,2)</f>
        <v>0</v>
      </c>
      <c r="BL467" s="20" t="s">
        <v>235</v>
      </c>
      <c r="BM467" s="218" t="s">
        <v>686</v>
      </c>
    </row>
    <row r="468" s="13" customFormat="1">
      <c r="A468" s="13"/>
      <c r="B468" s="225"/>
      <c r="C468" s="226"/>
      <c r="D468" s="227" t="s">
        <v>182</v>
      </c>
      <c r="E468" s="228" t="s">
        <v>19</v>
      </c>
      <c r="F468" s="229" t="s">
        <v>2832</v>
      </c>
      <c r="G468" s="226"/>
      <c r="H468" s="230">
        <v>0.438</v>
      </c>
      <c r="I468" s="231"/>
      <c r="J468" s="226"/>
      <c r="K468" s="226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182</v>
      </c>
      <c r="AU468" s="236" t="s">
        <v>81</v>
      </c>
      <c r="AV468" s="13" t="s">
        <v>81</v>
      </c>
      <c r="AW468" s="13" t="s">
        <v>33</v>
      </c>
      <c r="AX468" s="13" t="s">
        <v>71</v>
      </c>
      <c r="AY468" s="236" t="s">
        <v>171</v>
      </c>
    </row>
    <row r="469" s="13" customFormat="1">
      <c r="A469" s="13"/>
      <c r="B469" s="225"/>
      <c r="C469" s="226"/>
      <c r="D469" s="227" t="s">
        <v>182</v>
      </c>
      <c r="E469" s="228" t="s">
        <v>19</v>
      </c>
      <c r="F469" s="229" t="s">
        <v>2833</v>
      </c>
      <c r="G469" s="226"/>
      <c r="H469" s="230">
        <v>0.13500000000000001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182</v>
      </c>
      <c r="AU469" s="236" t="s">
        <v>81</v>
      </c>
      <c r="AV469" s="13" t="s">
        <v>81</v>
      </c>
      <c r="AW469" s="13" t="s">
        <v>33</v>
      </c>
      <c r="AX469" s="13" t="s">
        <v>71</v>
      </c>
      <c r="AY469" s="236" t="s">
        <v>171</v>
      </c>
    </row>
    <row r="470" s="13" customFormat="1">
      <c r="A470" s="13"/>
      <c r="B470" s="225"/>
      <c r="C470" s="226"/>
      <c r="D470" s="227" t="s">
        <v>182</v>
      </c>
      <c r="E470" s="228" t="s">
        <v>19</v>
      </c>
      <c r="F470" s="229" t="s">
        <v>2834</v>
      </c>
      <c r="G470" s="226"/>
      <c r="H470" s="230">
        <v>0.32700000000000001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182</v>
      </c>
      <c r="AU470" s="236" t="s">
        <v>81</v>
      </c>
      <c r="AV470" s="13" t="s">
        <v>81</v>
      </c>
      <c r="AW470" s="13" t="s">
        <v>33</v>
      </c>
      <c r="AX470" s="13" t="s">
        <v>71</v>
      </c>
      <c r="AY470" s="236" t="s">
        <v>171</v>
      </c>
    </row>
    <row r="471" s="15" customFormat="1">
      <c r="A471" s="15"/>
      <c r="B471" s="248"/>
      <c r="C471" s="249"/>
      <c r="D471" s="227" t="s">
        <v>182</v>
      </c>
      <c r="E471" s="250" t="s">
        <v>19</v>
      </c>
      <c r="F471" s="251" t="s">
        <v>188</v>
      </c>
      <c r="G471" s="249"/>
      <c r="H471" s="252">
        <v>0.89999999999999991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182</v>
      </c>
      <c r="AU471" s="258" t="s">
        <v>81</v>
      </c>
      <c r="AV471" s="15" t="s">
        <v>179</v>
      </c>
      <c r="AW471" s="15" t="s">
        <v>33</v>
      </c>
      <c r="AX471" s="15" t="s">
        <v>79</v>
      </c>
      <c r="AY471" s="258" t="s">
        <v>171</v>
      </c>
    </row>
    <row r="472" s="2" customFormat="1" ht="24.15" customHeight="1">
      <c r="A472" s="41"/>
      <c r="B472" s="42"/>
      <c r="C472" s="207" t="s">
        <v>693</v>
      </c>
      <c r="D472" s="207" t="s">
        <v>174</v>
      </c>
      <c r="E472" s="208" t="s">
        <v>2835</v>
      </c>
      <c r="F472" s="209" t="s">
        <v>2836</v>
      </c>
      <c r="G472" s="210" t="s">
        <v>234</v>
      </c>
      <c r="H472" s="211">
        <v>11.050000000000001</v>
      </c>
      <c r="I472" s="212"/>
      <c r="J472" s="213">
        <f>ROUND(I472*H472,2)</f>
        <v>0</v>
      </c>
      <c r="K472" s="209" t="s">
        <v>178</v>
      </c>
      <c r="L472" s="47"/>
      <c r="M472" s="214" t="s">
        <v>19</v>
      </c>
      <c r="N472" s="215" t="s">
        <v>42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0.01584</v>
      </c>
      <c r="T472" s="217">
        <f>S472*H472</f>
        <v>0.17503200000000002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235</v>
      </c>
      <c r="AT472" s="218" t="s">
        <v>174</v>
      </c>
      <c r="AU472" s="218" t="s">
        <v>81</v>
      </c>
      <c r="AY472" s="20" t="s">
        <v>171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79</v>
      </c>
      <c r="BK472" s="219">
        <f>ROUND(I472*H472,2)</f>
        <v>0</v>
      </c>
      <c r="BL472" s="20" t="s">
        <v>235</v>
      </c>
      <c r="BM472" s="218" t="s">
        <v>696</v>
      </c>
    </row>
    <row r="473" s="2" customFormat="1">
      <c r="A473" s="41"/>
      <c r="B473" s="42"/>
      <c r="C473" s="43"/>
      <c r="D473" s="220" t="s">
        <v>180</v>
      </c>
      <c r="E473" s="43"/>
      <c r="F473" s="221" t="s">
        <v>2837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180</v>
      </c>
      <c r="AU473" s="20" t="s">
        <v>81</v>
      </c>
    </row>
    <row r="474" s="13" customFormat="1">
      <c r="A474" s="13"/>
      <c r="B474" s="225"/>
      <c r="C474" s="226"/>
      <c r="D474" s="227" t="s">
        <v>182</v>
      </c>
      <c r="E474" s="228" t="s">
        <v>19</v>
      </c>
      <c r="F474" s="229" t="s">
        <v>2838</v>
      </c>
      <c r="G474" s="226"/>
      <c r="H474" s="230">
        <v>2.8500000000000001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182</v>
      </c>
      <c r="AU474" s="236" t="s">
        <v>81</v>
      </c>
      <c r="AV474" s="13" t="s">
        <v>81</v>
      </c>
      <c r="AW474" s="13" t="s">
        <v>33</v>
      </c>
      <c r="AX474" s="13" t="s">
        <v>71</v>
      </c>
      <c r="AY474" s="236" t="s">
        <v>171</v>
      </c>
    </row>
    <row r="475" s="13" customFormat="1">
      <c r="A475" s="13"/>
      <c r="B475" s="225"/>
      <c r="C475" s="226"/>
      <c r="D475" s="227" t="s">
        <v>182</v>
      </c>
      <c r="E475" s="228" t="s">
        <v>19</v>
      </c>
      <c r="F475" s="229" t="s">
        <v>2839</v>
      </c>
      <c r="G475" s="226"/>
      <c r="H475" s="230">
        <v>2.7999999999999998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182</v>
      </c>
      <c r="AU475" s="236" t="s">
        <v>81</v>
      </c>
      <c r="AV475" s="13" t="s">
        <v>81</v>
      </c>
      <c r="AW475" s="13" t="s">
        <v>33</v>
      </c>
      <c r="AX475" s="13" t="s">
        <v>71</v>
      </c>
      <c r="AY475" s="236" t="s">
        <v>171</v>
      </c>
    </row>
    <row r="476" s="13" customFormat="1">
      <c r="A476" s="13"/>
      <c r="B476" s="225"/>
      <c r="C476" s="226"/>
      <c r="D476" s="227" t="s">
        <v>182</v>
      </c>
      <c r="E476" s="228" t="s">
        <v>19</v>
      </c>
      <c r="F476" s="229" t="s">
        <v>2840</v>
      </c>
      <c r="G476" s="226"/>
      <c r="H476" s="230">
        <v>5.4000000000000004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182</v>
      </c>
      <c r="AU476" s="236" t="s">
        <v>81</v>
      </c>
      <c r="AV476" s="13" t="s">
        <v>81</v>
      </c>
      <c r="AW476" s="13" t="s">
        <v>33</v>
      </c>
      <c r="AX476" s="13" t="s">
        <v>71</v>
      </c>
      <c r="AY476" s="236" t="s">
        <v>171</v>
      </c>
    </row>
    <row r="477" s="15" customFormat="1">
      <c r="A477" s="15"/>
      <c r="B477" s="248"/>
      <c r="C477" s="249"/>
      <c r="D477" s="227" t="s">
        <v>182</v>
      </c>
      <c r="E477" s="250" t="s">
        <v>19</v>
      </c>
      <c r="F477" s="251" t="s">
        <v>188</v>
      </c>
      <c r="G477" s="249"/>
      <c r="H477" s="252">
        <v>11.050000000000001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8" t="s">
        <v>182</v>
      </c>
      <c r="AU477" s="258" t="s">
        <v>81</v>
      </c>
      <c r="AV477" s="15" t="s">
        <v>179</v>
      </c>
      <c r="AW477" s="15" t="s">
        <v>33</v>
      </c>
      <c r="AX477" s="15" t="s">
        <v>79</v>
      </c>
      <c r="AY477" s="258" t="s">
        <v>171</v>
      </c>
    </row>
    <row r="478" s="2" customFormat="1" ht="24.15" customHeight="1">
      <c r="A478" s="41"/>
      <c r="B478" s="42"/>
      <c r="C478" s="207" t="s">
        <v>515</v>
      </c>
      <c r="D478" s="207" t="s">
        <v>174</v>
      </c>
      <c r="E478" s="208" t="s">
        <v>2841</v>
      </c>
      <c r="F478" s="209" t="s">
        <v>2842</v>
      </c>
      <c r="G478" s="210" t="s">
        <v>234</v>
      </c>
      <c r="H478" s="211">
        <v>3.1000000000000001</v>
      </c>
      <c r="I478" s="212"/>
      <c r="J478" s="213">
        <f>ROUND(I478*H478,2)</f>
        <v>0</v>
      </c>
      <c r="K478" s="209" t="s">
        <v>178</v>
      </c>
      <c r="L478" s="47"/>
      <c r="M478" s="214" t="s">
        <v>19</v>
      </c>
      <c r="N478" s="215" t="s">
        <v>42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0.01584</v>
      </c>
      <c r="T478" s="217">
        <f>S478*H478</f>
        <v>0.049104000000000002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235</v>
      </c>
      <c r="AT478" s="218" t="s">
        <v>174</v>
      </c>
      <c r="AU478" s="218" t="s">
        <v>81</v>
      </c>
      <c r="AY478" s="20" t="s">
        <v>171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79</v>
      </c>
      <c r="BK478" s="219">
        <f>ROUND(I478*H478,2)</f>
        <v>0</v>
      </c>
      <c r="BL478" s="20" t="s">
        <v>235</v>
      </c>
      <c r="BM478" s="218" t="s">
        <v>703</v>
      </c>
    </row>
    <row r="479" s="2" customFormat="1">
      <c r="A479" s="41"/>
      <c r="B479" s="42"/>
      <c r="C479" s="43"/>
      <c r="D479" s="220" t="s">
        <v>180</v>
      </c>
      <c r="E479" s="43"/>
      <c r="F479" s="221" t="s">
        <v>2843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180</v>
      </c>
      <c r="AU479" s="20" t="s">
        <v>81</v>
      </c>
    </row>
    <row r="480" s="13" customFormat="1">
      <c r="A480" s="13"/>
      <c r="B480" s="225"/>
      <c r="C480" s="226"/>
      <c r="D480" s="227" t="s">
        <v>182</v>
      </c>
      <c r="E480" s="228" t="s">
        <v>19</v>
      </c>
      <c r="F480" s="229" t="s">
        <v>2844</v>
      </c>
      <c r="G480" s="226"/>
      <c r="H480" s="230">
        <v>3.1000000000000001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182</v>
      </c>
      <c r="AU480" s="236" t="s">
        <v>81</v>
      </c>
      <c r="AV480" s="13" t="s">
        <v>81</v>
      </c>
      <c r="AW480" s="13" t="s">
        <v>33</v>
      </c>
      <c r="AX480" s="13" t="s">
        <v>71</v>
      </c>
      <c r="AY480" s="236" t="s">
        <v>171</v>
      </c>
    </row>
    <row r="481" s="15" customFormat="1">
      <c r="A481" s="15"/>
      <c r="B481" s="248"/>
      <c r="C481" s="249"/>
      <c r="D481" s="227" t="s">
        <v>182</v>
      </c>
      <c r="E481" s="250" t="s">
        <v>19</v>
      </c>
      <c r="F481" s="251" t="s">
        <v>188</v>
      </c>
      <c r="G481" s="249"/>
      <c r="H481" s="252">
        <v>3.1000000000000001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182</v>
      </c>
      <c r="AU481" s="258" t="s">
        <v>81</v>
      </c>
      <c r="AV481" s="15" t="s">
        <v>179</v>
      </c>
      <c r="AW481" s="15" t="s">
        <v>33</v>
      </c>
      <c r="AX481" s="15" t="s">
        <v>79</v>
      </c>
      <c r="AY481" s="258" t="s">
        <v>171</v>
      </c>
    </row>
    <row r="482" s="2" customFormat="1" ht="24.15" customHeight="1">
      <c r="A482" s="41"/>
      <c r="B482" s="42"/>
      <c r="C482" s="207" t="s">
        <v>708</v>
      </c>
      <c r="D482" s="207" t="s">
        <v>174</v>
      </c>
      <c r="E482" s="208" t="s">
        <v>2845</v>
      </c>
      <c r="F482" s="209" t="s">
        <v>2846</v>
      </c>
      <c r="G482" s="210" t="s">
        <v>234</v>
      </c>
      <c r="H482" s="211">
        <v>5.2000000000000002</v>
      </c>
      <c r="I482" s="212"/>
      <c r="J482" s="213">
        <f>ROUND(I482*H482,2)</f>
        <v>0</v>
      </c>
      <c r="K482" s="209" t="s">
        <v>178</v>
      </c>
      <c r="L482" s="47"/>
      <c r="M482" s="214" t="s">
        <v>19</v>
      </c>
      <c r="N482" s="215" t="s">
        <v>42</v>
      </c>
      <c r="O482" s="87"/>
      <c r="P482" s="216">
        <f>O482*H482</f>
        <v>0</v>
      </c>
      <c r="Q482" s="216">
        <v>0</v>
      </c>
      <c r="R482" s="216">
        <f>Q482*H482</f>
        <v>0</v>
      </c>
      <c r="S482" s="216">
        <v>0.01584</v>
      </c>
      <c r="T482" s="217">
        <f>S482*H482</f>
        <v>0.082367999999999997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235</v>
      </c>
      <c r="AT482" s="218" t="s">
        <v>174</v>
      </c>
      <c r="AU482" s="218" t="s">
        <v>81</v>
      </c>
      <c r="AY482" s="20" t="s">
        <v>171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79</v>
      </c>
      <c r="BK482" s="219">
        <f>ROUND(I482*H482,2)</f>
        <v>0</v>
      </c>
      <c r="BL482" s="20" t="s">
        <v>235</v>
      </c>
      <c r="BM482" s="218" t="s">
        <v>711</v>
      </c>
    </row>
    <row r="483" s="2" customFormat="1">
      <c r="A483" s="41"/>
      <c r="B483" s="42"/>
      <c r="C483" s="43"/>
      <c r="D483" s="220" t="s">
        <v>180</v>
      </c>
      <c r="E483" s="43"/>
      <c r="F483" s="221" t="s">
        <v>2847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180</v>
      </c>
      <c r="AU483" s="20" t="s">
        <v>81</v>
      </c>
    </row>
    <row r="484" s="13" customFormat="1">
      <c r="A484" s="13"/>
      <c r="B484" s="225"/>
      <c r="C484" s="226"/>
      <c r="D484" s="227" t="s">
        <v>182</v>
      </c>
      <c r="E484" s="228" t="s">
        <v>19</v>
      </c>
      <c r="F484" s="229" t="s">
        <v>2848</v>
      </c>
      <c r="G484" s="226"/>
      <c r="H484" s="230">
        <v>5.2000000000000002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182</v>
      </c>
      <c r="AU484" s="236" t="s">
        <v>81</v>
      </c>
      <c r="AV484" s="13" t="s">
        <v>81</v>
      </c>
      <c r="AW484" s="13" t="s">
        <v>33</v>
      </c>
      <c r="AX484" s="13" t="s">
        <v>71</v>
      </c>
      <c r="AY484" s="236" t="s">
        <v>171</v>
      </c>
    </row>
    <row r="485" s="15" customFormat="1">
      <c r="A485" s="15"/>
      <c r="B485" s="248"/>
      <c r="C485" s="249"/>
      <c r="D485" s="227" t="s">
        <v>182</v>
      </c>
      <c r="E485" s="250" t="s">
        <v>19</v>
      </c>
      <c r="F485" s="251" t="s">
        <v>188</v>
      </c>
      <c r="G485" s="249"/>
      <c r="H485" s="252">
        <v>5.2000000000000002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8" t="s">
        <v>182</v>
      </c>
      <c r="AU485" s="258" t="s">
        <v>81</v>
      </c>
      <c r="AV485" s="15" t="s">
        <v>179</v>
      </c>
      <c r="AW485" s="15" t="s">
        <v>33</v>
      </c>
      <c r="AX485" s="15" t="s">
        <v>79</v>
      </c>
      <c r="AY485" s="258" t="s">
        <v>171</v>
      </c>
    </row>
    <row r="486" s="2" customFormat="1" ht="24.15" customHeight="1">
      <c r="A486" s="41"/>
      <c r="B486" s="42"/>
      <c r="C486" s="207" t="s">
        <v>525</v>
      </c>
      <c r="D486" s="207" t="s">
        <v>174</v>
      </c>
      <c r="E486" s="208" t="s">
        <v>2849</v>
      </c>
      <c r="F486" s="209" t="s">
        <v>2850</v>
      </c>
      <c r="G486" s="210" t="s">
        <v>234</v>
      </c>
      <c r="H486" s="211">
        <v>21.449999999999999</v>
      </c>
      <c r="I486" s="212"/>
      <c r="J486" s="213">
        <f>ROUND(I486*H486,2)</f>
        <v>0</v>
      </c>
      <c r="K486" s="209" t="s">
        <v>178</v>
      </c>
      <c r="L486" s="47"/>
      <c r="M486" s="214" t="s">
        <v>19</v>
      </c>
      <c r="N486" s="215" t="s">
        <v>42</v>
      </c>
      <c r="O486" s="87"/>
      <c r="P486" s="216">
        <f>O486*H486</f>
        <v>0</v>
      </c>
      <c r="Q486" s="216">
        <v>9.0000000000000006E-05</v>
      </c>
      <c r="R486" s="216">
        <f>Q486*H486</f>
        <v>0.0019305000000000001</v>
      </c>
      <c r="S486" s="216">
        <v>0</v>
      </c>
      <c r="T486" s="21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8" t="s">
        <v>235</v>
      </c>
      <c r="AT486" s="218" t="s">
        <v>174</v>
      </c>
      <c r="AU486" s="218" t="s">
        <v>81</v>
      </c>
      <c r="AY486" s="20" t="s">
        <v>171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20" t="s">
        <v>79</v>
      </c>
      <c r="BK486" s="219">
        <f>ROUND(I486*H486,2)</f>
        <v>0</v>
      </c>
      <c r="BL486" s="20" t="s">
        <v>235</v>
      </c>
      <c r="BM486" s="218" t="s">
        <v>722</v>
      </c>
    </row>
    <row r="487" s="2" customFormat="1">
      <c r="A487" s="41"/>
      <c r="B487" s="42"/>
      <c r="C487" s="43"/>
      <c r="D487" s="220" t="s">
        <v>180</v>
      </c>
      <c r="E487" s="43"/>
      <c r="F487" s="221" t="s">
        <v>2851</v>
      </c>
      <c r="G487" s="43"/>
      <c r="H487" s="43"/>
      <c r="I487" s="222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180</v>
      </c>
      <c r="AU487" s="20" t="s">
        <v>81</v>
      </c>
    </row>
    <row r="488" s="13" customFormat="1">
      <c r="A488" s="13"/>
      <c r="B488" s="225"/>
      <c r="C488" s="226"/>
      <c r="D488" s="227" t="s">
        <v>182</v>
      </c>
      <c r="E488" s="228" t="s">
        <v>19</v>
      </c>
      <c r="F488" s="229" t="s">
        <v>2838</v>
      </c>
      <c r="G488" s="226"/>
      <c r="H488" s="230">
        <v>2.8500000000000001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182</v>
      </c>
      <c r="AU488" s="236" t="s">
        <v>81</v>
      </c>
      <c r="AV488" s="13" t="s">
        <v>81</v>
      </c>
      <c r="AW488" s="13" t="s">
        <v>33</v>
      </c>
      <c r="AX488" s="13" t="s">
        <v>71</v>
      </c>
      <c r="AY488" s="236" t="s">
        <v>171</v>
      </c>
    </row>
    <row r="489" s="13" customFormat="1">
      <c r="A489" s="13"/>
      <c r="B489" s="225"/>
      <c r="C489" s="226"/>
      <c r="D489" s="227" t="s">
        <v>182</v>
      </c>
      <c r="E489" s="228" t="s">
        <v>19</v>
      </c>
      <c r="F489" s="229" t="s">
        <v>2844</v>
      </c>
      <c r="G489" s="226"/>
      <c r="H489" s="230">
        <v>3.1000000000000001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182</v>
      </c>
      <c r="AU489" s="236" t="s">
        <v>81</v>
      </c>
      <c r="AV489" s="13" t="s">
        <v>81</v>
      </c>
      <c r="AW489" s="13" t="s">
        <v>33</v>
      </c>
      <c r="AX489" s="13" t="s">
        <v>71</v>
      </c>
      <c r="AY489" s="236" t="s">
        <v>171</v>
      </c>
    </row>
    <row r="490" s="13" customFormat="1">
      <c r="A490" s="13"/>
      <c r="B490" s="225"/>
      <c r="C490" s="226"/>
      <c r="D490" s="227" t="s">
        <v>182</v>
      </c>
      <c r="E490" s="228" t="s">
        <v>19</v>
      </c>
      <c r="F490" s="229" t="s">
        <v>2848</v>
      </c>
      <c r="G490" s="226"/>
      <c r="H490" s="230">
        <v>5.2000000000000002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182</v>
      </c>
      <c r="AU490" s="236" t="s">
        <v>81</v>
      </c>
      <c r="AV490" s="13" t="s">
        <v>81</v>
      </c>
      <c r="AW490" s="13" t="s">
        <v>33</v>
      </c>
      <c r="AX490" s="13" t="s">
        <v>71</v>
      </c>
      <c r="AY490" s="236" t="s">
        <v>171</v>
      </c>
    </row>
    <row r="491" s="13" customFormat="1">
      <c r="A491" s="13"/>
      <c r="B491" s="225"/>
      <c r="C491" s="226"/>
      <c r="D491" s="227" t="s">
        <v>182</v>
      </c>
      <c r="E491" s="228" t="s">
        <v>19</v>
      </c>
      <c r="F491" s="229" t="s">
        <v>2852</v>
      </c>
      <c r="G491" s="226"/>
      <c r="H491" s="230">
        <v>2.7999999999999998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182</v>
      </c>
      <c r="AU491" s="236" t="s">
        <v>81</v>
      </c>
      <c r="AV491" s="13" t="s">
        <v>81</v>
      </c>
      <c r="AW491" s="13" t="s">
        <v>33</v>
      </c>
      <c r="AX491" s="13" t="s">
        <v>71</v>
      </c>
      <c r="AY491" s="236" t="s">
        <v>171</v>
      </c>
    </row>
    <row r="492" s="13" customFormat="1">
      <c r="A492" s="13"/>
      <c r="B492" s="225"/>
      <c r="C492" s="226"/>
      <c r="D492" s="227" t="s">
        <v>182</v>
      </c>
      <c r="E492" s="228" t="s">
        <v>19</v>
      </c>
      <c r="F492" s="229" t="s">
        <v>2840</v>
      </c>
      <c r="G492" s="226"/>
      <c r="H492" s="230">
        <v>5.4000000000000004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182</v>
      </c>
      <c r="AU492" s="236" t="s">
        <v>81</v>
      </c>
      <c r="AV492" s="13" t="s">
        <v>81</v>
      </c>
      <c r="AW492" s="13" t="s">
        <v>33</v>
      </c>
      <c r="AX492" s="13" t="s">
        <v>71</v>
      </c>
      <c r="AY492" s="236" t="s">
        <v>171</v>
      </c>
    </row>
    <row r="493" s="13" customFormat="1">
      <c r="A493" s="13"/>
      <c r="B493" s="225"/>
      <c r="C493" s="226"/>
      <c r="D493" s="227" t="s">
        <v>182</v>
      </c>
      <c r="E493" s="228" t="s">
        <v>19</v>
      </c>
      <c r="F493" s="229" t="s">
        <v>2853</v>
      </c>
      <c r="G493" s="226"/>
      <c r="H493" s="230">
        <v>2.1000000000000001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182</v>
      </c>
      <c r="AU493" s="236" t="s">
        <v>81</v>
      </c>
      <c r="AV493" s="13" t="s">
        <v>81</v>
      </c>
      <c r="AW493" s="13" t="s">
        <v>33</v>
      </c>
      <c r="AX493" s="13" t="s">
        <v>71</v>
      </c>
      <c r="AY493" s="236" t="s">
        <v>171</v>
      </c>
    </row>
    <row r="494" s="15" customFormat="1">
      <c r="A494" s="15"/>
      <c r="B494" s="248"/>
      <c r="C494" s="249"/>
      <c r="D494" s="227" t="s">
        <v>182</v>
      </c>
      <c r="E494" s="250" t="s">
        <v>19</v>
      </c>
      <c r="F494" s="251" t="s">
        <v>188</v>
      </c>
      <c r="G494" s="249"/>
      <c r="H494" s="252">
        <v>21.450000000000003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182</v>
      </c>
      <c r="AU494" s="258" t="s">
        <v>81</v>
      </c>
      <c r="AV494" s="15" t="s">
        <v>179</v>
      </c>
      <c r="AW494" s="15" t="s">
        <v>33</v>
      </c>
      <c r="AX494" s="15" t="s">
        <v>79</v>
      </c>
      <c r="AY494" s="258" t="s">
        <v>171</v>
      </c>
    </row>
    <row r="495" s="2" customFormat="1" ht="16.5" customHeight="1">
      <c r="A495" s="41"/>
      <c r="B495" s="42"/>
      <c r="C495" s="269" t="s">
        <v>724</v>
      </c>
      <c r="D495" s="269" t="s">
        <v>565</v>
      </c>
      <c r="E495" s="270" t="s">
        <v>2854</v>
      </c>
      <c r="F495" s="271" t="s">
        <v>2855</v>
      </c>
      <c r="G495" s="272" t="s">
        <v>534</v>
      </c>
      <c r="H495" s="273">
        <v>0.58499999999999996</v>
      </c>
      <c r="I495" s="274"/>
      <c r="J495" s="275">
        <f>ROUND(I495*H495,2)</f>
        <v>0</v>
      </c>
      <c r="K495" s="271" t="s">
        <v>178</v>
      </c>
      <c r="L495" s="276"/>
      <c r="M495" s="277" t="s">
        <v>19</v>
      </c>
      <c r="N495" s="278" t="s">
        <v>42</v>
      </c>
      <c r="O495" s="87"/>
      <c r="P495" s="216">
        <f>O495*H495</f>
        <v>0</v>
      </c>
      <c r="Q495" s="216">
        <v>0.55000000000000004</v>
      </c>
      <c r="R495" s="216">
        <f>Q495*H495</f>
        <v>0.32174999999999998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286</v>
      </c>
      <c r="AT495" s="218" t="s">
        <v>565</v>
      </c>
      <c r="AU495" s="218" t="s">
        <v>81</v>
      </c>
      <c r="AY495" s="20" t="s">
        <v>171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79</v>
      </c>
      <c r="BK495" s="219">
        <f>ROUND(I495*H495,2)</f>
        <v>0</v>
      </c>
      <c r="BL495" s="20" t="s">
        <v>235</v>
      </c>
      <c r="BM495" s="218" t="s">
        <v>727</v>
      </c>
    </row>
    <row r="496" s="13" customFormat="1">
      <c r="A496" s="13"/>
      <c r="B496" s="225"/>
      <c r="C496" s="226"/>
      <c r="D496" s="227" t="s">
        <v>182</v>
      </c>
      <c r="E496" s="228" t="s">
        <v>19</v>
      </c>
      <c r="F496" s="229" t="s">
        <v>2856</v>
      </c>
      <c r="G496" s="226"/>
      <c r="H496" s="230">
        <v>0.080000000000000002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182</v>
      </c>
      <c r="AU496" s="236" t="s">
        <v>81</v>
      </c>
      <c r="AV496" s="13" t="s">
        <v>81</v>
      </c>
      <c r="AW496" s="13" t="s">
        <v>33</v>
      </c>
      <c r="AX496" s="13" t="s">
        <v>71</v>
      </c>
      <c r="AY496" s="236" t="s">
        <v>171</v>
      </c>
    </row>
    <row r="497" s="13" customFormat="1">
      <c r="A497" s="13"/>
      <c r="B497" s="225"/>
      <c r="C497" s="226"/>
      <c r="D497" s="227" t="s">
        <v>182</v>
      </c>
      <c r="E497" s="228" t="s">
        <v>19</v>
      </c>
      <c r="F497" s="229" t="s">
        <v>2857</v>
      </c>
      <c r="G497" s="226"/>
      <c r="H497" s="230">
        <v>0.086999999999999994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182</v>
      </c>
      <c r="AU497" s="236" t="s">
        <v>81</v>
      </c>
      <c r="AV497" s="13" t="s">
        <v>81</v>
      </c>
      <c r="AW497" s="13" t="s">
        <v>33</v>
      </c>
      <c r="AX497" s="13" t="s">
        <v>71</v>
      </c>
      <c r="AY497" s="236" t="s">
        <v>171</v>
      </c>
    </row>
    <row r="498" s="13" customFormat="1">
      <c r="A498" s="13"/>
      <c r="B498" s="225"/>
      <c r="C498" s="226"/>
      <c r="D498" s="227" t="s">
        <v>182</v>
      </c>
      <c r="E498" s="228" t="s">
        <v>19</v>
      </c>
      <c r="F498" s="229" t="s">
        <v>2858</v>
      </c>
      <c r="G498" s="226"/>
      <c r="H498" s="230">
        <v>0.14599999999999999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182</v>
      </c>
      <c r="AU498" s="236" t="s">
        <v>81</v>
      </c>
      <c r="AV498" s="13" t="s">
        <v>81</v>
      </c>
      <c r="AW498" s="13" t="s">
        <v>33</v>
      </c>
      <c r="AX498" s="13" t="s">
        <v>71</v>
      </c>
      <c r="AY498" s="236" t="s">
        <v>171</v>
      </c>
    </row>
    <row r="499" s="14" customFormat="1">
      <c r="A499" s="14"/>
      <c r="B499" s="237"/>
      <c r="C499" s="238"/>
      <c r="D499" s="227" t="s">
        <v>182</v>
      </c>
      <c r="E499" s="239" t="s">
        <v>19</v>
      </c>
      <c r="F499" s="240" t="s">
        <v>2859</v>
      </c>
      <c r="G499" s="238"/>
      <c r="H499" s="241">
        <v>0.31299999999999994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182</v>
      </c>
      <c r="AU499" s="247" t="s">
        <v>81</v>
      </c>
      <c r="AV499" s="14" t="s">
        <v>185</v>
      </c>
      <c r="AW499" s="14" t="s">
        <v>33</v>
      </c>
      <c r="AX499" s="14" t="s">
        <v>71</v>
      </c>
      <c r="AY499" s="247" t="s">
        <v>171</v>
      </c>
    </row>
    <row r="500" s="13" customFormat="1">
      <c r="A500" s="13"/>
      <c r="B500" s="225"/>
      <c r="C500" s="226"/>
      <c r="D500" s="227" t="s">
        <v>182</v>
      </c>
      <c r="E500" s="228" t="s">
        <v>19</v>
      </c>
      <c r="F500" s="229" t="s">
        <v>2860</v>
      </c>
      <c r="G500" s="226"/>
      <c r="H500" s="230">
        <v>0.079000000000000001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182</v>
      </c>
      <c r="AU500" s="236" t="s">
        <v>81</v>
      </c>
      <c r="AV500" s="13" t="s">
        <v>81</v>
      </c>
      <c r="AW500" s="13" t="s">
        <v>33</v>
      </c>
      <c r="AX500" s="13" t="s">
        <v>71</v>
      </c>
      <c r="AY500" s="236" t="s">
        <v>171</v>
      </c>
    </row>
    <row r="501" s="13" customFormat="1">
      <c r="A501" s="13"/>
      <c r="B501" s="225"/>
      <c r="C501" s="226"/>
      <c r="D501" s="227" t="s">
        <v>182</v>
      </c>
      <c r="E501" s="228" t="s">
        <v>19</v>
      </c>
      <c r="F501" s="229" t="s">
        <v>2861</v>
      </c>
      <c r="G501" s="226"/>
      <c r="H501" s="230">
        <v>0.058999999999999997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182</v>
      </c>
      <c r="AU501" s="236" t="s">
        <v>81</v>
      </c>
      <c r="AV501" s="13" t="s">
        <v>81</v>
      </c>
      <c r="AW501" s="13" t="s">
        <v>33</v>
      </c>
      <c r="AX501" s="13" t="s">
        <v>71</v>
      </c>
      <c r="AY501" s="236" t="s">
        <v>171</v>
      </c>
    </row>
    <row r="502" s="14" customFormat="1">
      <c r="A502" s="14"/>
      <c r="B502" s="237"/>
      <c r="C502" s="238"/>
      <c r="D502" s="227" t="s">
        <v>182</v>
      </c>
      <c r="E502" s="239" t="s">
        <v>19</v>
      </c>
      <c r="F502" s="240" t="s">
        <v>2862</v>
      </c>
      <c r="G502" s="238"/>
      <c r="H502" s="241">
        <v>0.13800000000000001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182</v>
      </c>
      <c r="AU502" s="247" t="s">
        <v>81</v>
      </c>
      <c r="AV502" s="14" t="s">
        <v>185</v>
      </c>
      <c r="AW502" s="14" t="s">
        <v>33</v>
      </c>
      <c r="AX502" s="14" t="s">
        <v>71</v>
      </c>
      <c r="AY502" s="247" t="s">
        <v>171</v>
      </c>
    </row>
    <row r="503" s="13" customFormat="1">
      <c r="A503" s="13"/>
      <c r="B503" s="225"/>
      <c r="C503" s="226"/>
      <c r="D503" s="227" t="s">
        <v>182</v>
      </c>
      <c r="E503" s="228" t="s">
        <v>19</v>
      </c>
      <c r="F503" s="229" t="s">
        <v>2863</v>
      </c>
      <c r="G503" s="226"/>
      <c r="H503" s="230">
        <v>0.13400000000000001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182</v>
      </c>
      <c r="AU503" s="236" t="s">
        <v>81</v>
      </c>
      <c r="AV503" s="13" t="s">
        <v>81</v>
      </c>
      <c r="AW503" s="13" t="s">
        <v>33</v>
      </c>
      <c r="AX503" s="13" t="s">
        <v>71</v>
      </c>
      <c r="AY503" s="236" t="s">
        <v>171</v>
      </c>
    </row>
    <row r="504" s="14" customFormat="1">
      <c r="A504" s="14"/>
      <c r="B504" s="237"/>
      <c r="C504" s="238"/>
      <c r="D504" s="227" t="s">
        <v>182</v>
      </c>
      <c r="E504" s="239" t="s">
        <v>19</v>
      </c>
      <c r="F504" s="240" t="s">
        <v>2864</v>
      </c>
      <c r="G504" s="238"/>
      <c r="H504" s="241">
        <v>0.13400000000000001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182</v>
      </c>
      <c r="AU504" s="247" t="s">
        <v>81</v>
      </c>
      <c r="AV504" s="14" t="s">
        <v>185</v>
      </c>
      <c r="AW504" s="14" t="s">
        <v>33</v>
      </c>
      <c r="AX504" s="14" t="s">
        <v>71</v>
      </c>
      <c r="AY504" s="247" t="s">
        <v>171</v>
      </c>
    </row>
    <row r="505" s="15" customFormat="1">
      <c r="A505" s="15"/>
      <c r="B505" s="248"/>
      <c r="C505" s="249"/>
      <c r="D505" s="227" t="s">
        <v>182</v>
      </c>
      <c r="E505" s="250" t="s">
        <v>19</v>
      </c>
      <c r="F505" s="251" t="s">
        <v>188</v>
      </c>
      <c r="G505" s="249"/>
      <c r="H505" s="252">
        <v>0.58499999999999996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182</v>
      </c>
      <c r="AU505" s="258" t="s">
        <v>81</v>
      </c>
      <c r="AV505" s="15" t="s">
        <v>179</v>
      </c>
      <c r="AW505" s="15" t="s">
        <v>33</v>
      </c>
      <c r="AX505" s="15" t="s">
        <v>79</v>
      </c>
      <c r="AY505" s="258" t="s">
        <v>171</v>
      </c>
    </row>
    <row r="506" s="2" customFormat="1" ht="24.15" customHeight="1">
      <c r="A506" s="41"/>
      <c r="B506" s="42"/>
      <c r="C506" s="207" t="s">
        <v>531</v>
      </c>
      <c r="D506" s="207" t="s">
        <v>174</v>
      </c>
      <c r="E506" s="208" t="s">
        <v>2865</v>
      </c>
      <c r="F506" s="209" t="s">
        <v>2866</v>
      </c>
      <c r="G506" s="210" t="s">
        <v>234</v>
      </c>
      <c r="H506" s="211">
        <v>66</v>
      </c>
      <c r="I506" s="212"/>
      <c r="J506" s="213">
        <f>ROUND(I506*H506,2)</f>
        <v>0</v>
      </c>
      <c r="K506" s="209" t="s">
        <v>178</v>
      </c>
      <c r="L506" s="47"/>
      <c r="M506" s="214" t="s">
        <v>19</v>
      </c>
      <c r="N506" s="215" t="s">
        <v>42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0.012319999999999999</v>
      </c>
      <c r="T506" s="217">
        <f>S506*H506</f>
        <v>0.81311999999999995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235</v>
      </c>
      <c r="AT506" s="218" t="s">
        <v>174</v>
      </c>
      <c r="AU506" s="218" t="s">
        <v>81</v>
      </c>
      <c r="AY506" s="20" t="s">
        <v>171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79</v>
      </c>
      <c r="BK506" s="219">
        <f>ROUND(I506*H506,2)</f>
        <v>0</v>
      </c>
      <c r="BL506" s="20" t="s">
        <v>235</v>
      </c>
      <c r="BM506" s="218" t="s">
        <v>732</v>
      </c>
    </row>
    <row r="507" s="2" customFormat="1">
      <c r="A507" s="41"/>
      <c r="B507" s="42"/>
      <c r="C507" s="43"/>
      <c r="D507" s="220" t="s">
        <v>180</v>
      </c>
      <c r="E507" s="43"/>
      <c r="F507" s="221" t="s">
        <v>2867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180</v>
      </c>
      <c r="AU507" s="20" t="s">
        <v>81</v>
      </c>
    </row>
    <row r="508" s="13" customFormat="1">
      <c r="A508" s="13"/>
      <c r="B508" s="225"/>
      <c r="C508" s="226"/>
      <c r="D508" s="227" t="s">
        <v>182</v>
      </c>
      <c r="E508" s="228" t="s">
        <v>19</v>
      </c>
      <c r="F508" s="229" t="s">
        <v>2868</v>
      </c>
      <c r="G508" s="226"/>
      <c r="H508" s="230">
        <v>16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182</v>
      </c>
      <c r="AU508" s="236" t="s">
        <v>81</v>
      </c>
      <c r="AV508" s="13" t="s">
        <v>81</v>
      </c>
      <c r="AW508" s="13" t="s">
        <v>33</v>
      </c>
      <c r="AX508" s="13" t="s">
        <v>71</v>
      </c>
      <c r="AY508" s="236" t="s">
        <v>171</v>
      </c>
    </row>
    <row r="509" s="13" customFormat="1">
      <c r="A509" s="13"/>
      <c r="B509" s="225"/>
      <c r="C509" s="226"/>
      <c r="D509" s="227" t="s">
        <v>182</v>
      </c>
      <c r="E509" s="228" t="s">
        <v>19</v>
      </c>
      <c r="F509" s="229" t="s">
        <v>2869</v>
      </c>
      <c r="G509" s="226"/>
      <c r="H509" s="230">
        <v>50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182</v>
      </c>
      <c r="AU509" s="236" t="s">
        <v>81</v>
      </c>
      <c r="AV509" s="13" t="s">
        <v>81</v>
      </c>
      <c r="AW509" s="13" t="s">
        <v>33</v>
      </c>
      <c r="AX509" s="13" t="s">
        <v>71</v>
      </c>
      <c r="AY509" s="236" t="s">
        <v>171</v>
      </c>
    </row>
    <row r="510" s="15" customFormat="1">
      <c r="A510" s="15"/>
      <c r="B510" s="248"/>
      <c r="C510" s="249"/>
      <c r="D510" s="227" t="s">
        <v>182</v>
      </c>
      <c r="E510" s="250" t="s">
        <v>19</v>
      </c>
      <c r="F510" s="251" t="s">
        <v>188</v>
      </c>
      <c r="G510" s="249"/>
      <c r="H510" s="252">
        <v>66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182</v>
      </c>
      <c r="AU510" s="258" t="s">
        <v>81</v>
      </c>
      <c r="AV510" s="15" t="s">
        <v>179</v>
      </c>
      <c r="AW510" s="15" t="s">
        <v>33</v>
      </c>
      <c r="AX510" s="15" t="s">
        <v>79</v>
      </c>
      <c r="AY510" s="258" t="s">
        <v>171</v>
      </c>
    </row>
    <row r="511" s="2" customFormat="1" ht="24.15" customHeight="1">
      <c r="A511" s="41"/>
      <c r="B511" s="42"/>
      <c r="C511" s="207" t="s">
        <v>735</v>
      </c>
      <c r="D511" s="207" t="s">
        <v>174</v>
      </c>
      <c r="E511" s="208" t="s">
        <v>2870</v>
      </c>
      <c r="F511" s="209" t="s">
        <v>2871</v>
      </c>
      <c r="G511" s="210" t="s">
        <v>234</v>
      </c>
      <c r="H511" s="211">
        <v>21.100000000000001</v>
      </c>
      <c r="I511" s="212"/>
      <c r="J511" s="213">
        <f>ROUND(I511*H511,2)</f>
        <v>0</v>
      </c>
      <c r="K511" s="209" t="s">
        <v>178</v>
      </c>
      <c r="L511" s="47"/>
      <c r="M511" s="214" t="s">
        <v>19</v>
      </c>
      <c r="N511" s="215" t="s">
        <v>42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0.012319999999999999</v>
      </c>
      <c r="T511" s="217">
        <f>S511*H511</f>
        <v>0.25995200000000002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235</v>
      </c>
      <c r="AT511" s="218" t="s">
        <v>174</v>
      </c>
      <c r="AU511" s="218" t="s">
        <v>81</v>
      </c>
      <c r="AY511" s="20" t="s">
        <v>171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79</v>
      </c>
      <c r="BK511" s="219">
        <f>ROUND(I511*H511,2)</f>
        <v>0</v>
      </c>
      <c r="BL511" s="20" t="s">
        <v>235</v>
      </c>
      <c r="BM511" s="218" t="s">
        <v>738</v>
      </c>
    </row>
    <row r="512" s="2" customFormat="1">
      <c r="A512" s="41"/>
      <c r="B512" s="42"/>
      <c r="C512" s="43"/>
      <c r="D512" s="220" t="s">
        <v>180</v>
      </c>
      <c r="E512" s="43"/>
      <c r="F512" s="221" t="s">
        <v>2872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180</v>
      </c>
      <c r="AU512" s="20" t="s">
        <v>81</v>
      </c>
    </row>
    <row r="513" s="13" customFormat="1">
      <c r="A513" s="13"/>
      <c r="B513" s="225"/>
      <c r="C513" s="226"/>
      <c r="D513" s="227" t="s">
        <v>182</v>
      </c>
      <c r="E513" s="228" t="s">
        <v>19</v>
      </c>
      <c r="F513" s="229" t="s">
        <v>2873</v>
      </c>
      <c r="G513" s="226"/>
      <c r="H513" s="230">
        <v>1.3999999999999999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182</v>
      </c>
      <c r="AU513" s="236" t="s">
        <v>81</v>
      </c>
      <c r="AV513" s="13" t="s">
        <v>81</v>
      </c>
      <c r="AW513" s="13" t="s">
        <v>33</v>
      </c>
      <c r="AX513" s="13" t="s">
        <v>71</v>
      </c>
      <c r="AY513" s="236" t="s">
        <v>171</v>
      </c>
    </row>
    <row r="514" s="13" customFormat="1">
      <c r="A514" s="13"/>
      <c r="B514" s="225"/>
      <c r="C514" s="226"/>
      <c r="D514" s="227" t="s">
        <v>182</v>
      </c>
      <c r="E514" s="228" t="s">
        <v>19</v>
      </c>
      <c r="F514" s="229" t="s">
        <v>2874</v>
      </c>
      <c r="G514" s="226"/>
      <c r="H514" s="230">
        <v>6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182</v>
      </c>
      <c r="AU514" s="236" t="s">
        <v>81</v>
      </c>
      <c r="AV514" s="13" t="s">
        <v>81</v>
      </c>
      <c r="AW514" s="13" t="s">
        <v>33</v>
      </c>
      <c r="AX514" s="13" t="s">
        <v>71</v>
      </c>
      <c r="AY514" s="236" t="s">
        <v>171</v>
      </c>
    </row>
    <row r="515" s="13" customFormat="1">
      <c r="A515" s="13"/>
      <c r="B515" s="225"/>
      <c r="C515" s="226"/>
      <c r="D515" s="227" t="s">
        <v>182</v>
      </c>
      <c r="E515" s="228" t="s">
        <v>19</v>
      </c>
      <c r="F515" s="229" t="s">
        <v>2875</v>
      </c>
      <c r="G515" s="226"/>
      <c r="H515" s="230">
        <v>5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182</v>
      </c>
      <c r="AU515" s="236" t="s">
        <v>81</v>
      </c>
      <c r="AV515" s="13" t="s">
        <v>81</v>
      </c>
      <c r="AW515" s="13" t="s">
        <v>33</v>
      </c>
      <c r="AX515" s="13" t="s">
        <v>71</v>
      </c>
      <c r="AY515" s="236" t="s">
        <v>171</v>
      </c>
    </row>
    <row r="516" s="13" customFormat="1">
      <c r="A516" s="13"/>
      <c r="B516" s="225"/>
      <c r="C516" s="226"/>
      <c r="D516" s="227" t="s">
        <v>182</v>
      </c>
      <c r="E516" s="228" t="s">
        <v>19</v>
      </c>
      <c r="F516" s="229" t="s">
        <v>2876</v>
      </c>
      <c r="G516" s="226"/>
      <c r="H516" s="230">
        <v>8.6999999999999993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182</v>
      </c>
      <c r="AU516" s="236" t="s">
        <v>81</v>
      </c>
      <c r="AV516" s="13" t="s">
        <v>81</v>
      </c>
      <c r="AW516" s="13" t="s">
        <v>33</v>
      </c>
      <c r="AX516" s="13" t="s">
        <v>71</v>
      </c>
      <c r="AY516" s="236" t="s">
        <v>171</v>
      </c>
    </row>
    <row r="517" s="15" customFormat="1">
      <c r="A517" s="15"/>
      <c r="B517" s="248"/>
      <c r="C517" s="249"/>
      <c r="D517" s="227" t="s">
        <v>182</v>
      </c>
      <c r="E517" s="250" t="s">
        <v>19</v>
      </c>
      <c r="F517" s="251" t="s">
        <v>188</v>
      </c>
      <c r="G517" s="249"/>
      <c r="H517" s="252">
        <v>21.100000000000001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8" t="s">
        <v>182</v>
      </c>
      <c r="AU517" s="258" t="s">
        <v>81</v>
      </c>
      <c r="AV517" s="15" t="s">
        <v>179</v>
      </c>
      <c r="AW517" s="15" t="s">
        <v>33</v>
      </c>
      <c r="AX517" s="15" t="s">
        <v>79</v>
      </c>
      <c r="AY517" s="258" t="s">
        <v>171</v>
      </c>
    </row>
    <row r="518" s="2" customFormat="1" ht="24.15" customHeight="1">
      <c r="A518" s="41"/>
      <c r="B518" s="42"/>
      <c r="C518" s="207" t="s">
        <v>535</v>
      </c>
      <c r="D518" s="207" t="s">
        <v>174</v>
      </c>
      <c r="E518" s="208" t="s">
        <v>2877</v>
      </c>
      <c r="F518" s="209" t="s">
        <v>2878</v>
      </c>
      <c r="G518" s="210" t="s">
        <v>234</v>
      </c>
      <c r="H518" s="211">
        <v>21</v>
      </c>
      <c r="I518" s="212"/>
      <c r="J518" s="213">
        <f>ROUND(I518*H518,2)</f>
        <v>0</v>
      </c>
      <c r="K518" s="209" t="s">
        <v>178</v>
      </c>
      <c r="L518" s="47"/>
      <c r="M518" s="214" t="s">
        <v>19</v>
      </c>
      <c r="N518" s="215" t="s">
        <v>42</v>
      </c>
      <c r="O518" s="87"/>
      <c r="P518" s="216">
        <f>O518*H518</f>
        <v>0</v>
      </c>
      <c r="Q518" s="216">
        <v>0</v>
      </c>
      <c r="R518" s="216">
        <f>Q518*H518</f>
        <v>0</v>
      </c>
      <c r="S518" s="216">
        <v>0.012319999999999999</v>
      </c>
      <c r="T518" s="217">
        <f>S518*H518</f>
        <v>0.25872000000000001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8" t="s">
        <v>235</v>
      </c>
      <c r="AT518" s="218" t="s">
        <v>174</v>
      </c>
      <c r="AU518" s="218" t="s">
        <v>81</v>
      </c>
      <c r="AY518" s="20" t="s">
        <v>171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20" t="s">
        <v>79</v>
      </c>
      <c r="BK518" s="219">
        <f>ROUND(I518*H518,2)</f>
        <v>0</v>
      </c>
      <c r="BL518" s="20" t="s">
        <v>235</v>
      </c>
      <c r="BM518" s="218" t="s">
        <v>743</v>
      </c>
    </row>
    <row r="519" s="2" customFormat="1">
      <c r="A519" s="41"/>
      <c r="B519" s="42"/>
      <c r="C519" s="43"/>
      <c r="D519" s="220" t="s">
        <v>180</v>
      </c>
      <c r="E519" s="43"/>
      <c r="F519" s="221" t="s">
        <v>2879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180</v>
      </c>
      <c r="AU519" s="20" t="s">
        <v>81</v>
      </c>
    </row>
    <row r="520" s="13" customFormat="1">
      <c r="A520" s="13"/>
      <c r="B520" s="225"/>
      <c r="C520" s="226"/>
      <c r="D520" s="227" t="s">
        <v>182</v>
      </c>
      <c r="E520" s="228" t="s">
        <v>19</v>
      </c>
      <c r="F520" s="229" t="s">
        <v>2880</v>
      </c>
      <c r="G520" s="226"/>
      <c r="H520" s="230">
        <v>21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182</v>
      </c>
      <c r="AU520" s="236" t="s">
        <v>81</v>
      </c>
      <c r="AV520" s="13" t="s">
        <v>81</v>
      </c>
      <c r="AW520" s="13" t="s">
        <v>33</v>
      </c>
      <c r="AX520" s="13" t="s">
        <v>71</v>
      </c>
      <c r="AY520" s="236" t="s">
        <v>171</v>
      </c>
    </row>
    <row r="521" s="15" customFormat="1">
      <c r="A521" s="15"/>
      <c r="B521" s="248"/>
      <c r="C521" s="249"/>
      <c r="D521" s="227" t="s">
        <v>182</v>
      </c>
      <c r="E521" s="250" t="s">
        <v>19</v>
      </c>
      <c r="F521" s="251" t="s">
        <v>188</v>
      </c>
      <c r="G521" s="249"/>
      <c r="H521" s="252">
        <v>21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8" t="s">
        <v>182</v>
      </c>
      <c r="AU521" s="258" t="s">
        <v>81</v>
      </c>
      <c r="AV521" s="15" t="s">
        <v>179</v>
      </c>
      <c r="AW521" s="15" t="s">
        <v>33</v>
      </c>
      <c r="AX521" s="15" t="s">
        <v>79</v>
      </c>
      <c r="AY521" s="258" t="s">
        <v>171</v>
      </c>
    </row>
    <row r="522" s="2" customFormat="1" ht="24.15" customHeight="1">
      <c r="A522" s="41"/>
      <c r="B522" s="42"/>
      <c r="C522" s="207" t="s">
        <v>746</v>
      </c>
      <c r="D522" s="207" t="s">
        <v>174</v>
      </c>
      <c r="E522" s="208" t="s">
        <v>2881</v>
      </c>
      <c r="F522" s="209" t="s">
        <v>2882</v>
      </c>
      <c r="G522" s="210" t="s">
        <v>234</v>
      </c>
      <c r="H522" s="211">
        <v>120.40000000000001</v>
      </c>
      <c r="I522" s="212"/>
      <c r="J522" s="213">
        <f>ROUND(I522*H522,2)</f>
        <v>0</v>
      </c>
      <c r="K522" s="209" t="s">
        <v>178</v>
      </c>
      <c r="L522" s="47"/>
      <c r="M522" s="214" t="s">
        <v>19</v>
      </c>
      <c r="N522" s="215" t="s">
        <v>42</v>
      </c>
      <c r="O522" s="87"/>
      <c r="P522" s="216">
        <f>O522*H522</f>
        <v>0</v>
      </c>
      <c r="Q522" s="216">
        <v>8.0000000000000007E-05</v>
      </c>
      <c r="R522" s="216">
        <f>Q522*H522</f>
        <v>0.0096320000000000017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235</v>
      </c>
      <c r="AT522" s="218" t="s">
        <v>174</v>
      </c>
      <c r="AU522" s="218" t="s">
        <v>81</v>
      </c>
      <c r="AY522" s="20" t="s">
        <v>171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79</v>
      </c>
      <c r="BK522" s="219">
        <f>ROUND(I522*H522,2)</f>
        <v>0</v>
      </c>
      <c r="BL522" s="20" t="s">
        <v>235</v>
      </c>
      <c r="BM522" s="218" t="s">
        <v>749</v>
      </c>
    </row>
    <row r="523" s="2" customFormat="1">
      <c r="A523" s="41"/>
      <c r="B523" s="42"/>
      <c r="C523" s="43"/>
      <c r="D523" s="220" t="s">
        <v>180</v>
      </c>
      <c r="E523" s="43"/>
      <c r="F523" s="221" t="s">
        <v>2883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180</v>
      </c>
      <c r="AU523" s="20" t="s">
        <v>81</v>
      </c>
    </row>
    <row r="524" s="13" customFormat="1">
      <c r="A524" s="13"/>
      <c r="B524" s="225"/>
      <c r="C524" s="226"/>
      <c r="D524" s="227" t="s">
        <v>182</v>
      </c>
      <c r="E524" s="228" t="s">
        <v>19</v>
      </c>
      <c r="F524" s="229" t="s">
        <v>2884</v>
      </c>
      <c r="G524" s="226"/>
      <c r="H524" s="230">
        <v>24.699999999999999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182</v>
      </c>
      <c r="AU524" s="236" t="s">
        <v>81</v>
      </c>
      <c r="AV524" s="13" t="s">
        <v>81</v>
      </c>
      <c r="AW524" s="13" t="s">
        <v>33</v>
      </c>
      <c r="AX524" s="13" t="s">
        <v>71</v>
      </c>
      <c r="AY524" s="236" t="s">
        <v>171</v>
      </c>
    </row>
    <row r="525" s="13" customFormat="1">
      <c r="A525" s="13"/>
      <c r="B525" s="225"/>
      <c r="C525" s="226"/>
      <c r="D525" s="227" t="s">
        <v>182</v>
      </c>
      <c r="E525" s="228" t="s">
        <v>19</v>
      </c>
      <c r="F525" s="229" t="s">
        <v>2869</v>
      </c>
      <c r="G525" s="226"/>
      <c r="H525" s="230">
        <v>50</v>
      </c>
      <c r="I525" s="231"/>
      <c r="J525" s="226"/>
      <c r="K525" s="226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182</v>
      </c>
      <c r="AU525" s="236" t="s">
        <v>81</v>
      </c>
      <c r="AV525" s="13" t="s">
        <v>81</v>
      </c>
      <c r="AW525" s="13" t="s">
        <v>33</v>
      </c>
      <c r="AX525" s="13" t="s">
        <v>71</v>
      </c>
      <c r="AY525" s="236" t="s">
        <v>171</v>
      </c>
    </row>
    <row r="526" s="13" customFormat="1">
      <c r="A526" s="13"/>
      <c r="B526" s="225"/>
      <c r="C526" s="226"/>
      <c r="D526" s="227" t="s">
        <v>182</v>
      </c>
      <c r="E526" s="228" t="s">
        <v>19</v>
      </c>
      <c r="F526" s="229" t="s">
        <v>2873</v>
      </c>
      <c r="G526" s="226"/>
      <c r="H526" s="230">
        <v>1.3999999999999999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182</v>
      </c>
      <c r="AU526" s="236" t="s">
        <v>81</v>
      </c>
      <c r="AV526" s="13" t="s">
        <v>81</v>
      </c>
      <c r="AW526" s="13" t="s">
        <v>33</v>
      </c>
      <c r="AX526" s="13" t="s">
        <v>71</v>
      </c>
      <c r="AY526" s="236" t="s">
        <v>171</v>
      </c>
    </row>
    <row r="527" s="13" customFormat="1">
      <c r="A527" s="13"/>
      <c r="B527" s="225"/>
      <c r="C527" s="226"/>
      <c r="D527" s="227" t="s">
        <v>182</v>
      </c>
      <c r="E527" s="228" t="s">
        <v>19</v>
      </c>
      <c r="F527" s="229" t="s">
        <v>2874</v>
      </c>
      <c r="G527" s="226"/>
      <c r="H527" s="230">
        <v>6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182</v>
      </c>
      <c r="AU527" s="236" t="s">
        <v>81</v>
      </c>
      <c r="AV527" s="13" t="s">
        <v>81</v>
      </c>
      <c r="AW527" s="13" t="s">
        <v>33</v>
      </c>
      <c r="AX527" s="13" t="s">
        <v>71</v>
      </c>
      <c r="AY527" s="236" t="s">
        <v>171</v>
      </c>
    </row>
    <row r="528" s="13" customFormat="1">
      <c r="A528" s="13"/>
      <c r="B528" s="225"/>
      <c r="C528" s="226"/>
      <c r="D528" s="227" t="s">
        <v>182</v>
      </c>
      <c r="E528" s="228" t="s">
        <v>19</v>
      </c>
      <c r="F528" s="229" t="s">
        <v>2875</v>
      </c>
      <c r="G528" s="226"/>
      <c r="H528" s="230">
        <v>5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182</v>
      </c>
      <c r="AU528" s="236" t="s">
        <v>81</v>
      </c>
      <c r="AV528" s="13" t="s">
        <v>81</v>
      </c>
      <c r="AW528" s="13" t="s">
        <v>33</v>
      </c>
      <c r="AX528" s="13" t="s">
        <v>71</v>
      </c>
      <c r="AY528" s="236" t="s">
        <v>171</v>
      </c>
    </row>
    <row r="529" s="13" customFormat="1">
      <c r="A529" s="13"/>
      <c r="B529" s="225"/>
      <c r="C529" s="226"/>
      <c r="D529" s="227" t="s">
        <v>182</v>
      </c>
      <c r="E529" s="228" t="s">
        <v>19</v>
      </c>
      <c r="F529" s="229" t="s">
        <v>2880</v>
      </c>
      <c r="G529" s="226"/>
      <c r="H529" s="230">
        <v>21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182</v>
      </c>
      <c r="AU529" s="236" t="s">
        <v>81</v>
      </c>
      <c r="AV529" s="13" t="s">
        <v>81</v>
      </c>
      <c r="AW529" s="13" t="s">
        <v>33</v>
      </c>
      <c r="AX529" s="13" t="s">
        <v>71</v>
      </c>
      <c r="AY529" s="236" t="s">
        <v>171</v>
      </c>
    </row>
    <row r="530" s="13" customFormat="1">
      <c r="A530" s="13"/>
      <c r="B530" s="225"/>
      <c r="C530" s="226"/>
      <c r="D530" s="227" t="s">
        <v>182</v>
      </c>
      <c r="E530" s="228" t="s">
        <v>19</v>
      </c>
      <c r="F530" s="229" t="s">
        <v>2885</v>
      </c>
      <c r="G530" s="226"/>
      <c r="H530" s="230">
        <v>12.300000000000001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182</v>
      </c>
      <c r="AU530" s="236" t="s">
        <v>81</v>
      </c>
      <c r="AV530" s="13" t="s">
        <v>81</v>
      </c>
      <c r="AW530" s="13" t="s">
        <v>33</v>
      </c>
      <c r="AX530" s="13" t="s">
        <v>71</v>
      </c>
      <c r="AY530" s="236" t="s">
        <v>171</v>
      </c>
    </row>
    <row r="531" s="15" customFormat="1">
      <c r="A531" s="15"/>
      <c r="B531" s="248"/>
      <c r="C531" s="249"/>
      <c r="D531" s="227" t="s">
        <v>182</v>
      </c>
      <c r="E531" s="250" t="s">
        <v>19</v>
      </c>
      <c r="F531" s="251" t="s">
        <v>188</v>
      </c>
      <c r="G531" s="249"/>
      <c r="H531" s="252">
        <v>120.40000000000001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8" t="s">
        <v>182</v>
      </c>
      <c r="AU531" s="258" t="s">
        <v>81</v>
      </c>
      <c r="AV531" s="15" t="s">
        <v>179</v>
      </c>
      <c r="AW531" s="15" t="s">
        <v>33</v>
      </c>
      <c r="AX531" s="15" t="s">
        <v>79</v>
      </c>
      <c r="AY531" s="258" t="s">
        <v>171</v>
      </c>
    </row>
    <row r="532" s="2" customFormat="1" ht="16.5" customHeight="1">
      <c r="A532" s="41"/>
      <c r="B532" s="42"/>
      <c r="C532" s="269" t="s">
        <v>541</v>
      </c>
      <c r="D532" s="269" t="s">
        <v>565</v>
      </c>
      <c r="E532" s="270" t="s">
        <v>2886</v>
      </c>
      <c r="F532" s="271" t="s">
        <v>2887</v>
      </c>
      <c r="G532" s="272" t="s">
        <v>534</v>
      </c>
      <c r="H532" s="273">
        <v>2.2370000000000001</v>
      </c>
      <c r="I532" s="274"/>
      <c r="J532" s="275">
        <f>ROUND(I532*H532,2)</f>
        <v>0</v>
      </c>
      <c r="K532" s="271" t="s">
        <v>178</v>
      </c>
      <c r="L532" s="276"/>
      <c r="M532" s="277" t="s">
        <v>19</v>
      </c>
      <c r="N532" s="278" t="s">
        <v>42</v>
      </c>
      <c r="O532" s="87"/>
      <c r="P532" s="216">
        <f>O532*H532</f>
        <v>0</v>
      </c>
      <c r="Q532" s="216">
        <v>0.55000000000000004</v>
      </c>
      <c r="R532" s="216">
        <f>Q532*H532</f>
        <v>1.2303500000000001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286</v>
      </c>
      <c r="AT532" s="218" t="s">
        <v>565</v>
      </c>
      <c r="AU532" s="218" t="s">
        <v>81</v>
      </c>
      <c r="AY532" s="20" t="s">
        <v>171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79</v>
      </c>
      <c r="BK532" s="219">
        <f>ROUND(I532*H532,2)</f>
        <v>0</v>
      </c>
      <c r="BL532" s="20" t="s">
        <v>235</v>
      </c>
      <c r="BM532" s="218" t="s">
        <v>756</v>
      </c>
    </row>
    <row r="533" s="13" customFormat="1">
      <c r="A533" s="13"/>
      <c r="B533" s="225"/>
      <c r="C533" s="226"/>
      <c r="D533" s="227" t="s">
        <v>182</v>
      </c>
      <c r="E533" s="228" t="s">
        <v>19</v>
      </c>
      <c r="F533" s="229" t="s">
        <v>2888</v>
      </c>
      <c r="G533" s="226"/>
      <c r="H533" s="230">
        <v>0.56499999999999995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182</v>
      </c>
      <c r="AU533" s="236" t="s">
        <v>81</v>
      </c>
      <c r="AV533" s="13" t="s">
        <v>81</v>
      </c>
      <c r="AW533" s="13" t="s">
        <v>33</v>
      </c>
      <c r="AX533" s="13" t="s">
        <v>71</v>
      </c>
      <c r="AY533" s="236" t="s">
        <v>171</v>
      </c>
    </row>
    <row r="534" s="13" customFormat="1">
      <c r="A534" s="13"/>
      <c r="B534" s="225"/>
      <c r="C534" s="226"/>
      <c r="D534" s="227" t="s">
        <v>182</v>
      </c>
      <c r="E534" s="228" t="s">
        <v>19</v>
      </c>
      <c r="F534" s="229" t="s">
        <v>2889</v>
      </c>
      <c r="G534" s="226"/>
      <c r="H534" s="230">
        <v>1.1439999999999999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182</v>
      </c>
      <c r="AU534" s="236" t="s">
        <v>81</v>
      </c>
      <c r="AV534" s="13" t="s">
        <v>81</v>
      </c>
      <c r="AW534" s="13" t="s">
        <v>33</v>
      </c>
      <c r="AX534" s="13" t="s">
        <v>71</v>
      </c>
      <c r="AY534" s="236" t="s">
        <v>171</v>
      </c>
    </row>
    <row r="535" s="13" customFormat="1">
      <c r="A535" s="13"/>
      <c r="B535" s="225"/>
      <c r="C535" s="226"/>
      <c r="D535" s="227" t="s">
        <v>182</v>
      </c>
      <c r="E535" s="228" t="s">
        <v>19</v>
      </c>
      <c r="F535" s="229" t="s">
        <v>2890</v>
      </c>
      <c r="G535" s="226"/>
      <c r="H535" s="230">
        <v>0.021999999999999999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182</v>
      </c>
      <c r="AU535" s="236" t="s">
        <v>81</v>
      </c>
      <c r="AV535" s="13" t="s">
        <v>81</v>
      </c>
      <c r="AW535" s="13" t="s">
        <v>33</v>
      </c>
      <c r="AX535" s="13" t="s">
        <v>71</v>
      </c>
      <c r="AY535" s="236" t="s">
        <v>171</v>
      </c>
    </row>
    <row r="536" s="13" customFormat="1">
      <c r="A536" s="13"/>
      <c r="B536" s="225"/>
      <c r="C536" s="226"/>
      <c r="D536" s="227" t="s">
        <v>182</v>
      </c>
      <c r="E536" s="228" t="s">
        <v>19</v>
      </c>
      <c r="F536" s="229" t="s">
        <v>2891</v>
      </c>
      <c r="G536" s="226"/>
      <c r="H536" s="230">
        <v>0.111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182</v>
      </c>
      <c r="AU536" s="236" t="s">
        <v>81</v>
      </c>
      <c r="AV536" s="13" t="s">
        <v>81</v>
      </c>
      <c r="AW536" s="13" t="s">
        <v>33</v>
      </c>
      <c r="AX536" s="13" t="s">
        <v>71</v>
      </c>
      <c r="AY536" s="236" t="s">
        <v>171</v>
      </c>
    </row>
    <row r="537" s="13" customFormat="1">
      <c r="A537" s="13"/>
      <c r="B537" s="225"/>
      <c r="C537" s="226"/>
      <c r="D537" s="227" t="s">
        <v>182</v>
      </c>
      <c r="E537" s="228" t="s">
        <v>19</v>
      </c>
      <c r="F537" s="229" t="s">
        <v>2892</v>
      </c>
      <c r="G537" s="226"/>
      <c r="H537" s="230">
        <v>0.114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182</v>
      </c>
      <c r="AU537" s="236" t="s">
        <v>81</v>
      </c>
      <c r="AV537" s="13" t="s">
        <v>81</v>
      </c>
      <c r="AW537" s="13" t="s">
        <v>33</v>
      </c>
      <c r="AX537" s="13" t="s">
        <v>71</v>
      </c>
      <c r="AY537" s="236" t="s">
        <v>171</v>
      </c>
    </row>
    <row r="538" s="13" customFormat="1">
      <c r="A538" s="13"/>
      <c r="B538" s="225"/>
      <c r="C538" s="226"/>
      <c r="D538" s="227" t="s">
        <v>182</v>
      </c>
      <c r="E538" s="228" t="s">
        <v>19</v>
      </c>
      <c r="F538" s="229" t="s">
        <v>2893</v>
      </c>
      <c r="G538" s="226"/>
      <c r="H538" s="230">
        <v>0.28100000000000003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182</v>
      </c>
      <c r="AU538" s="236" t="s">
        <v>81</v>
      </c>
      <c r="AV538" s="13" t="s">
        <v>81</v>
      </c>
      <c r="AW538" s="13" t="s">
        <v>33</v>
      </c>
      <c r="AX538" s="13" t="s">
        <v>71</v>
      </c>
      <c r="AY538" s="236" t="s">
        <v>171</v>
      </c>
    </row>
    <row r="539" s="15" customFormat="1">
      <c r="A539" s="15"/>
      <c r="B539" s="248"/>
      <c r="C539" s="249"/>
      <c r="D539" s="227" t="s">
        <v>182</v>
      </c>
      <c r="E539" s="250" t="s">
        <v>19</v>
      </c>
      <c r="F539" s="251" t="s">
        <v>188</v>
      </c>
      <c r="G539" s="249"/>
      <c r="H539" s="252">
        <v>2.2370000000000001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8" t="s">
        <v>182</v>
      </c>
      <c r="AU539" s="258" t="s">
        <v>81</v>
      </c>
      <c r="AV539" s="15" t="s">
        <v>179</v>
      </c>
      <c r="AW539" s="15" t="s">
        <v>33</v>
      </c>
      <c r="AX539" s="15" t="s">
        <v>79</v>
      </c>
      <c r="AY539" s="258" t="s">
        <v>171</v>
      </c>
    </row>
    <row r="540" s="2" customFormat="1" ht="16.5" customHeight="1">
      <c r="A540" s="41"/>
      <c r="B540" s="42"/>
      <c r="C540" s="269" t="s">
        <v>777</v>
      </c>
      <c r="D540" s="269" t="s">
        <v>565</v>
      </c>
      <c r="E540" s="270" t="s">
        <v>2894</v>
      </c>
      <c r="F540" s="271" t="s">
        <v>2895</v>
      </c>
      <c r="G540" s="272" t="s">
        <v>534</v>
      </c>
      <c r="H540" s="273">
        <v>0.47999999999999998</v>
      </c>
      <c r="I540" s="274"/>
      <c r="J540" s="275">
        <f>ROUND(I540*H540,2)</f>
        <v>0</v>
      </c>
      <c r="K540" s="271" t="s">
        <v>178</v>
      </c>
      <c r="L540" s="276"/>
      <c r="M540" s="277" t="s">
        <v>19</v>
      </c>
      <c r="N540" s="278" t="s">
        <v>42</v>
      </c>
      <c r="O540" s="87"/>
      <c r="P540" s="216">
        <f>O540*H540</f>
        <v>0</v>
      </c>
      <c r="Q540" s="216">
        <v>0.55000000000000004</v>
      </c>
      <c r="R540" s="216">
        <f>Q540*H540</f>
        <v>0.26400000000000001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286</v>
      </c>
      <c r="AT540" s="218" t="s">
        <v>565</v>
      </c>
      <c r="AU540" s="218" t="s">
        <v>81</v>
      </c>
      <c r="AY540" s="20" t="s">
        <v>171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79</v>
      </c>
      <c r="BK540" s="219">
        <f>ROUND(I540*H540,2)</f>
        <v>0</v>
      </c>
      <c r="BL540" s="20" t="s">
        <v>235</v>
      </c>
      <c r="BM540" s="218" t="s">
        <v>780</v>
      </c>
    </row>
    <row r="541" s="13" customFormat="1">
      <c r="A541" s="13"/>
      <c r="B541" s="225"/>
      <c r="C541" s="226"/>
      <c r="D541" s="227" t="s">
        <v>182</v>
      </c>
      <c r="E541" s="228" t="s">
        <v>19</v>
      </c>
      <c r="F541" s="229" t="s">
        <v>2896</v>
      </c>
      <c r="G541" s="226"/>
      <c r="H541" s="230">
        <v>0.47999999999999998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182</v>
      </c>
      <c r="AU541" s="236" t="s">
        <v>81</v>
      </c>
      <c r="AV541" s="13" t="s">
        <v>81</v>
      </c>
      <c r="AW541" s="13" t="s">
        <v>33</v>
      </c>
      <c r="AX541" s="13" t="s">
        <v>71</v>
      </c>
      <c r="AY541" s="236" t="s">
        <v>171</v>
      </c>
    </row>
    <row r="542" s="15" customFormat="1">
      <c r="A542" s="15"/>
      <c r="B542" s="248"/>
      <c r="C542" s="249"/>
      <c r="D542" s="227" t="s">
        <v>182</v>
      </c>
      <c r="E542" s="250" t="s">
        <v>19</v>
      </c>
      <c r="F542" s="251" t="s">
        <v>188</v>
      </c>
      <c r="G542" s="249"/>
      <c r="H542" s="252">
        <v>0.47999999999999998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182</v>
      </c>
      <c r="AU542" s="258" t="s">
        <v>81</v>
      </c>
      <c r="AV542" s="15" t="s">
        <v>179</v>
      </c>
      <c r="AW542" s="15" t="s">
        <v>33</v>
      </c>
      <c r="AX542" s="15" t="s">
        <v>79</v>
      </c>
      <c r="AY542" s="258" t="s">
        <v>171</v>
      </c>
    </row>
    <row r="543" s="2" customFormat="1" ht="24.15" customHeight="1">
      <c r="A543" s="41"/>
      <c r="B543" s="42"/>
      <c r="C543" s="207" t="s">
        <v>544</v>
      </c>
      <c r="D543" s="207" t="s">
        <v>174</v>
      </c>
      <c r="E543" s="208" t="s">
        <v>2897</v>
      </c>
      <c r="F543" s="209" t="s">
        <v>2898</v>
      </c>
      <c r="G543" s="210" t="s">
        <v>534</v>
      </c>
      <c r="H543" s="211">
        <v>4.202</v>
      </c>
      <c r="I543" s="212"/>
      <c r="J543" s="213">
        <f>ROUND(I543*H543,2)</f>
        <v>0</v>
      </c>
      <c r="K543" s="209" t="s">
        <v>178</v>
      </c>
      <c r="L543" s="47"/>
      <c r="M543" s="214" t="s">
        <v>19</v>
      </c>
      <c r="N543" s="215" t="s">
        <v>42</v>
      </c>
      <c r="O543" s="87"/>
      <c r="P543" s="216">
        <f>O543*H543</f>
        <v>0</v>
      </c>
      <c r="Q543" s="216">
        <v>0.00189</v>
      </c>
      <c r="R543" s="216">
        <f>Q543*H543</f>
        <v>0.007941779999999999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235</v>
      </c>
      <c r="AT543" s="218" t="s">
        <v>174</v>
      </c>
      <c r="AU543" s="218" t="s">
        <v>81</v>
      </c>
      <c r="AY543" s="20" t="s">
        <v>171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79</v>
      </c>
      <c r="BK543" s="219">
        <f>ROUND(I543*H543,2)</f>
        <v>0</v>
      </c>
      <c r="BL543" s="20" t="s">
        <v>235</v>
      </c>
      <c r="BM543" s="218" t="s">
        <v>795</v>
      </c>
    </row>
    <row r="544" s="2" customFormat="1">
      <c r="A544" s="41"/>
      <c r="B544" s="42"/>
      <c r="C544" s="43"/>
      <c r="D544" s="220" t="s">
        <v>180</v>
      </c>
      <c r="E544" s="43"/>
      <c r="F544" s="221" t="s">
        <v>2899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180</v>
      </c>
      <c r="AU544" s="20" t="s">
        <v>81</v>
      </c>
    </row>
    <row r="545" s="16" customFormat="1">
      <c r="A545" s="16"/>
      <c r="B545" s="259"/>
      <c r="C545" s="260"/>
      <c r="D545" s="227" t="s">
        <v>182</v>
      </c>
      <c r="E545" s="261" t="s">
        <v>19</v>
      </c>
      <c r="F545" s="262" t="s">
        <v>2900</v>
      </c>
      <c r="G545" s="260"/>
      <c r="H545" s="261" t="s">
        <v>19</v>
      </c>
      <c r="I545" s="263"/>
      <c r="J545" s="260"/>
      <c r="K545" s="260"/>
      <c r="L545" s="264"/>
      <c r="M545" s="265"/>
      <c r="N545" s="266"/>
      <c r="O545" s="266"/>
      <c r="P545" s="266"/>
      <c r="Q545" s="266"/>
      <c r="R545" s="266"/>
      <c r="S545" s="266"/>
      <c r="T545" s="267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8" t="s">
        <v>182</v>
      </c>
      <c r="AU545" s="268" t="s">
        <v>81</v>
      </c>
      <c r="AV545" s="16" t="s">
        <v>79</v>
      </c>
      <c r="AW545" s="16" t="s">
        <v>33</v>
      </c>
      <c r="AX545" s="16" t="s">
        <v>71</v>
      </c>
      <c r="AY545" s="268" t="s">
        <v>171</v>
      </c>
    </row>
    <row r="546" s="13" customFormat="1">
      <c r="A546" s="13"/>
      <c r="B546" s="225"/>
      <c r="C546" s="226"/>
      <c r="D546" s="227" t="s">
        <v>182</v>
      </c>
      <c r="E546" s="228" t="s">
        <v>19</v>
      </c>
      <c r="F546" s="229" t="s">
        <v>2901</v>
      </c>
      <c r="G546" s="226"/>
      <c r="H546" s="230">
        <v>4.202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182</v>
      </c>
      <c r="AU546" s="236" t="s">
        <v>81</v>
      </c>
      <c r="AV546" s="13" t="s">
        <v>81</v>
      </c>
      <c r="AW546" s="13" t="s">
        <v>33</v>
      </c>
      <c r="AX546" s="13" t="s">
        <v>71</v>
      </c>
      <c r="AY546" s="236" t="s">
        <v>171</v>
      </c>
    </row>
    <row r="547" s="15" customFormat="1">
      <c r="A547" s="15"/>
      <c r="B547" s="248"/>
      <c r="C547" s="249"/>
      <c r="D547" s="227" t="s">
        <v>182</v>
      </c>
      <c r="E547" s="250" t="s">
        <v>19</v>
      </c>
      <c r="F547" s="251" t="s">
        <v>188</v>
      </c>
      <c r="G547" s="249"/>
      <c r="H547" s="252">
        <v>4.202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8" t="s">
        <v>182</v>
      </c>
      <c r="AU547" s="258" t="s">
        <v>81</v>
      </c>
      <c r="AV547" s="15" t="s">
        <v>179</v>
      </c>
      <c r="AW547" s="15" t="s">
        <v>33</v>
      </c>
      <c r="AX547" s="15" t="s">
        <v>79</v>
      </c>
      <c r="AY547" s="258" t="s">
        <v>171</v>
      </c>
    </row>
    <row r="548" s="2" customFormat="1" ht="21.75" customHeight="1">
      <c r="A548" s="41"/>
      <c r="B548" s="42"/>
      <c r="C548" s="207" t="s">
        <v>798</v>
      </c>
      <c r="D548" s="207" t="s">
        <v>174</v>
      </c>
      <c r="E548" s="208" t="s">
        <v>2902</v>
      </c>
      <c r="F548" s="209" t="s">
        <v>2903</v>
      </c>
      <c r="G548" s="210" t="s">
        <v>395</v>
      </c>
      <c r="H548" s="211">
        <v>19</v>
      </c>
      <c r="I548" s="212"/>
      <c r="J548" s="213">
        <f>ROUND(I548*H548,2)</f>
        <v>0</v>
      </c>
      <c r="K548" s="209" t="s">
        <v>178</v>
      </c>
      <c r="L548" s="47"/>
      <c r="M548" s="214" t="s">
        <v>19</v>
      </c>
      <c r="N548" s="215" t="s">
        <v>42</v>
      </c>
      <c r="O548" s="87"/>
      <c r="P548" s="216">
        <f>O548*H548</f>
        <v>0</v>
      </c>
      <c r="Q548" s="216">
        <v>0.0026700000000000001</v>
      </c>
      <c r="R548" s="216">
        <f>Q548*H548</f>
        <v>0.050730000000000004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235</v>
      </c>
      <c r="AT548" s="218" t="s">
        <v>174</v>
      </c>
      <c r="AU548" s="218" t="s">
        <v>81</v>
      </c>
      <c r="AY548" s="20" t="s">
        <v>171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79</v>
      </c>
      <c r="BK548" s="219">
        <f>ROUND(I548*H548,2)</f>
        <v>0</v>
      </c>
      <c r="BL548" s="20" t="s">
        <v>235</v>
      </c>
      <c r="BM548" s="218" t="s">
        <v>801</v>
      </c>
    </row>
    <row r="549" s="2" customFormat="1">
      <c r="A549" s="41"/>
      <c r="B549" s="42"/>
      <c r="C549" s="43"/>
      <c r="D549" s="220" t="s">
        <v>180</v>
      </c>
      <c r="E549" s="43"/>
      <c r="F549" s="221" t="s">
        <v>2904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180</v>
      </c>
      <c r="AU549" s="20" t="s">
        <v>81</v>
      </c>
    </row>
    <row r="550" s="13" customFormat="1">
      <c r="A550" s="13"/>
      <c r="B550" s="225"/>
      <c r="C550" s="226"/>
      <c r="D550" s="227" t="s">
        <v>182</v>
      </c>
      <c r="E550" s="228" t="s">
        <v>19</v>
      </c>
      <c r="F550" s="229" t="s">
        <v>2905</v>
      </c>
      <c r="G550" s="226"/>
      <c r="H550" s="230">
        <v>8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182</v>
      </c>
      <c r="AU550" s="236" t="s">
        <v>81</v>
      </c>
      <c r="AV550" s="13" t="s">
        <v>81</v>
      </c>
      <c r="AW550" s="13" t="s">
        <v>33</v>
      </c>
      <c r="AX550" s="13" t="s">
        <v>71</v>
      </c>
      <c r="AY550" s="236" t="s">
        <v>171</v>
      </c>
    </row>
    <row r="551" s="13" customFormat="1">
      <c r="A551" s="13"/>
      <c r="B551" s="225"/>
      <c r="C551" s="226"/>
      <c r="D551" s="227" t="s">
        <v>182</v>
      </c>
      <c r="E551" s="228" t="s">
        <v>19</v>
      </c>
      <c r="F551" s="229" t="s">
        <v>2906</v>
      </c>
      <c r="G551" s="226"/>
      <c r="H551" s="230">
        <v>3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182</v>
      </c>
      <c r="AU551" s="236" t="s">
        <v>81</v>
      </c>
      <c r="AV551" s="13" t="s">
        <v>81</v>
      </c>
      <c r="AW551" s="13" t="s">
        <v>33</v>
      </c>
      <c r="AX551" s="13" t="s">
        <v>71</v>
      </c>
      <c r="AY551" s="236" t="s">
        <v>171</v>
      </c>
    </row>
    <row r="552" s="13" customFormat="1">
      <c r="A552" s="13"/>
      <c r="B552" s="225"/>
      <c r="C552" s="226"/>
      <c r="D552" s="227" t="s">
        <v>182</v>
      </c>
      <c r="E552" s="228" t="s">
        <v>19</v>
      </c>
      <c r="F552" s="229" t="s">
        <v>2907</v>
      </c>
      <c r="G552" s="226"/>
      <c r="H552" s="230">
        <v>6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182</v>
      </c>
      <c r="AU552" s="236" t="s">
        <v>81</v>
      </c>
      <c r="AV552" s="13" t="s">
        <v>81</v>
      </c>
      <c r="AW552" s="13" t="s">
        <v>33</v>
      </c>
      <c r="AX552" s="13" t="s">
        <v>71</v>
      </c>
      <c r="AY552" s="236" t="s">
        <v>171</v>
      </c>
    </row>
    <row r="553" s="13" customFormat="1">
      <c r="A553" s="13"/>
      <c r="B553" s="225"/>
      <c r="C553" s="226"/>
      <c r="D553" s="227" t="s">
        <v>182</v>
      </c>
      <c r="E553" s="228" t="s">
        <v>19</v>
      </c>
      <c r="F553" s="229" t="s">
        <v>2908</v>
      </c>
      <c r="G553" s="226"/>
      <c r="H553" s="230">
        <v>2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182</v>
      </c>
      <c r="AU553" s="236" t="s">
        <v>81</v>
      </c>
      <c r="AV553" s="13" t="s">
        <v>81</v>
      </c>
      <c r="AW553" s="13" t="s">
        <v>33</v>
      </c>
      <c r="AX553" s="13" t="s">
        <v>71</v>
      </c>
      <c r="AY553" s="236" t="s">
        <v>171</v>
      </c>
    </row>
    <row r="554" s="15" customFormat="1">
      <c r="A554" s="15"/>
      <c r="B554" s="248"/>
      <c r="C554" s="249"/>
      <c r="D554" s="227" t="s">
        <v>182</v>
      </c>
      <c r="E554" s="250" t="s">
        <v>19</v>
      </c>
      <c r="F554" s="251" t="s">
        <v>188</v>
      </c>
      <c r="G554" s="249"/>
      <c r="H554" s="252">
        <v>19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8" t="s">
        <v>182</v>
      </c>
      <c r="AU554" s="258" t="s">
        <v>81</v>
      </c>
      <c r="AV554" s="15" t="s">
        <v>179</v>
      </c>
      <c r="AW554" s="15" t="s">
        <v>33</v>
      </c>
      <c r="AX554" s="15" t="s">
        <v>79</v>
      </c>
      <c r="AY554" s="258" t="s">
        <v>171</v>
      </c>
    </row>
    <row r="555" s="2" customFormat="1" ht="16.5" customHeight="1">
      <c r="A555" s="41"/>
      <c r="B555" s="42"/>
      <c r="C555" s="269" t="s">
        <v>548</v>
      </c>
      <c r="D555" s="269" t="s">
        <v>565</v>
      </c>
      <c r="E555" s="270" t="s">
        <v>2909</v>
      </c>
      <c r="F555" s="271" t="s">
        <v>2910</v>
      </c>
      <c r="G555" s="272" t="s">
        <v>395</v>
      </c>
      <c r="H555" s="273">
        <v>13</v>
      </c>
      <c r="I555" s="274"/>
      <c r="J555" s="275">
        <f>ROUND(I555*H555,2)</f>
        <v>0</v>
      </c>
      <c r="K555" s="271" t="s">
        <v>19</v>
      </c>
      <c r="L555" s="276"/>
      <c r="M555" s="277" t="s">
        <v>19</v>
      </c>
      <c r="N555" s="278" t="s">
        <v>42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286</v>
      </c>
      <c r="AT555" s="218" t="s">
        <v>565</v>
      </c>
      <c r="AU555" s="218" t="s">
        <v>81</v>
      </c>
      <c r="AY555" s="20" t="s">
        <v>171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79</v>
      </c>
      <c r="BK555" s="219">
        <f>ROUND(I555*H555,2)</f>
        <v>0</v>
      </c>
      <c r="BL555" s="20" t="s">
        <v>235</v>
      </c>
      <c r="BM555" s="218" t="s">
        <v>812</v>
      </c>
    </row>
    <row r="556" s="13" customFormat="1">
      <c r="A556" s="13"/>
      <c r="B556" s="225"/>
      <c r="C556" s="226"/>
      <c r="D556" s="227" t="s">
        <v>182</v>
      </c>
      <c r="E556" s="228" t="s">
        <v>19</v>
      </c>
      <c r="F556" s="229" t="s">
        <v>2905</v>
      </c>
      <c r="G556" s="226"/>
      <c r="H556" s="230">
        <v>8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182</v>
      </c>
      <c r="AU556" s="236" t="s">
        <v>81</v>
      </c>
      <c r="AV556" s="13" t="s">
        <v>81</v>
      </c>
      <c r="AW556" s="13" t="s">
        <v>33</v>
      </c>
      <c r="AX556" s="13" t="s">
        <v>71</v>
      </c>
      <c r="AY556" s="236" t="s">
        <v>171</v>
      </c>
    </row>
    <row r="557" s="13" customFormat="1">
      <c r="A557" s="13"/>
      <c r="B557" s="225"/>
      <c r="C557" s="226"/>
      <c r="D557" s="227" t="s">
        <v>182</v>
      </c>
      <c r="E557" s="228" t="s">
        <v>19</v>
      </c>
      <c r="F557" s="229" t="s">
        <v>2906</v>
      </c>
      <c r="G557" s="226"/>
      <c r="H557" s="230">
        <v>3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182</v>
      </c>
      <c r="AU557" s="236" t="s">
        <v>81</v>
      </c>
      <c r="AV557" s="13" t="s">
        <v>81</v>
      </c>
      <c r="AW557" s="13" t="s">
        <v>33</v>
      </c>
      <c r="AX557" s="13" t="s">
        <v>71</v>
      </c>
      <c r="AY557" s="236" t="s">
        <v>171</v>
      </c>
    </row>
    <row r="558" s="13" customFormat="1">
      <c r="A558" s="13"/>
      <c r="B558" s="225"/>
      <c r="C558" s="226"/>
      <c r="D558" s="227" t="s">
        <v>182</v>
      </c>
      <c r="E558" s="228" t="s">
        <v>19</v>
      </c>
      <c r="F558" s="229" t="s">
        <v>2908</v>
      </c>
      <c r="G558" s="226"/>
      <c r="H558" s="230">
        <v>2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182</v>
      </c>
      <c r="AU558" s="236" t="s">
        <v>81</v>
      </c>
      <c r="AV558" s="13" t="s">
        <v>81</v>
      </c>
      <c r="AW558" s="13" t="s">
        <v>33</v>
      </c>
      <c r="AX558" s="13" t="s">
        <v>71</v>
      </c>
      <c r="AY558" s="236" t="s">
        <v>171</v>
      </c>
    </row>
    <row r="559" s="15" customFormat="1">
      <c r="A559" s="15"/>
      <c r="B559" s="248"/>
      <c r="C559" s="249"/>
      <c r="D559" s="227" t="s">
        <v>182</v>
      </c>
      <c r="E559" s="250" t="s">
        <v>19</v>
      </c>
      <c r="F559" s="251" t="s">
        <v>188</v>
      </c>
      <c r="G559" s="249"/>
      <c r="H559" s="252">
        <v>13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8" t="s">
        <v>182</v>
      </c>
      <c r="AU559" s="258" t="s">
        <v>81</v>
      </c>
      <c r="AV559" s="15" t="s">
        <v>179</v>
      </c>
      <c r="AW559" s="15" t="s">
        <v>33</v>
      </c>
      <c r="AX559" s="15" t="s">
        <v>79</v>
      </c>
      <c r="AY559" s="258" t="s">
        <v>171</v>
      </c>
    </row>
    <row r="560" s="2" customFormat="1" ht="16.5" customHeight="1">
      <c r="A560" s="41"/>
      <c r="B560" s="42"/>
      <c r="C560" s="269" t="s">
        <v>819</v>
      </c>
      <c r="D560" s="269" t="s">
        <v>565</v>
      </c>
      <c r="E560" s="270" t="s">
        <v>2911</v>
      </c>
      <c r="F560" s="271" t="s">
        <v>2912</v>
      </c>
      <c r="G560" s="272" t="s">
        <v>395</v>
      </c>
      <c r="H560" s="273">
        <v>6</v>
      </c>
      <c r="I560" s="274"/>
      <c r="J560" s="275">
        <f>ROUND(I560*H560,2)</f>
        <v>0</v>
      </c>
      <c r="K560" s="271" t="s">
        <v>19</v>
      </c>
      <c r="L560" s="276"/>
      <c r="M560" s="277" t="s">
        <v>19</v>
      </c>
      <c r="N560" s="278" t="s">
        <v>42</v>
      </c>
      <c r="O560" s="87"/>
      <c r="P560" s="216">
        <f>O560*H560</f>
        <v>0</v>
      </c>
      <c r="Q560" s="216">
        <v>0</v>
      </c>
      <c r="R560" s="216">
        <f>Q560*H560</f>
        <v>0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286</v>
      </c>
      <c r="AT560" s="218" t="s">
        <v>565</v>
      </c>
      <c r="AU560" s="218" t="s">
        <v>81</v>
      </c>
      <c r="AY560" s="20" t="s">
        <v>171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79</v>
      </c>
      <c r="BK560" s="219">
        <f>ROUND(I560*H560,2)</f>
        <v>0</v>
      </c>
      <c r="BL560" s="20" t="s">
        <v>235</v>
      </c>
      <c r="BM560" s="218" t="s">
        <v>822</v>
      </c>
    </row>
    <row r="561" s="13" customFormat="1">
      <c r="A561" s="13"/>
      <c r="B561" s="225"/>
      <c r="C561" s="226"/>
      <c r="D561" s="227" t="s">
        <v>182</v>
      </c>
      <c r="E561" s="228" t="s">
        <v>19</v>
      </c>
      <c r="F561" s="229" t="s">
        <v>2907</v>
      </c>
      <c r="G561" s="226"/>
      <c r="H561" s="230">
        <v>6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182</v>
      </c>
      <c r="AU561" s="236" t="s">
        <v>81</v>
      </c>
      <c r="AV561" s="13" t="s">
        <v>81</v>
      </c>
      <c r="AW561" s="13" t="s">
        <v>33</v>
      </c>
      <c r="AX561" s="13" t="s">
        <v>71</v>
      </c>
      <c r="AY561" s="236" t="s">
        <v>171</v>
      </c>
    </row>
    <row r="562" s="15" customFormat="1">
      <c r="A562" s="15"/>
      <c r="B562" s="248"/>
      <c r="C562" s="249"/>
      <c r="D562" s="227" t="s">
        <v>182</v>
      </c>
      <c r="E562" s="250" t="s">
        <v>19</v>
      </c>
      <c r="F562" s="251" t="s">
        <v>188</v>
      </c>
      <c r="G562" s="249"/>
      <c r="H562" s="252">
        <v>6</v>
      </c>
      <c r="I562" s="253"/>
      <c r="J562" s="249"/>
      <c r="K562" s="249"/>
      <c r="L562" s="254"/>
      <c r="M562" s="255"/>
      <c r="N562" s="256"/>
      <c r="O562" s="256"/>
      <c r="P562" s="256"/>
      <c r="Q562" s="256"/>
      <c r="R562" s="256"/>
      <c r="S562" s="256"/>
      <c r="T562" s="257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8" t="s">
        <v>182</v>
      </c>
      <c r="AU562" s="258" t="s">
        <v>81</v>
      </c>
      <c r="AV562" s="15" t="s">
        <v>179</v>
      </c>
      <c r="AW562" s="15" t="s">
        <v>33</v>
      </c>
      <c r="AX562" s="15" t="s">
        <v>79</v>
      </c>
      <c r="AY562" s="258" t="s">
        <v>171</v>
      </c>
    </row>
    <row r="563" s="2" customFormat="1" ht="16.5" customHeight="1">
      <c r="A563" s="41"/>
      <c r="B563" s="42"/>
      <c r="C563" s="207" t="s">
        <v>554</v>
      </c>
      <c r="D563" s="207" t="s">
        <v>174</v>
      </c>
      <c r="E563" s="208" t="s">
        <v>2913</v>
      </c>
      <c r="F563" s="209" t="s">
        <v>2914</v>
      </c>
      <c r="G563" s="210" t="s">
        <v>395</v>
      </c>
      <c r="H563" s="211">
        <v>8</v>
      </c>
      <c r="I563" s="212"/>
      <c r="J563" s="213">
        <f>ROUND(I563*H563,2)</f>
        <v>0</v>
      </c>
      <c r="K563" s="209" t="s">
        <v>178</v>
      </c>
      <c r="L563" s="47"/>
      <c r="M563" s="214" t="s">
        <v>19</v>
      </c>
      <c r="N563" s="215" t="s">
        <v>42</v>
      </c>
      <c r="O563" s="87"/>
      <c r="P563" s="216">
        <f>O563*H563</f>
        <v>0</v>
      </c>
      <c r="Q563" s="216">
        <v>0.1221</v>
      </c>
      <c r="R563" s="216">
        <f>Q563*H563</f>
        <v>0.9768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235</v>
      </c>
      <c r="AT563" s="218" t="s">
        <v>174</v>
      </c>
      <c r="AU563" s="218" t="s">
        <v>81</v>
      </c>
      <c r="AY563" s="20" t="s">
        <v>171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79</v>
      </c>
      <c r="BK563" s="219">
        <f>ROUND(I563*H563,2)</f>
        <v>0</v>
      </c>
      <c r="BL563" s="20" t="s">
        <v>235</v>
      </c>
      <c r="BM563" s="218" t="s">
        <v>828</v>
      </c>
    </row>
    <row r="564" s="2" customFormat="1">
      <c r="A564" s="41"/>
      <c r="B564" s="42"/>
      <c r="C564" s="43"/>
      <c r="D564" s="220" t="s">
        <v>180</v>
      </c>
      <c r="E564" s="43"/>
      <c r="F564" s="221" t="s">
        <v>2915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180</v>
      </c>
      <c r="AU564" s="20" t="s">
        <v>81</v>
      </c>
    </row>
    <row r="565" s="13" customFormat="1">
      <c r="A565" s="13"/>
      <c r="B565" s="225"/>
      <c r="C565" s="226"/>
      <c r="D565" s="227" t="s">
        <v>182</v>
      </c>
      <c r="E565" s="228" t="s">
        <v>19</v>
      </c>
      <c r="F565" s="229" t="s">
        <v>2916</v>
      </c>
      <c r="G565" s="226"/>
      <c r="H565" s="230">
        <v>4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182</v>
      </c>
      <c r="AU565" s="236" t="s">
        <v>81</v>
      </c>
      <c r="AV565" s="13" t="s">
        <v>81</v>
      </c>
      <c r="AW565" s="13" t="s">
        <v>33</v>
      </c>
      <c r="AX565" s="13" t="s">
        <v>71</v>
      </c>
      <c r="AY565" s="236" t="s">
        <v>171</v>
      </c>
    </row>
    <row r="566" s="13" customFormat="1">
      <c r="A566" s="13"/>
      <c r="B566" s="225"/>
      <c r="C566" s="226"/>
      <c r="D566" s="227" t="s">
        <v>182</v>
      </c>
      <c r="E566" s="228" t="s">
        <v>19</v>
      </c>
      <c r="F566" s="229" t="s">
        <v>2917</v>
      </c>
      <c r="G566" s="226"/>
      <c r="H566" s="230">
        <v>4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182</v>
      </c>
      <c r="AU566" s="236" t="s">
        <v>81</v>
      </c>
      <c r="AV566" s="13" t="s">
        <v>81</v>
      </c>
      <c r="AW566" s="13" t="s">
        <v>33</v>
      </c>
      <c r="AX566" s="13" t="s">
        <v>71</v>
      </c>
      <c r="AY566" s="236" t="s">
        <v>171</v>
      </c>
    </row>
    <row r="567" s="15" customFormat="1">
      <c r="A567" s="15"/>
      <c r="B567" s="248"/>
      <c r="C567" s="249"/>
      <c r="D567" s="227" t="s">
        <v>182</v>
      </c>
      <c r="E567" s="250" t="s">
        <v>19</v>
      </c>
      <c r="F567" s="251" t="s">
        <v>188</v>
      </c>
      <c r="G567" s="249"/>
      <c r="H567" s="252">
        <v>8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182</v>
      </c>
      <c r="AU567" s="258" t="s">
        <v>81</v>
      </c>
      <c r="AV567" s="15" t="s">
        <v>179</v>
      </c>
      <c r="AW567" s="15" t="s">
        <v>33</v>
      </c>
      <c r="AX567" s="15" t="s">
        <v>79</v>
      </c>
      <c r="AY567" s="258" t="s">
        <v>171</v>
      </c>
    </row>
    <row r="568" s="2" customFormat="1" ht="16.5" customHeight="1">
      <c r="A568" s="41"/>
      <c r="B568" s="42"/>
      <c r="C568" s="207" t="s">
        <v>832</v>
      </c>
      <c r="D568" s="207" t="s">
        <v>174</v>
      </c>
      <c r="E568" s="208" t="s">
        <v>2918</v>
      </c>
      <c r="F568" s="209" t="s">
        <v>2919</v>
      </c>
      <c r="G568" s="210" t="s">
        <v>395</v>
      </c>
      <c r="H568" s="211">
        <v>3</v>
      </c>
      <c r="I568" s="212"/>
      <c r="J568" s="213">
        <f>ROUND(I568*H568,2)</f>
        <v>0</v>
      </c>
      <c r="K568" s="209" t="s">
        <v>178</v>
      </c>
      <c r="L568" s="47"/>
      <c r="M568" s="214" t="s">
        <v>19</v>
      </c>
      <c r="N568" s="215" t="s">
        <v>42</v>
      </c>
      <c r="O568" s="87"/>
      <c r="P568" s="216">
        <f>O568*H568</f>
        <v>0</v>
      </c>
      <c r="Q568" s="216">
        <v>0.067100000000000007</v>
      </c>
      <c r="R568" s="216">
        <f>Q568*H568</f>
        <v>0.20130000000000003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235</v>
      </c>
      <c r="AT568" s="218" t="s">
        <v>174</v>
      </c>
      <c r="AU568" s="218" t="s">
        <v>81</v>
      </c>
      <c r="AY568" s="20" t="s">
        <v>171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79</v>
      </c>
      <c r="BK568" s="219">
        <f>ROUND(I568*H568,2)</f>
        <v>0</v>
      </c>
      <c r="BL568" s="20" t="s">
        <v>235</v>
      </c>
      <c r="BM568" s="218" t="s">
        <v>835</v>
      </c>
    </row>
    <row r="569" s="2" customFormat="1">
      <c r="A569" s="41"/>
      <c r="B569" s="42"/>
      <c r="C569" s="43"/>
      <c r="D569" s="220" t="s">
        <v>180</v>
      </c>
      <c r="E569" s="43"/>
      <c r="F569" s="221" t="s">
        <v>2920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180</v>
      </c>
      <c r="AU569" s="20" t="s">
        <v>81</v>
      </c>
    </row>
    <row r="570" s="13" customFormat="1">
      <c r="A570" s="13"/>
      <c r="B570" s="225"/>
      <c r="C570" s="226"/>
      <c r="D570" s="227" t="s">
        <v>182</v>
      </c>
      <c r="E570" s="228" t="s">
        <v>19</v>
      </c>
      <c r="F570" s="229" t="s">
        <v>2921</v>
      </c>
      <c r="G570" s="226"/>
      <c r="H570" s="230">
        <v>3</v>
      </c>
      <c r="I570" s="231"/>
      <c r="J570" s="226"/>
      <c r="K570" s="226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182</v>
      </c>
      <c r="AU570" s="236" t="s">
        <v>81</v>
      </c>
      <c r="AV570" s="13" t="s">
        <v>81</v>
      </c>
      <c r="AW570" s="13" t="s">
        <v>33</v>
      </c>
      <c r="AX570" s="13" t="s">
        <v>71</v>
      </c>
      <c r="AY570" s="236" t="s">
        <v>171</v>
      </c>
    </row>
    <row r="571" s="15" customFormat="1">
      <c r="A571" s="15"/>
      <c r="B571" s="248"/>
      <c r="C571" s="249"/>
      <c r="D571" s="227" t="s">
        <v>182</v>
      </c>
      <c r="E571" s="250" t="s">
        <v>19</v>
      </c>
      <c r="F571" s="251" t="s">
        <v>188</v>
      </c>
      <c r="G571" s="249"/>
      <c r="H571" s="252">
        <v>3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8" t="s">
        <v>182</v>
      </c>
      <c r="AU571" s="258" t="s">
        <v>81</v>
      </c>
      <c r="AV571" s="15" t="s">
        <v>179</v>
      </c>
      <c r="AW571" s="15" t="s">
        <v>33</v>
      </c>
      <c r="AX571" s="15" t="s">
        <v>79</v>
      </c>
      <c r="AY571" s="258" t="s">
        <v>171</v>
      </c>
    </row>
    <row r="572" s="2" customFormat="1" ht="24.15" customHeight="1">
      <c r="A572" s="41"/>
      <c r="B572" s="42"/>
      <c r="C572" s="207" t="s">
        <v>560</v>
      </c>
      <c r="D572" s="207" t="s">
        <v>174</v>
      </c>
      <c r="E572" s="208" t="s">
        <v>2922</v>
      </c>
      <c r="F572" s="209" t="s">
        <v>2923</v>
      </c>
      <c r="G572" s="210" t="s">
        <v>234</v>
      </c>
      <c r="H572" s="211">
        <v>58.670000000000002</v>
      </c>
      <c r="I572" s="212"/>
      <c r="J572" s="213">
        <f>ROUND(I572*H572,2)</f>
        <v>0</v>
      </c>
      <c r="K572" s="209" t="s">
        <v>178</v>
      </c>
      <c r="L572" s="47"/>
      <c r="M572" s="214" t="s">
        <v>19</v>
      </c>
      <c r="N572" s="215" t="s">
        <v>42</v>
      </c>
      <c r="O572" s="87"/>
      <c r="P572" s="216">
        <f>O572*H572</f>
        <v>0</v>
      </c>
      <c r="Q572" s="216">
        <v>0</v>
      </c>
      <c r="R572" s="216">
        <f>Q572*H572</f>
        <v>0</v>
      </c>
      <c r="S572" s="216">
        <v>0</v>
      </c>
      <c r="T572" s="21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8" t="s">
        <v>235</v>
      </c>
      <c r="AT572" s="218" t="s">
        <v>174</v>
      </c>
      <c r="AU572" s="218" t="s">
        <v>81</v>
      </c>
      <c r="AY572" s="20" t="s">
        <v>171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20" t="s">
        <v>79</v>
      </c>
      <c r="BK572" s="219">
        <f>ROUND(I572*H572,2)</f>
        <v>0</v>
      </c>
      <c r="BL572" s="20" t="s">
        <v>235</v>
      </c>
      <c r="BM572" s="218" t="s">
        <v>840</v>
      </c>
    </row>
    <row r="573" s="2" customFormat="1">
      <c r="A573" s="41"/>
      <c r="B573" s="42"/>
      <c r="C573" s="43"/>
      <c r="D573" s="220" t="s">
        <v>180</v>
      </c>
      <c r="E573" s="43"/>
      <c r="F573" s="221" t="s">
        <v>2924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180</v>
      </c>
      <c r="AU573" s="20" t="s">
        <v>81</v>
      </c>
    </row>
    <row r="574" s="13" customFormat="1">
      <c r="A574" s="13"/>
      <c r="B574" s="225"/>
      <c r="C574" s="226"/>
      <c r="D574" s="227" t="s">
        <v>182</v>
      </c>
      <c r="E574" s="228" t="s">
        <v>19</v>
      </c>
      <c r="F574" s="229" t="s">
        <v>2925</v>
      </c>
      <c r="G574" s="226"/>
      <c r="H574" s="230">
        <v>58.670000000000002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182</v>
      </c>
      <c r="AU574" s="236" t="s">
        <v>81</v>
      </c>
      <c r="AV574" s="13" t="s">
        <v>81</v>
      </c>
      <c r="AW574" s="13" t="s">
        <v>33</v>
      </c>
      <c r="AX574" s="13" t="s">
        <v>71</v>
      </c>
      <c r="AY574" s="236" t="s">
        <v>171</v>
      </c>
    </row>
    <row r="575" s="15" customFormat="1">
      <c r="A575" s="15"/>
      <c r="B575" s="248"/>
      <c r="C575" s="249"/>
      <c r="D575" s="227" t="s">
        <v>182</v>
      </c>
      <c r="E575" s="250" t="s">
        <v>19</v>
      </c>
      <c r="F575" s="251" t="s">
        <v>188</v>
      </c>
      <c r="G575" s="249"/>
      <c r="H575" s="252">
        <v>58.670000000000002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182</v>
      </c>
      <c r="AU575" s="258" t="s">
        <v>81</v>
      </c>
      <c r="AV575" s="15" t="s">
        <v>179</v>
      </c>
      <c r="AW575" s="15" t="s">
        <v>33</v>
      </c>
      <c r="AX575" s="15" t="s">
        <v>79</v>
      </c>
      <c r="AY575" s="258" t="s">
        <v>171</v>
      </c>
    </row>
    <row r="576" s="2" customFormat="1" ht="16.5" customHeight="1">
      <c r="A576" s="41"/>
      <c r="B576" s="42"/>
      <c r="C576" s="269" t="s">
        <v>846</v>
      </c>
      <c r="D576" s="269" t="s">
        <v>565</v>
      </c>
      <c r="E576" s="270" t="s">
        <v>2926</v>
      </c>
      <c r="F576" s="271" t="s">
        <v>2927</v>
      </c>
      <c r="G576" s="272" t="s">
        <v>534</v>
      </c>
      <c r="H576" s="273">
        <v>2.4780000000000002</v>
      </c>
      <c r="I576" s="274"/>
      <c r="J576" s="275">
        <f>ROUND(I576*H576,2)</f>
        <v>0</v>
      </c>
      <c r="K576" s="271" t="s">
        <v>178</v>
      </c>
      <c r="L576" s="276"/>
      <c r="M576" s="277" t="s">
        <v>19</v>
      </c>
      <c r="N576" s="278" t="s">
        <v>42</v>
      </c>
      <c r="O576" s="87"/>
      <c r="P576" s="216">
        <f>O576*H576</f>
        <v>0</v>
      </c>
      <c r="Q576" s="216">
        <v>0.55000000000000004</v>
      </c>
      <c r="R576" s="216">
        <f>Q576*H576</f>
        <v>1.3629000000000002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286</v>
      </c>
      <c r="AT576" s="218" t="s">
        <v>565</v>
      </c>
      <c r="AU576" s="218" t="s">
        <v>81</v>
      </c>
      <c r="AY576" s="20" t="s">
        <v>171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79</v>
      </c>
      <c r="BK576" s="219">
        <f>ROUND(I576*H576,2)</f>
        <v>0</v>
      </c>
      <c r="BL576" s="20" t="s">
        <v>235</v>
      </c>
      <c r="BM576" s="218" t="s">
        <v>849</v>
      </c>
    </row>
    <row r="577" s="13" customFormat="1">
      <c r="A577" s="13"/>
      <c r="B577" s="225"/>
      <c r="C577" s="226"/>
      <c r="D577" s="227" t="s">
        <v>182</v>
      </c>
      <c r="E577" s="228" t="s">
        <v>19</v>
      </c>
      <c r="F577" s="229" t="s">
        <v>2928</v>
      </c>
      <c r="G577" s="226"/>
      <c r="H577" s="230">
        <v>2.4780000000000002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182</v>
      </c>
      <c r="AU577" s="236" t="s">
        <v>81</v>
      </c>
      <c r="AV577" s="13" t="s">
        <v>81</v>
      </c>
      <c r="AW577" s="13" t="s">
        <v>33</v>
      </c>
      <c r="AX577" s="13" t="s">
        <v>71</v>
      </c>
      <c r="AY577" s="236" t="s">
        <v>171</v>
      </c>
    </row>
    <row r="578" s="15" customFormat="1">
      <c r="A578" s="15"/>
      <c r="B578" s="248"/>
      <c r="C578" s="249"/>
      <c r="D578" s="227" t="s">
        <v>182</v>
      </c>
      <c r="E578" s="250" t="s">
        <v>19</v>
      </c>
      <c r="F578" s="251" t="s">
        <v>188</v>
      </c>
      <c r="G578" s="249"/>
      <c r="H578" s="252">
        <v>2.4780000000000002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182</v>
      </c>
      <c r="AU578" s="258" t="s">
        <v>81</v>
      </c>
      <c r="AV578" s="15" t="s">
        <v>179</v>
      </c>
      <c r="AW578" s="15" t="s">
        <v>33</v>
      </c>
      <c r="AX578" s="15" t="s">
        <v>79</v>
      </c>
      <c r="AY578" s="258" t="s">
        <v>171</v>
      </c>
    </row>
    <row r="579" s="2" customFormat="1" ht="24.15" customHeight="1">
      <c r="A579" s="41"/>
      <c r="B579" s="42"/>
      <c r="C579" s="207" t="s">
        <v>568</v>
      </c>
      <c r="D579" s="207" t="s">
        <v>174</v>
      </c>
      <c r="E579" s="208" t="s">
        <v>2929</v>
      </c>
      <c r="F579" s="209" t="s">
        <v>2930</v>
      </c>
      <c r="G579" s="210" t="s">
        <v>234</v>
      </c>
      <c r="H579" s="211">
        <v>259.69999999999999</v>
      </c>
      <c r="I579" s="212"/>
      <c r="J579" s="213">
        <f>ROUND(I579*H579,2)</f>
        <v>0</v>
      </c>
      <c r="K579" s="209" t="s">
        <v>178</v>
      </c>
      <c r="L579" s="47"/>
      <c r="M579" s="214" t="s">
        <v>19</v>
      </c>
      <c r="N579" s="215" t="s">
        <v>42</v>
      </c>
      <c r="O579" s="87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235</v>
      </c>
      <c r="AT579" s="218" t="s">
        <v>174</v>
      </c>
      <c r="AU579" s="218" t="s">
        <v>81</v>
      </c>
      <c r="AY579" s="20" t="s">
        <v>171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79</v>
      </c>
      <c r="BK579" s="219">
        <f>ROUND(I579*H579,2)</f>
        <v>0</v>
      </c>
      <c r="BL579" s="20" t="s">
        <v>235</v>
      </c>
      <c r="BM579" s="218" t="s">
        <v>856</v>
      </c>
    </row>
    <row r="580" s="2" customFormat="1">
      <c r="A580" s="41"/>
      <c r="B580" s="42"/>
      <c r="C580" s="43"/>
      <c r="D580" s="220" t="s">
        <v>180</v>
      </c>
      <c r="E580" s="43"/>
      <c r="F580" s="221" t="s">
        <v>2931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180</v>
      </c>
      <c r="AU580" s="20" t="s">
        <v>81</v>
      </c>
    </row>
    <row r="581" s="13" customFormat="1">
      <c r="A581" s="13"/>
      <c r="B581" s="225"/>
      <c r="C581" s="226"/>
      <c r="D581" s="227" t="s">
        <v>182</v>
      </c>
      <c r="E581" s="228" t="s">
        <v>19</v>
      </c>
      <c r="F581" s="229" t="s">
        <v>2932</v>
      </c>
      <c r="G581" s="226"/>
      <c r="H581" s="230">
        <v>259.69999999999999</v>
      </c>
      <c r="I581" s="231"/>
      <c r="J581" s="226"/>
      <c r="K581" s="226"/>
      <c r="L581" s="232"/>
      <c r="M581" s="233"/>
      <c r="N581" s="234"/>
      <c r="O581" s="234"/>
      <c r="P581" s="234"/>
      <c r="Q581" s="234"/>
      <c r="R581" s="234"/>
      <c r="S581" s="234"/>
      <c r="T581" s="23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6" t="s">
        <v>182</v>
      </c>
      <c r="AU581" s="236" t="s">
        <v>81</v>
      </c>
      <c r="AV581" s="13" t="s">
        <v>81</v>
      </c>
      <c r="AW581" s="13" t="s">
        <v>33</v>
      </c>
      <c r="AX581" s="13" t="s">
        <v>71</v>
      </c>
      <c r="AY581" s="236" t="s">
        <v>171</v>
      </c>
    </row>
    <row r="582" s="15" customFormat="1">
      <c r="A582" s="15"/>
      <c r="B582" s="248"/>
      <c r="C582" s="249"/>
      <c r="D582" s="227" t="s">
        <v>182</v>
      </c>
      <c r="E582" s="250" t="s">
        <v>19</v>
      </c>
      <c r="F582" s="251" t="s">
        <v>188</v>
      </c>
      <c r="G582" s="249"/>
      <c r="H582" s="252">
        <v>259.69999999999999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8" t="s">
        <v>182</v>
      </c>
      <c r="AU582" s="258" t="s">
        <v>81</v>
      </c>
      <c r="AV582" s="15" t="s">
        <v>179</v>
      </c>
      <c r="AW582" s="15" t="s">
        <v>33</v>
      </c>
      <c r="AX582" s="15" t="s">
        <v>79</v>
      </c>
      <c r="AY582" s="258" t="s">
        <v>171</v>
      </c>
    </row>
    <row r="583" s="2" customFormat="1" ht="16.5" customHeight="1">
      <c r="A583" s="41"/>
      <c r="B583" s="42"/>
      <c r="C583" s="269" t="s">
        <v>867</v>
      </c>
      <c r="D583" s="269" t="s">
        <v>565</v>
      </c>
      <c r="E583" s="270" t="s">
        <v>2854</v>
      </c>
      <c r="F583" s="271" t="s">
        <v>2855</v>
      </c>
      <c r="G583" s="272" t="s">
        <v>534</v>
      </c>
      <c r="H583" s="273">
        <v>5.4850000000000003</v>
      </c>
      <c r="I583" s="274"/>
      <c r="J583" s="275">
        <f>ROUND(I583*H583,2)</f>
        <v>0</v>
      </c>
      <c r="K583" s="271" t="s">
        <v>178</v>
      </c>
      <c r="L583" s="276"/>
      <c r="M583" s="277" t="s">
        <v>19</v>
      </c>
      <c r="N583" s="278" t="s">
        <v>42</v>
      </c>
      <c r="O583" s="87"/>
      <c r="P583" s="216">
        <f>O583*H583</f>
        <v>0</v>
      </c>
      <c r="Q583" s="216">
        <v>0.55000000000000004</v>
      </c>
      <c r="R583" s="216">
        <f>Q583*H583</f>
        <v>3.0167500000000005</v>
      </c>
      <c r="S583" s="216">
        <v>0</v>
      </c>
      <c r="T583" s="21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8" t="s">
        <v>286</v>
      </c>
      <c r="AT583" s="218" t="s">
        <v>565</v>
      </c>
      <c r="AU583" s="218" t="s">
        <v>81</v>
      </c>
      <c r="AY583" s="20" t="s">
        <v>171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20" t="s">
        <v>79</v>
      </c>
      <c r="BK583" s="219">
        <f>ROUND(I583*H583,2)</f>
        <v>0</v>
      </c>
      <c r="BL583" s="20" t="s">
        <v>235</v>
      </c>
      <c r="BM583" s="218" t="s">
        <v>870</v>
      </c>
    </row>
    <row r="584" s="13" customFormat="1">
      <c r="A584" s="13"/>
      <c r="B584" s="225"/>
      <c r="C584" s="226"/>
      <c r="D584" s="227" t="s">
        <v>182</v>
      </c>
      <c r="E584" s="228" t="s">
        <v>19</v>
      </c>
      <c r="F584" s="229" t="s">
        <v>2933</v>
      </c>
      <c r="G584" s="226"/>
      <c r="H584" s="230">
        <v>5.4850000000000003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182</v>
      </c>
      <c r="AU584" s="236" t="s">
        <v>81</v>
      </c>
      <c r="AV584" s="13" t="s">
        <v>81</v>
      </c>
      <c r="AW584" s="13" t="s">
        <v>33</v>
      </c>
      <c r="AX584" s="13" t="s">
        <v>71</v>
      </c>
      <c r="AY584" s="236" t="s">
        <v>171</v>
      </c>
    </row>
    <row r="585" s="15" customFormat="1">
      <c r="A585" s="15"/>
      <c r="B585" s="248"/>
      <c r="C585" s="249"/>
      <c r="D585" s="227" t="s">
        <v>182</v>
      </c>
      <c r="E585" s="250" t="s">
        <v>19</v>
      </c>
      <c r="F585" s="251" t="s">
        <v>188</v>
      </c>
      <c r="G585" s="249"/>
      <c r="H585" s="252">
        <v>5.4850000000000003</v>
      </c>
      <c r="I585" s="253"/>
      <c r="J585" s="249"/>
      <c r="K585" s="249"/>
      <c r="L585" s="254"/>
      <c r="M585" s="255"/>
      <c r="N585" s="256"/>
      <c r="O585" s="256"/>
      <c r="P585" s="256"/>
      <c r="Q585" s="256"/>
      <c r="R585" s="256"/>
      <c r="S585" s="256"/>
      <c r="T585" s="25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8" t="s">
        <v>182</v>
      </c>
      <c r="AU585" s="258" t="s">
        <v>81</v>
      </c>
      <c r="AV585" s="15" t="s">
        <v>179</v>
      </c>
      <c r="AW585" s="15" t="s">
        <v>33</v>
      </c>
      <c r="AX585" s="15" t="s">
        <v>79</v>
      </c>
      <c r="AY585" s="258" t="s">
        <v>171</v>
      </c>
    </row>
    <row r="586" s="2" customFormat="1" ht="21.75" customHeight="1">
      <c r="A586" s="41"/>
      <c r="B586" s="42"/>
      <c r="C586" s="207" t="s">
        <v>573</v>
      </c>
      <c r="D586" s="207" t="s">
        <v>174</v>
      </c>
      <c r="E586" s="208" t="s">
        <v>2934</v>
      </c>
      <c r="F586" s="209" t="s">
        <v>2935</v>
      </c>
      <c r="G586" s="210" t="s">
        <v>534</v>
      </c>
      <c r="H586" s="211">
        <v>7.2389999999999999</v>
      </c>
      <c r="I586" s="212"/>
      <c r="J586" s="213">
        <f>ROUND(I586*H586,2)</f>
        <v>0</v>
      </c>
      <c r="K586" s="209" t="s">
        <v>178</v>
      </c>
      <c r="L586" s="47"/>
      <c r="M586" s="214" t="s">
        <v>19</v>
      </c>
      <c r="N586" s="215" t="s">
        <v>42</v>
      </c>
      <c r="O586" s="87"/>
      <c r="P586" s="216">
        <f>O586*H586</f>
        <v>0</v>
      </c>
      <c r="Q586" s="216">
        <v>0.023369999999999998</v>
      </c>
      <c r="R586" s="216">
        <f>Q586*H586</f>
        <v>0.16917542999999999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235</v>
      </c>
      <c r="AT586" s="218" t="s">
        <v>174</v>
      </c>
      <c r="AU586" s="218" t="s">
        <v>81</v>
      </c>
      <c r="AY586" s="20" t="s">
        <v>171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79</v>
      </c>
      <c r="BK586" s="219">
        <f>ROUND(I586*H586,2)</f>
        <v>0</v>
      </c>
      <c r="BL586" s="20" t="s">
        <v>235</v>
      </c>
      <c r="BM586" s="218" t="s">
        <v>876</v>
      </c>
    </row>
    <row r="587" s="2" customFormat="1">
      <c r="A587" s="41"/>
      <c r="B587" s="42"/>
      <c r="C587" s="43"/>
      <c r="D587" s="220" t="s">
        <v>180</v>
      </c>
      <c r="E587" s="43"/>
      <c r="F587" s="221" t="s">
        <v>2936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180</v>
      </c>
      <c r="AU587" s="20" t="s">
        <v>81</v>
      </c>
    </row>
    <row r="588" s="13" customFormat="1">
      <c r="A588" s="13"/>
      <c r="B588" s="225"/>
      <c r="C588" s="226"/>
      <c r="D588" s="227" t="s">
        <v>182</v>
      </c>
      <c r="E588" s="228" t="s">
        <v>19</v>
      </c>
      <c r="F588" s="229" t="s">
        <v>2937</v>
      </c>
      <c r="G588" s="226"/>
      <c r="H588" s="230">
        <v>2.2530000000000001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182</v>
      </c>
      <c r="AU588" s="236" t="s">
        <v>81</v>
      </c>
      <c r="AV588" s="13" t="s">
        <v>81</v>
      </c>
      <c r="AW588" s="13" t="s">
        <v>33</v>
      </c>
      <c r="AX588" s="13" t="s">
        <v>71</v>
      </c>
      <c r="AY588" s="236" t="s">
        <v>171</v>
      </c>
    </row>
    <row r="589" s="13" customFormat="1">
      <c r="A589" s="13"/>
      <c r="B589" s="225"/>
      <c r="C589" s="226"/>
      <c r="D589" s="227" t="s">
        <v>182</v>
      </c>
      <c r="E589" s="228" t="s">
        <v>19</v>
      </c>
      <c r="F589" s="229" t="s">
        <v>2938</v>
      </c>
      <c r="G589" s="226"/>
      <c r="H589" s="230">
        <v>4.9859999999999998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182</v>
      </c>
      <c r="AU589" s="236" t="s">
        <v>81</v>
      </c>
      <c r="AV589" s="13" t="s">
        <v>81</v>
      </c>
      <c r="AW589" s="13" t="s">
        <v>33</v>
      </c>
      <c r="AX589" s="13" t="s">
        <v>71</v>
      </c>
      <c r="AY589" s="236" t="s">
        <v>171</v>
      </c>
    </row>
    <row r="590" s="15" customFormat="1">
      <c r="A590" s="15"/>
      <c r="B590" s="248"/>
      <c r="C590" s="249"/>
      <c r="D590" s="227" t="s">
        <v>182</v>
      </c>
      <c r="E590" s="250" t="s">
        <v>19</v>
      </c>
      <c r="F590" s="251" t="s">
        <v>188</v>
      </c>
      <c r="G590" s="249"/>
      <c r="H590" s="252">
        <v>7.2389999999999999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8" t="s">
        <v>182</v>
      </c>
      <c r="AU590" s="258" t="s">
        <v>81</v>
      </c>
      <c r="AV590" s="15" t="s">
        <v>179</v>
      </c>
      <c r="AW590" s="15" t="s">
        <v>33</v>
      </c>
      <c r="AX590" s="15" t="s">
        <v>79</v>
      </c>
      <c r="AY590" s="258" t="s">
        <v>171</v>
      </c>
    </row>
    <row r="591" s="2" customFormat="1" ht="21.75" customHeight="1">
      <c r="A591" s="41"/>
      <c r="B591" s="42"/>
      <c r="C591" s="207" t="s">
        <v>905</v>
      </c>
      <c r="D591" s="207" t="s">
        <v>174</v>
      </c>
      <c r="E591" s="208" t="s">
        <v>2939</v>
      </c>
      <c r="F591" s="209" t="s">
        <v>2940</v>
      </c>
      <c r="G591" s="210" t="s">
        <v>395</v>
      </c>
      <c r="H591" s="211">
        <v>49</v>
      </c>
      <c r="I591" s="212"/>
      <c r="J591" s="213">
        <f>ROUND(I591*H591,2)</f>
        <v>0</v>
      </c>
      <c r="K591" s="209" t="s">
        <v>178</v>
      </c>
      <c r="L591" s="47"/>
      <c r="M591" s="214" t="s">
        <v>19</v>
      </c>
      <c r="N591" s="215" t="s">
        <v>42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235</v>
      </c>
      <c r="AT591" s="218" t="s">
        <v>174</v>
      </c>
      <c r="AU591" s="218" t="s">
        <v>81</v>
      </c>
      <c r="AY591" s="20" t="s">
        <v>171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79</v>
      </c>
      <c r="BK591" s="219">
        <f>ROUND(I591*H591,2)</f>
        <v>0</v>
      </c>
      <c r="BL591" s="20" t="s">
        <v>235</v>
      </c>
      <c r="BM591" s="218" t="s">
        <v>908</v>
      </c>
    </row>
    <row r="592" s="2" customFormat="1">
      <c r="A592" s="41"/>
      <c r="B592" s="42"/>
      <c r="C592" s="43"/>
      <c r="D592" s="220" t="s">
        <v>180</v>
      </c>
      <c r="E592" s="43"/>
      <c r="F592" s="221" t="s">
        <v>2941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180</v>
      </c>
      <c r="AU592" s="20" t="s">
        <v>81</v>
      </c>
    </row>
    <row r="593" s="13" customFormat="1">
      <c r="A593" s="13"/>
      <c r="B593" s="225"/>
      <c r="C593" s="226"/>
      <c r="D593" s="227" t="s">
        <v>182</v>
      </c>
      <c r="E593" s="228" t="s">
        <v>19</v>
      </c>
      <c r="F593" s="229" t="s">
        <v>2942</v>
      </c>
      <c r="G593" s="226"/>
      <c r="H593" s="230">
        <v>49</v>
      </c>
      <c r="I593" s="231"/>
      <c r="J593" s="226"/>
      <c r="K593" s="226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182</v>
      </c>
      <c r="AU593" s="236" t="s">
        <v>81</v>
      </c>
      <c r="AV593" s="13" t="s">
        <v>81</v>
      </c>
      <c r="AW593" s="13" t="s">
        <v>33</v>
      </c>
      <c r="AX593" s="13" t="s">
        <v>71</v>
      </c>
      <c r="AY593" s="236" t="s">
        <v>171</v>
      </c>
    </row>
    <row r="594" s="15" customFormat="1">
      <c r="A594" s="15"/>
      <c r="B594" s="248"/>
      <c r="C594" s="249"/>
      <c r="D594" s="227" t="s">
        <v>182</v>
      </c>
      <c r="E594" s="250" t="s">
        <v>19</v>
      </c>
      <c r="F594" s="251" t="s">
        <v>188</v>
      </c>
      <c r="G594" s="249"/>
      <c r="H594" s="252">
        <v>49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182</v>
      </c>
      <c r="AU594" s="258" t="s">
        <v>81</v>
      </c>
      <c r="AV594" s="15" t="s">
        <v>179</v>
      </c>
      <c r="AW594" s="15" t="s">
        <v>33</v>
      </c>
      <c r="AX594" s="15" t="s">
        <v>79</v>
      </c>
      <c r="AY594" s="258" t="s">
        <v>171</v>
      </c>
    </row>
    <row r="595" s="2" customFormat="1" ht="16.5" customHeight="1">
      <c r="A595" s="41"/>
      <c r="B595" s="42"/>
      <c r="C595" s="207" t="s">
        <v>577</v>
      </c>
      <c r="D595" s="207" t="s">
        <v>174</v>
      </c>
      <c r="E595" s="208" t="s">
        <v>2943</v>
      </c>
      <c r="F595" s="209" t="s">
        <v>2944</v>
      </c>
      <c r="G595" s="210" t="s">
        <v>534</v>
      </c>
      <c r="H595" s="211">
        <v>7.9630000000000001</v>
      </c>
      <c r="I595" s="212"/>
      <c r="J595" s="213">
        <f>ROUND(I595*H595,2)</f>
        <v>0</v>
      </c>
      <c r="K595" s="209" t="s">
        <v>178</v>
      </c>
      <c r="L595" s="47"/>
      <c r="M595" s="214" t="s">
        <v>19</v>
      </c>
      <c r="N595" s="215" t="s">
        <v>42</v>
      </c>
      <c r="O595" s="87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235</v>
      </c>
      <c r="AT595" s="218" t="s">
        <v>174</v>
      </c>
      <c r="AU595" s="218" t="s">
        <v>81</v>
      </c>
      <c r="AY595" s="20" t="s">
        <v>171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79</v>
      </c>
      <c r="BK595" s="219">
        <f>ROUND(I595*H595,2)</f>
        <v>0</v>
      </c>
      <c r="BL595" s="20" t="s">
        <v>235</v>
      </c>
      <c r="BM595" s="218" t="s">
        <v>912</v>
      </c>
    </row>
    <row r="596" s="2" customFormat="1">
      <c r="A596" s="41"/>
      <c r="B596" s="42"/>
      <c r="C596" s="43"/>
      <c r="D596" s="220" t="s">
        <v>180</v>
      </c>
      <c r="E596" s="43"/>
      <c r="F596" s="221" t="s">
        <v>2945</v>
      </c>
      <c r="G596" s="43"/>
      <c r="H596" s="43"/>
      <c r="I596" s="222"/>
      <c r="J596" s="43"/>
      <c r="K596" s="43"/>
      <c r="L596" s="47"/>
      <c r="M596" s="223"/>
      <c r="N596" s="22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180</v>
      </c>
      <c r="AU596" s="20" t="s">
        <v>81</v>
      </c>
    </row>
    <row r="597" s="13" customFormat="1">
      <c r="A597" s="13"/>
      <c r="B597" s="225"/>
      <c r="C597" s="226"/>
      <c r="D597" s="227" t="s">
        <v>182</v>
      </c>
      <c r="E597" s="228" t="s">
        <v>19</v>
      </c>
      <c r="F597" s="229" t="s">
        <v>2946</v>
      </c>
      <c r="G597" s="226"/>
      <c r="H597" s="230">
        <v>2.4780000000000002</v>
      </c>
      <c r="I597" s="231"/>
      <c r="J597" s="226"/>
      <c r="K597" s="226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182</v>
      </c>
      <c r="AU597" s="236" t="s">
        <v>81</v>
      </c>
      <c r="AV597" s="13" t="s">
        <v>81</v>
      </c>
      <c r="AW597" s="13" t="s">
        <v>33</v>
      </c>
      <c r="AX597" s="13" t="s">
        <v>71</v>
      </c>
      <c r="AY597" s="236" t="s">
        <v>171</v>
      </c>
    </row>
    <row r="598" s="13" customFormat="1">
      <c r="A598" s="13"/>
      <c r="B598" s="225"/>
      <c r="C598" s="226"/>
      <c r="D598" s="227" t="s">
        <v>182</v>
      </c>
      <c r="E598" s="228" t="s">
        <v>19</v>
      </c>
      <c r="F598" s="229" t="s">
        <v>2933</v>
      </c>
      <c r="G598" s="226"/>
      <c r="H598" s="230">
        <v>5.4850000000000003</v>
      </c>
      <c r="I598" s="231"/>
      <c r="J598" s="226"/>
      <c r="K598" s="226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182</v>
      </c>
      <c r="AU598" s="236" t="s">
        <v>81</v>
      </c>
      <c r="AV598" s="13" t="s">
        <v>81</v>
      </c>
      <c r="AW598" s="13" t="s">
        <v>33</v>
      </c>
      <c r="AX598" s="13" t="s">
        <v>71</v>
      </c>
      <c r="AY598" s="236" t="s">
        <v>171</v>
      </c>
    </row>
    <row r="599" s="15" customFormat="1">
      <c r="A599" s="15"/>
      <c r="B599" s="248"/>
      <c r="C599" s="249"/>
      <c r="D599" s="227" t="s">
        <v>182</v>
      </c>
      <c r="E599" s="250" t="s">
        <v>19</v>
      </c>
      <c r="F599" s="251" t="s">
        <v>188</v>
      </c>
      <c r="G599" s="249"/>
      <c r="H599" s="252">
        <v>7.963000000000001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8" t="s">
        <v>182</v>
      </c>
      <c r="AU599" s="258" t="s">
        <v>81</v>
      </c>
      <c r="AV599" s="15" t="s">
        <v>179</v>
      </c>
      <c r="AW599" s="15" t="s">
        <v>33</v>
      </c>
      <c r="AX599" s="15" t="s">
        <v>79</v>
      </c>
      <c r="AY599" s="258" t="s">
        <v>171</v>
      </c>
    </row>
    <row r="600" s="2" customFormat="1" ht="24.15" customHeight="1">
      <c r="A600" s="41"/>
      <c r="B600" s="42"/>
      <c r="C600" s="207" t="s">
        <v>916</v>
      </c>
      <c r="D600" s="207" t="s">
        <v>174</v>
      </c>
      <c r="E600" s="208" t="s">
        <v>2947</v>
      </c>
      <c r="F600" s="209" t="s">
        <v>2948</v>
      </c>
      <c r="G600" s="210" t="s">
        <v>191</v>
      </c>
      <c r="H600" s="211">
        <v>1576.4159999999999</v>
      </c>
      <c r="I600" s="212"/>
      <c r="J600" s="213">
        <f>ROUND(I600*H600,2)</f>
        <v>0</v>
      </c>
      <c r="K600" s="209" t="s">
        <v>178</v>
      </c>
      <c r="L600" s="47"/>
      <c r="M600" s="214" t="s">
        <v>19</v>
      </c>
      <c r="N600" s="215" t="s">
        <v>42</v>
      </c>
      <c r="O600" s="87"/>
      <c r="P600" s="216">
        <f>O600*H600</f>
        <v>0</v>
      </c>
      <c r="Q600" s="216">
        <v>0</v>
      </c>
      <c r="R600" s="216">
        <f>Q600*H600</f>
        <v>0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235</v>
      </c>
      <c r="AT600" s="218" t="s">
        <v>174</v>
      </c>
      <c r="AU600" s="218" t="s">
        <v>81</v>
      </c>
      <c r="AY600" s="20" t="s">
        <v>171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79</v>
      </c>
      <c r="BK600" s="219">
        <f>ROUND(I600*H600,2)</f>
        <v>0</v>
      </c>
      <c r="BL600" s="20" t="s">
        <v>235</v>
      </c>
      <c r="BM600" s="218" t="s">
        <v>919</v>
      </c>
    </row>
    <row r="601" s="2" customFormat="1">
      <c r="A601" s="41"/>
      <c r="B601" s="42"/>
      <c r="C601" s="43"/>
      <c r="D601" s="220" t="s">
        <v>180</v>
      </c>
      <c r="E601" s="43"/>
      <c r="F601" s="221" t="s">
        <v>2949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180</v>
      </c>
      <c r="AU601" s="20" t="s">
        <v>81</v>
      </c>
    </row>
    <row r="602" s="13" customFormat="1">
      <c r="A602" s="13"/>
      <c r="B602" s="225"/>
      <c r="C602" s="226"/>
      <c r="D602" s="227" t="s">
        <v>182</v>
      </c>
      <c r="E602" s="228" t="s">
        <v>19</v>
      </c>
      <c r="F602" s="229" t="s">
        <v>2657</v>
      </c>
      <c r="G602" s="226"/>
      <c r="H602" s="230">
        <v>188.27000000000001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182</v>
      </c>
      <c r="AU602" s="236" t="s">
        <v>81</v>
      </c>
      <c r="AV602" s="13" t="s">
        <v>81</v>
      </c>
      <c r="AW602" s="13" t="s">
        <v>33</v>
      </c>
      <c r="AX602" s="13" t="s">
        <v>71</v>
      </c>
      <c r="AY602" s="236" t="s">
        <v>171</v>
      </c>
    </row>
    <row r="603" s="14" customFormat="1">
      <c r="A603" s="14"/>
      <c r="B603" s="237"/>
      <c r="C603" s="238"/>
      <c r="D603" s="227" t="s">
        <v>182</v>
      </c>
      <c r="E603" s="239" t="s">
        <v>19</v>
      </c>
      <c r="F603" s="240" t="s">
        <v>2658</v>
      </c>
      <c r="G603" s="238"/>
      <c r="H603" s="241">
        <v>188.27000000000001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182</v>
      </c>
      <c r="AU603" s="247" t="s">
        <v>81</v>
      </c>
      <c r="AV603" s="14" t="s">
        <v>185</v>
      </c>
      <c r="AW603" s="14" t="s">
        <v>33</v>
      </c>
      <c r="AX603" s="14" t="s">
        <v>71</v>
      </c>
      <c r="AY603" s="247" t="s">
        <v>171</v>
      </c>
    </row>
    <row r="604" s="13" customFormat="1">
      <c r="A604" s="13"/>
      <c r="B604" s="225"/>
      <c r="C604" s="226"/>
      <c r="D604" s="227" t="s">
        <v>182</v>
      </c>
      <c r="E604" s="228" t="s">
        <v>19</v>
      </c>
      <c r="F604" s="229" t="s">
        <v>2659</v>
      </c>
      <c r="G604" s="226"/>
      <c r="H604" s="230">
        <v>463.60599999999999</v>
      </c>
      <c r="I604" s="231"/>
      <c r="J604" s="226"/>
      <c r="K604" s="226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182</v>
      </c>
      <c r="AU604" s="236" t="s">
        <v>81</v>
      </c>
      <c r="AV604" s="13" t="s">
        <v>81</v>
      </c>
      <c r="AW604" s="13" t="s">
        <v>33</v>
      </c>
      <c r="AX604" s="13" t="s">
        <v>71</v>
      </c>
      <c r="AY604" s="236" t="s">
        <v>171</v>
      </c>
    </row>
    <row r="605" s="13" customFormat="1">
      <c r="A605" s="13"/>
      <c r="B605" s="225"/>
      <c r="C605" s="226"/>
      <c r="D605" s="227" t="s">
        <v>182</v>
      </c>
      <c r="E605" s="228" t="s">
        <v>19</v>
      </c>
      <c r="F605" s="229" t="s">
        <v>2660</v>
      </c>
      <c r="G605" s="226"/>
      <c r="H605" s="230">
        <v>-8.5800000000000001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182</v>
      </c>
      <c r="AU605" s="236" t="s">
        <v>81</v>
      </c>
      <c r="AV605" s="13" t="s">
        <v>81</v>
      </c>
      <c r="AW605" s="13" t="s">
        <v>33</v>
      </c>
      <c r="AX605" s="13" t="s">
        <v>71</v>
      </c>
      <c r="AY605" s="236" t="s">
        <v>171</v>
      </c>
    </row>
    <row r="606" s="13" customFormat="1">
      <c r="A606" s="13"/>
      <c r="B606" s="225"/>
      <c r="C606" s="226"/>
      <c r="D606" s="227" t="s">
        <v>182</v>
      </c>
      <c r="E606" s="228" t="s">
        <v>19</v>
      </c>
      <c r="F606" s="229" t="s">
        <v>2661</v>
      </c>
      <c r="G606" s="226"/>
      <c r="H606" s="230">
        <v>-6.5999999999999996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182</v>
      </c>
      <c r="AU606" s="236" t="s">
        <v>81</v>
      </c>
      <c r="AV606" s="13" t="s">
        <v>81</v>
      </c>
      <c r="AW606" s="13" t="s">
        <v>33</v>
      </c>
      <c r="AX606" s="13" t="s">
        <v>71</v>
      </c>
      <c r="AY606" s="236" t="s">
        <v>171</v>
      </c>
    </row>
    <row r="607" s="13" customFormat="1">
      <c r="A607" s="13"/>
      <c r="B607" s="225"/>
      <c r="C607" s="226"/>
      <c r="D607" s="227" t="s">
        <v>182</v>
      </c>
      <c r="E607" s="228" t="s">
        <v>19</v>
      </c>
      <c r="F607" s="229" t="s">
        <v>2662</v>
      </c>
      <c r="G607" s="226"/>
      <c r="H607" s="230">
        <v>33.060000000000002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182</v>
      </c>
      <c r="AU607" s="236" t="s">
        <v>81</v>
      </c>
      <c r="AV607" s="13" t="s">
        <v>81</v>
      </c>
      <c r="AW607" s="13" t="s">
        <v>33</v>
      </c>
      <c r="AX607" s="13" t="s">
        <v>71</v>
      </c>
      <c r="AY607" s="236" t="s">
        <v>171</v>
      </c>
    </row>
    <row r="608" s="13" customFormat="1">
      <c r="A608" s="13"/>
      <c r="B608" s="225"/>
      <c r="C608" s="226"/>
      <c r="D608" s="227" t="s">
        <v>182</v>
      </c>
      <c r="E608" s="228" t="s">
        <v>19</v>
      </c>
      <c r="F608" s="229" t="s">
        <v>2663</v>
      </c>
      <c r="G608" s="226"/>
      <c r="H608" s="230">
        <v>245.24500000000001</v>
      </c>
      <c r="I608" s="231"/>
      <c r="J608" s="226"/>
      <c r="K608" s="226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182</v>
      </c>
      <c r="AU608" s="236" t="s">
        <v>81</v>
      </c>
      <c r="AV608" s="13" t="s">
        <v>81</v>
      </c>
      <c r="AW608" s="13" t="s">
        <v>33</v>
      </c>
      <c r="AX608" s="13" t="s">
        <v>71</v>
      </c>
      <c r="AY608" s="236" t="s">
        <v>171</v>
      </c>
    </row>
    <row r="609" s="14" customFormat="1">
      <c r="A609" s="14"/>
      <c r="B609" s="237"/>
      <c r="C609" s="238"/>
      <c r="D609" s="227" t="s">
        <v>182</v>
      </c>
      <c r="E609" s="239" t="s">
        <v>19</v>
      </c>
      <c r="F609" s="240" t="s">
        <v>2664</v>
      </c>
      <c r="G609" s="238"/>
      <c r="H609" s="241">
        <v>726.73099999999999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182</v>
      </c>
      <c r="AU609" s="247" t="s">
        <v>81</v>
      </c>
      <c r="AV609" s="14" t="s">
        <v>185</v>
      </c>
      <c r="AW609" s="14" t="s">
        <v>33</v>
      </c>
      <c r="AX609" s="14" t="s">
        <v>71</v>
      </c>
      <c r="AY609" s="247" t="s">
        <v>171</v>
      </c>
    </row>
    <row r="610" s="13" customFormat="1">
      <c r="A610" s="13"/>
      <c r="B610" s="225"/>
      <c r="C610" s="226"/>
      <c r="D610" s="227" t="s">
        <v>182</v>
      </c>
      <c r="E610" s="228" t="s">
        <v>19</v>
      </c>
      <c r="F610" s="229" t="s">
        <v>2665</v>
      </c>
      <c r="G610" s="226"/>
      <c r="H610" s="230">
        <v>81.623999999999995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182</v>
      </c>
      <c r="AU610" s="236" t="s">
        <v>81</v>
      </c>
      <c r="AV610" s="13" t="s">
        <v>81</v>
      </c>
      <c r="AW610" s="13" t="s">
        <v>33</v>
      </c>
      <c r="AX610" s="13" t="s">
        <v>71</v>
      </c>
      <c r="AY610" s="236" t="s">
        <v>171</v>
      </c>
    </row>
    <row r="611" s="13" customFormat="1">
      <c r="A611" s="13"/>
      <c r="B611" s="225"/>
      <c r="C611" s="226"/>
      <c r="D611" s="227" t="s">
        <v>182</v>
      </c>
      <c r="E611" s="228" t="s">
        <v>19</v>
      </c>
      <c r="F611" s="229" t="s">
        <v>2666</v>
      </c>
      <c r="G611" s="226"/>
      <c r="H611" s="230">
        <v>111.681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182</v>
      </c>
      <c r="AU611" s="236" t="s">
        <v>81</v>
      </c>
      <c r="AV611" s="13" t="s">
        <v>81</v>
      </c>
      <c r="AW611" s="13" t="s">
        <v>33</v>
      </c>
      <c r="AX611" s="13" t="s">
        <v>71</v>
      </c>
      <c r="AY611" s="236" t="s">
        <v>171</v>
      </c>
    </row>
    <row r="612" s="13" customFormat="1">
      <c r="A612" s="13"/>
      <c r="B612" s="225"/>
      <c r="C612" s="226"/>
      <c r="D612" s="227" t="s">
        <v>182</v>
      </c>
      <c r="E612" s="228" t="s">
        <v>19</v>
      </c>
      <c r="F612" s="229" t="s">
        <v>2780</v>
      </c>
      <c r="G612" s="226"/>
      <c r="H612" s="230">
        <v>172.25999999999999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182</v>
      </c>
      <c r="AU612" s="236" t="s">
        <v>81</v>
      </c>
      <c r="AV612" s="13" t="s">
        <v>81</v>
      </c>
      <c r="AW612" s="13" t="s">
        <v>33</v>
      </c>
      <c r="AX612" s="13" t="s">
        <v>71</v>
      </c>
      <c r="AY612" s="236" t="s">
        <v>171</v>
      </c>
    </row>
    <row r="613" s="14" customFormat="1">
      <c r="A613" s="14"/>
      <c r="B613" s="237"/>
      <c r="C613" s="238"/>
      <c r="D613" s="227" t="s">
        <v>182</v>
      </c>
      <c r="E613" s="239" t="s">
        <v>19</v>
      </c>
      <c r="F613" s="240" t="s">
        <v>2667</v>
      </c>
      <c r="G613" s="238"/>
      <c r="H613" s="241">
        <v>365.565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182</v>
      </c>
      <c r="AU613" s="247" t="s">
        <v>81</v>
      </c>
      <c r="AV613" s="14" t="s">
        <v>185</v>
      </c>
      <c r="AW613" s="14" t="s">
        <v>33</v>
      </c>
      <c r="AX613" s="14" t="s">
        <v>71</v>
      </c>
      <c r="AY613" s="247" t="s">
        <v>171</v>
      </c>
    </row>
    <row r="614" s="13" customFormat="1">
      <c r="A614" s="13"/>
      <c r="B614" s="225"/>
      <c r="C614" s="226"/>
      <c r="D614" s="227" t="s">
        <v>182</v>
      </c>
      <c r="E614" s="228" t="s">
        <v>19</v>
      </c>
      <c r="F614" s="229" t="s">
        <v>2727</v>
      </c>
      <c r="G614" s="226"/>
      <c r="H614" s="230">
        <v>295.85000000000002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182</v>
      </c>
      <c r="AU614" s="236" t="s">
        <v>81</v>
      </c>
      <c r="AV614" s="13" t="s">
        <v>81</v>
      </c>
      <c r="AW614" s="13" t="s">
        <v>33</v>
      </c>
      <c r="AX614" s="13" t="s">
        <v>71</v>
      </c>
      <c r="AY614" s="236" t="s">
        <v>171</v>
      </c>
    </row>
    <row r="615" s="14" customFormat="1">
      <c r="A615" s="14"/>
      <c r="B615" s="237"/>
      <c r="C615" s="238"/>
      <c r="D615" s="227" t="s">
        <v>182</v>
      </c>
      <c r="E615" s="239" t="s">
        <v>19</v>
      </c>
      <c r="F615" s="240" t="s">
        <v>2781</v>
      </c>
      <c r="G615" s="238"/>
      <c r="H615" s="241">
        <v>295.85000000000002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7" t="s">
        <v>182</v>
      </c>
      <c r="AU615" s="247" t="s">
        <v>81</v>
      </c>
      <c r="AV615" s="14" t="s">
        <v>185</v>
      </c>
      <c r="AW615" s="14" t="s">
        <v>33</v>
      </c>
      <c r="AX615" s="14" t="s">
        <v>71</v>
      </c>
      <c r="AY615" s="247" t="s">
        <v>171</v>
      </c>
    </row>
    <row r="616" s="15" customFormat="1">
      <c r="A616" s="15"/>
      <c r="B616" s="248"/>
      <c r="C616" s="249"/>
      <c r="D616" s="227" t="s">
        <v>182</v>
      </c>
      <c r="E616" s="250" t="s">
        <v>19</v>
      </c>
      <c r="F616" s="251" t="s">
        <v>188</v>
      </c>
      <c r="G616" s="249"/>
      <c r="H616" s="252">
        <v>1576.4159999999997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8" t="s">
        <v>182</v>
      </c>
      <c r="AU616" s="258" t="s">
        <v>81</v>
      </c>
      <c r="AV616" s="15" t="s">
        <v>179</v>
      </c>
      <c r="AW616" s="15" t="s">
        <v>33</v>
      </c>
      <c r="AX616" s="15" t="s">
        <v>79</v>
      </c>
      <c r="AY616" s="258" t="s">
        <v>171</v>
      </c>
    </row>
    <row r="617" s="2" customFormat="1" ht="21.75" customHeight="1">
      <c r="A617" s="41"/>
      <c r="B617" s="42"/>
      <c r="C617" s="207" t="s">
        <v>583</v>
      </c>
      <c r="D617" s="207" t="s">
        <v>174</v>
      </c>
      <c r="E617" s="208" t="s">
        <v>2934</v>
      </c>
      <c r="F617" s="209" t="s">
        <v>2935</v>
      </c>
      <c r="G617" s="210" t="s">
        <v>534</v>
      </c>
      <c r="H617" s="211">
        <v>39.409999999999997</v>
      </c>
      <c r="I617" s="212"/>
      <c r="J617" s="213">
        <f>ROUND(I617*H617,2)</f>
        <v>0</v>
      </c>
      <c r="K617" s="209" t="s">
        <v>178</v>
      </c>
      <c r="L617" s="47"/>
      <c r="M617" s="214" t="s">
        <v>19</v>
      </c>
      <c r="N617" s="215" t="s">
        <v>42</v>
      </c>
      <c r="O617" s="87"/>
      <c r="P617" s="216">
        <f>O617*H617</f>
        <v>0</v>
      </c>
      <c r="Q617" s="216">
        <v>0.023369999999999998</v>
      </c>
      <c r="R617" s="216">
        <f>Q617*H617</f>
        <v>0.92101169999999988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235</v>
      </c>
      <c r="AT617" s="218" t="s">
        <v>174</v>
      </c>
      <c r="AU617" s="218" t="s">
        <v>81</v>
      </c>
      <c r="AY617" s="20" t="s">
        <v>171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79</v>
      </c>
      <c r="BK617" s="219">
        <f>ROUND(I617*H617,2)</f>
        <v>0</v>
      </c>
      <c r="BL617" s="20" t="s">
        <v>235</v>
      </c>
      <c r="BM617" s="218" t="s">
        <v>925</v>
      </c>
    </row>
    <row r="618" s="2" customFormat="1">
      <c r="A618" s="41"/>
      <c r="B618" s="42"/>
      <c r="C618" s="43"/>
      <c r="D618" s="220" t="s">
        <v>180</v>
      </c>
      <c r="E618" s="43"/>
      <c r="F618" s="221" t="s">
        <v>2936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180</v>
      </c>
      <c r="AU618" s="20" t="s">
        <v>81</v>
      </c>
    </row>
    <row r="619" s="13" customFormat="1">
      <c r="A619" s="13"/>
      <c r="B619" s="225"/>
      <c r="C619" s="226"/>
      <c r="D619" s="227" t="s">
        <v>182</v>
      </c>
      <c r="E619" s="228" t="s">
        <v>19</v>
      </c>
      <c r="F619" s="229" t="s">
        <v>2950</v>
      </c>
      <c r="G619" s="226"/>
      <c r="H619" s="230">
        <v>39.409999999999997</v>
      </c>
      <c r="I619" s="231"/>
      <c r="J619" s="226"/>
      <c r="K619" s="226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182</v>
      </c>
      <c r="AU619" s="236" t="s">
        <v>81</v>
      </c>
      <c r="AV619" s="13" t="s">
        <v>81</v>
      </c>
      <c r="AW619" s="13" t="s">
        <v>33</v>
      </c>
      <c r="AX619" s="13" t="s">
        <v>71</v>
      </c>
      <c r="AY619" s="236" t="s">
        <v>171</v>
      </c>
    </row>
    <row r="620" s="15" customFormat="1">
      <c r="A620" s="15"/>
      <c r="B620" s="248"/>
      <c r="C620" s="249"/>
      <c r="D620" s="227" t="s">
        <v>182</v>
      </c>
      <c r="E620" s="250" t="s">
        <v>19</v>
      </c>
      <c r="F620" s="251" t="s">
        <v>188</v>
      </c>
      <c r="G620" s="249"/>
      <c r="H620" s="252">
        <v>39.409999999999997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8" t="s">
        <v>182</v>
      </c>
      <c r="AU620" s="258" t="s">
        <v>81</v>
      </c>
      <c r="AV620" s="15" t="s">
        <v>179</v>
      </c>
      <c r="AW620" s="15" t="s">
        <v>33</v>
      </c>
      <c r="AX620" s="15" t="s">
        <v>79</v>
      </c>
      <c r="AY620" s="258" t="s">
        <v>171</v>
      </c>
    </row>
    <row r="621" s="2" customFormat="1" ht="16.5" customHeight="1">
      <c r="A621" s="41"/>
      <c r="B621" s="42"/>
      <c r="C621" s="269" t="s">
        <v>929</v>
      </c>
      <c r="D621" s="269" t="s">
        <v>565</v>
      </c>
      <c r="E621" s="270" t="s">
        <v>2951</v>
      </c>
      <c r="F621" s="271" t="s">
        <v>2952</v>
      </c>
      <c r="G621" s="272" t="s">
        <v>534</v>
      </c>
      <c r="H621" s="273">
        <v>43.350999999999999</v>
      </c>
      <c r="I621" s="274"/>
      <c r="J621" s="275">
        <f>ROUND(I621*H621,2)</f>
        <v>0</v>
      </c>
      <c r="K621" s="271" t="s">
        <v>178</v>
      </c>
      <c r="L621" s="276"/>
      <c r="M621" s="277" t="s">
        <v>19</v>
      </c>
      <c r="N621" s="278" t="s">
        <v>42</v>
      </c>
      <c r="O621" s="87"/>
      <c r="P621" s="216">
        <f>O621*H621</f>
        <v>0</v>
      </c>
      <c r="Q621" s="216">
        <v>0.55000000000000004</v>
      </c>
      <c r="R621" s="216">
        <f>Q621*H621</f>
        <v>23.843050000000002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286</v>
      </c>
      <c r="AT621" s="218" t="s">
        <v>565</v>
      </c>
      <c r="AU621" s="218" t="s">
        <v>81</v>
      </c>
      <c r="AY621" s="20" t="s">
        <v>171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20" t="s">
        <v>79</v>
      </c>
      <c r="BK621" s="219">
        <f>ROUND(I621*H621,2)</f>
        <v>0</v>
      </c>
      <c r="BL621" s="20" t="s">
        <v>235</v>
      </c>
      <c r="BM621" s="218" t="s">
        <v>932</v>
      </c>
    </row>
    <row r="622" s="13" customFormat="1">
      <c r="A622" s="13"/>
      <c r="B622" s="225"/>
      <c r="C622" s="226"/>
      <c r="D622" s="227" t="s">
        <v>182</v>
      </c>
      <c r="E622" s="228" t="s">
        <v>19</v>
      </c>
      <c r="F622" s="229" t="s">
        <v>2953</v>
      </c>
      <c r="G622" s="226"/>
      <c r="H622" s="230">
        <v>43.350999999999999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182</v>
      </c>
      <c r="AU622" s="236" t="s">
        <v>81</v>
      </c>
      <c r="AV622" s="13" t="s">
        <v>81</v>
      </c>
      <c r="AW622" s="13" t="s">
        <v>33</v>
      </c>
      <c r="AX622" s="13" t="s">
        <v>71</v>
      </c>
      <c r="AY622" s="236" t="s">
        <v>171</v>
      </c>
    </row>
    <row r="623" s="15" customFormat="1">
      <c r="A623" s="15"/>
      <c r="B623" s="248"/>
      <c r="C623" s="249"/>
      <c r="D623" s="227" t="s">
        <v>182</v>
      </c>
      <c r="E623" s="250" t="s">
        <v>19</v>
      </c>
      <c r="F623" s="251" t="s">
        <v>188</v>
      </c>
      <c r="G623" s="249"/>
      <c r="H623" s="252">
        <v>43.350999999999999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8" t="s">
        <v>182</v>
      </c>
      <c r="AU623" s="258" t="s">
        <v>81</v>
      </c>
      <c r="AV623" s="15" t="s">
        <v>179</v>
      </c>
      <c r="AW623" s="15" t="s">
        <v>33</v>
      </c>
      <c r="AX623" s="15" t="s">
        <v>79</v>
      </c>
      <c r="AY623" s="258" t="s">
        <v>171</v>
      </c>
    </row>
    <row r="624" s="2" customFormat="1" ht="24.15" customHeight="1">
      <c r="A624" s="41"/>
      <c r="B624" s="42"/>
      <c r="C624" s="207" t="s">
        <v>586</v>
      </c>
      <c r="D624" s="207" t="s">
        <v>174</v>
      </c>
      <c r="E624" s="208" t="s">
        <v>2897</v>
      </c>
      <c r="F624" s="209" t="s">
        <v>2898</v>
      </c>
      <c r="G624" s="210" t="s">
        <v>534</v>
      </c>
      <c r="H624" s="211">
        <v>51.314</v>
      </c>
      <c r="I624" s="212"/>
      <c r="J624" s="213">
        <f>ROUND(I624*H624,2)</f>
        <v>0</v>
      </c>
      <c r="K624" s="209" t="s">
        <v>178</v>
      </c>
      <c r="L624" s="47"/>
      <c r="M624" s="214" t="s">
        <v>19</v>
      </c>
      <c r="N624" s="215" t="s">
        <v>42</v>
      </c>
      <c r="O624" s="87"/>
      <c r="P624" s="216">
        <f>O624*H624</f>
        <v>0</v>
      </c>
      <c r="Q624" s="216">
        <v>0.00189</v>
      </c>
      <c r="R624" s="216">
        <f>Q624*H624</f>
        <v>0.096983459999999994</v>
      </c>
      <c r="S624" s="216">
        <v>0</v>
      </c>
      <c r="T624" s="21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235</v>
      </c>
      <c r="AT624" s="218" t="s">
        <v>174</v>
      </c>
      <c r="AU624" s="218" t="s">
        <v>81</v>
      </c>
      <c r="AY624" s="20" t="s">
        <v>171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79</v>
      </c>
      <c r="BK624" s="219">
        <f>ROUND(I624*H624,2)</f>
        <v>0</v>
      </c>
      <c r="BL624" s="20" t="s">
        <v>235</v>
      </c>
      <c r="BM624" s="218" t="s">
        <v>937</v>
      </c>
    </row>
    <row r="625" s="2" customFormat="1">
      <c r="A625" s="41"/>
      <c r="B625" s="42"/>
      <c r="C625" s="43"/>
      <c r="D625" s="220" t="s">
        <v>180</v>
      </c>
      <c r="E625" s="43"/>
      <c r="F625" s="221" t="s">
        <v>2899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180</v>
      </c>
      <c r="AU625" s="20" t="s">
        <v>81</v>
      </c>
    </row>
    <row r="626" s="13" customFormat="1">
      <c r="A626" s="13"/>
      <c r="B626" s="225"/>
      <c r="C626" s="226"/>
      <c r="D626" s="227" t="s">
        <v>182</v>
      </c>
      <c r="E626" s="228" t="s">
        <v>19</v>
      </c>
      <c r="F626" s="229" t="s">
        <v>2953</v>
      </c>
      <c r="G626" s="226"/>
      <c r="H626" s="230">
        <v>43.350999999999999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182</v>
      </c>
      <c r="AU626" s="236" t="s">
        <v>81</v>
      </c>
      <c r="AV626" s="13" t="s">
        <v>81</v>
      </c>
      <c r="AW626" s="13" t="s">
        <v>33</v>
      </c>
      <c r="AX626" s="13" t="s">
        <v>71</v>
      </c>
      <c r="AY626" s="236" t="s">
        <v>171</v>
      </c>
    </row>
    <row r="627" s="14" customFormat="1">
      <c r="A627" s="14"/>
      <c r="B627" s="237"/>
      <c r="C627" s="238"/>
      <c r="D627" s="227" t="s">
        <v>182</v>
      </c>
      <c r="E627" s="239" t="s">
        <v>19</v>
      </c>
      <c r="F627" s="240" t="s">
        <v>2954</v>
      </c>
      <c r="G627" s="238"/>
      <c r="H627" s="241">
        <v>43.350999999999999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182</v>
      </c>
      <c r="AU627" s="247" t="s">
        <v>81</v>
      </c>
      <c r="AV627" s="14" t="s">
        <v>185</v>
      </c>
      <c r="AW627" s="14" t="s">
        <v>33</v>
      </c>
      <c r="AX627" s="14" t="s">
        <v>71</v>
      </c>
      <c r="AY627" s="247" t="s">
        <v>171</v>
      </c>
    </row>
    <row r="628" s="13" customFormat="1">
      <c r="A628" s="13"/>
      <c r="B628" s="225"/>
      <c r="C628" s="226"/>
      <c r="D628" s="227" t="s">
        <v>182</v>
      </c>
      <c r="E628" s="228" t="s">
        <v>19</v>
      </c>
      <c r="F628" s="229" t="s">
        <v>2946</v>
      </c>
      <c r="G628" s="226"/>
      <c r="H628" s="230">
        <v>2.4780000000000002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182</v>
      </c>
      <c r="AU628" s="236" t="s">
        <v>81</v>
      </c>
      <c r="AV628" s="13" t="s">
        <v>81</v>
      </c>
      <c r="AW628" s="13" t="s">
        <v>33</v>
      </c>
      <c r="AX628" s="13" t="s">
        <v>71</v>
      </c>
      <c r="AY628" s="236" t="s">
        <v>171</v>
      </c>
    </row>
    <row r="629" s="13" customFormat="1">
      <c r="A629" s="13"/>
      <c r="B629" s="225"/>
      <c r="C629" s="226"/>
      <c r="D629" s="227" t="s">
        <v>182</v>
      </c>
      <c r="E629" s="228" t="s">
        <v>19</v>
      </c>
      <c r="F629" s="229" t="s">
        <v>2933</v>
      </c>
      <c r="G629" s="226"/>
      <c r="H629" s="230">
        <v>5.4850000000000003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182</v>
      </c>
      <c r="AU629" s="236" t="s">
        <v>81</v>
      </c>
      <c r="AV629" s="13" t="s">
        <v>81</v>
      </c>
      <c r="AW629" s="13" t="s">
        <v>33</v>
      </c>
      <c r="AX629" s="13" t="s">
        <v>71</v>
      </c>
      <c r="AY629" s="236" t="s">
        <v>171</v>
      </c>
    </row>
    <row r="630" s="14" customFormat="1">
      <c r="A630" s="14"/>
      <c r="B630" s="237"/>
      <c r="C630" s="238"/>
      <c r="D630" s="227" t="s">
        <v>182</v>
      </c>
      <c r="E630" s="239" t="s">
        <v>19</v>
      </c>
      <c r="F630" s="240" t="s">
        <v>2955</v>
      </c>
      <c r="G630" s="238"/>
      <c r="H630" s="241">
        <v>7.963000000000001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182</v>
      </c>
      <c r="AU630" s="247" t="s">
        <v>81</v>
      </c>
      <c r="AV630" s="14" t="s">
        <v>185</v>
      </c>
      <c r="AW630" s="14" t="s">
        <v>33</v>
      </c>
      <c r="AX630" s="14" t="s">
        <v>71</v>
      </c>
      <c r="AY630" s="247" t="s">
        <v>171</v>
      </c>
    </row>
    <row r="631" s="15" customFormat="1">
      <c r="A631" s="15"/>
      <c r="B631" s="248"/>
      <c r="C631" s="249"/>
      <c r="D631" s="227" t="s">
        <v>182</v>
      </c>
      <c r="E631" s="250" t="s">
        <v>19</v>
      </c>
      <c r="F631" s="251" t="s">
        <v>188</v>
      </c>
      <c r="G631" s="249"/>
      <c r="H631" s="252">
        <v>51.314</v>
      </c>
      <c r="I631" s="253"/>
      <c r="J631" s="249"/>
      <c r="K631" s="249"/>
      <c r="L631" s="254"/>
      <c r="M631" s="255"/>
      <c r="N631" s="256"/>
      <c r="O631" s="256"/>
      <c r="P631" s="256"/>
      <c r="Q631" s="256"/>
      <c r="R631" s="256"/>
      <c r="S631" s="256"/>
      <c r="T631" s="25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8" t="s">
        <v>182</v>
      </c>
      <c r="AU631" s="258" t="s">
        <v>81</v>
      </c>
      <c r="AV631" s="15" t="s">
        <v>179</v>
      </c>
      <c r="AW631" s="15" t="s">
        <v>33</v>
      </c>
      <c r="AX631" s="15" t="s">
        <v>79</v>
      </c>
      <c r="AY631" s="258" t="s">
        <v>171</v>
      </c>
    </row>
    <row r="632" s="2" customFormat="1" ht="24.15" customHeight="1">
      <c r="A632" s="41"/>
      <c r="B632" s="42"/>
      <c r="C632" s="207" t="s">
        <v>941</v>
      </c>
      <c r="D632" s="207" t="s">
        <v>174</v>
      </c>
      <c r="E632" s="208" t="s">
        <v>1547</v>
      </c>
      <c r="F632" s="209" t="s">
        <v>1548</v>
      </c>
      <c r="G632" s="210" t="s">
        <v>177</v>
      </c>
      <c r="H632" s="211">
        <v>33.037999999999997</v>
      </c>
      <c r="I632" s="212"/>
      <c r="J632" s="213">
        <f>ROUND(I632*H632,2)</f>
        <v>0</v>
      </c>
      <c r="K632" s="209" t="s">
        <v>178</v>
      </c>
      <c r="L632" s="47"/>
      <c r="M632" s="214" t="s">
        <v>19</v>
      </c>
      <c r="N632" s="215" t="s">
        <v>42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235</v>
      </c>
      <c r="AT632" s="218" t="s">
        <v>174</v>
      </c>
      <c r="AU632" s="218" t="s">
        <v>81</v>
      </c>
      <c r="AY632" s="20" t="s">
        <v>171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79</v>
      </c>
      <c r="BK632" s="219">
        <f>ROUND(I632*H632,2)</f>
        <v>0</v>
      </c>
      <c r="BL632" s="20" t="s">
        <v>235</v>
      </c>
      <c r="BM632" s="218" t="s">
        <v>944</v>
      </c>
    </row>
    <row r="633" s="2" customFormat="1">
      <c r="A633" s="41"/>
      <c r="B633" s="42"/>
      <c r="C633" s="43"/>
      <c r="D633" s="220" t="s">
        <v>180</v>
      </c>
      <c r="E633" s="43"/>
      <c r="F633" s="221" t="s">
        <v>1550</v>
      </c>
      <c r="G633" s="43"/>
      <c r="H633" s="43"/>
      <c r="I633" s="222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180</v>
      </c>
      <c r="AU633" s="20" t="s">
        <v>81</v>
      </c>
    </row>
    <row r="634" s="12" customFormat="1" ht="22.8" customHeight="1">
      <c r="A634" s="12"/>
      <c r="B634" s="191"/>
      <c r="C634" s="192"/>
      <c r="D634" s="193" t="s">
        <v>70</v>
      </c>
      <c r="E634" s="205" t="s">
        <v>2532</v>
      </c>
      <c r="F634" s="205" t="s">
        <v>2956</v>
      </c>
      <c r="G634" s="192"/>
      <c r="H634" s="192"/>
      <c r="I634" s="195"/>
      <c r="J634" s="206">
        <f>BK634</f>
        <v>0</v>
      </c>
      <c r="K634" s="192"/>
      <c r="L634" s="197"/>
      <c r="M634" s="198"/>
      <c r="N634" s="199"/>
      <c r="O634" s="199"/>
      <c r="P634" s="200">
        <f>SUM(P635:P738)</f>
        <v>0</v>
      </c>
      <c r="Q634" s="199"/>
      <c r="R634" s="200">
        <f>SUM(R635:R738)</f>
        <v>7.2296014999999985</v>
      </c>
      <c r="S634" s="199"/>
      <c r="T634" s="201">
        <f>SUM(T635:T738)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02" t="s">
        <v>81</v>
      </c>
      <c r="AT634" s="203" t="s">
        <v>70</v>
      </c>
      <c r="AU634" s="203" t="s">
        <v>79</v>
      </c>
      <c r="AY634" s="202" t="s">
        <v>171</v>
      </c>
      <c r="BK634" s="204">
        <f>SUM(BK635:BK738)</f>
        <v>0</v>
      </c>
    </row>
    <row r="635" s="2" customFormat="1" ht="16.5" customHeight="1">
      <c r="A635" s="41"/>
      <c r="B635" s="42"/>
      <c r="C635" s="207" t="s">
        <v>590</v>
      </c>
      <c r="D635" s="207" t="s">
        <v>174</v>
      </c>
      <c r="E635" s="208" t="s">
        <v>2957</v>
      </c>
      <c r="F635" s="209" t="s">
        <v>2958</v>
      </c>
      <c r="G635" s="210" t="s">
        <v>395</v>
      </c>
      <c r="H635" s="211">
        <v>8</v>
      </c>
      <c r="I635" s="212"/>
      <c r="J635" s="213">
        <f>ROUND(I635*H635,2)</f>
        <v>0</v>
      </c>
      <c r="K635" s="209" t="s">
        <v>178</v>
      </c>
      <c r="L635" s="47"/>
      <c r="M635" s="214" t="s">
        <v>19</v>
      </c>
      <c r="N635" s="215" t="s">
        <v>42</v>
      </c>
      <c r="O635" s="87"/>
      <c r="P635" s="216">
        <f>O635*H635</f>
        <v>0</v>
      </c>
      <c r="Q635" s="216">
        <v>0</v>
      </c>
      <c r="R635" s="216">
        <f>Q635*H635</f>
        <v>0</v>
      </c>
      <c r="S635" s="216">
        <v>0</v>
      </c>
      <c r="T635" s="217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8" t="s">
        <v>235</v>
      </c>
      <c r="AT635" s="218" t="s">
        <v>174</v>
      </c>
      <c r="AU635" s="218" t="s">
        <v>81</v>
      </c>
      <c r="AY635" s="20" t="s">
        <v>171</v>
      </c>
      <c r="BE635" s="219">
        <f>IF(N635="základní",J635,0)</f>
        <v>0</v>
      </c>
      <c r="BF635" s="219">
        <f>IF(N635="snížená",J635,0)</f>
        <v>0</v>
      </c>
      <c r="BG635" s="219">
        <f>IF(N635="zákl. přenesená",J635,0)</f>
        <v>0</v>
      </c>
      <c r="BH635" s="219">
        <f>IF(N635="sníž. přenesená",J635,0)</f>
        <v>0</v>
      </c>
      <c r="BI635" s="219">
        <f>IF(N635="nulová",J635,0)</f>
        <v>0</v>
      </c>
      <c r="BJ635" s="20" t="s">
        <v>79</v>
      </c>
      <c r="BK635" s="219">
        <f>ROUND(I635*H635,2)</f>
        <v>0</v>
      </c>
      <c r="BL635" s="20" t="s">
        <v>235</v>
      </c>
      <c r="BM635" s="218" t="s">
        <v>949</v>
      </c>
    </row>
    <row r="636" s="2" customFormat="1">
      <c r="A636" s="41"/>
      <c r="B636" s="42"/>
      <c r="C636" s="43"/>
      <c r="D636" s="220" t="s">
        <v>180</v>
      </c>
      <c r="E636" s="43"/>
      <c r="F636" s="221" t="s">
        <v>2959</v>
      </c>
      <c r="G636" s="43"/>
      <c r="H636" s="43"/>
      <c r="I636" s="222"/>
      <c r="J636" s="43"/>
      <c r="K636" s="43"/>
      <c r="L636" s="47"/>
      <c r="M636" s="223"/>
      <c r="N636" s="22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180</v>
      </c>
      <c r="AU636" s="20" t="s">
        <v>81</v>
      </c>
    </row>
    <row r="637" s="2" customFormat="1" ht="16.5" customHeight="1">
      <c r="A637" s="41"/>
      <c r="B637" s="42"/>
      <c r="C637" s="269" t="s">
        <v>954</v>
      </c>
      <c r="D637" s="269" t="s">
        <v>565</v>
      </c>
      <c r="E637" s="270" t="s">
        <v>2960</v>
      </c>
      <c r="F637" s="271" t="s">
        <v>2961</v>
      </c>
      <c r="G637" s="272" t="s">
        <v>395</v>
      </c>
      <c r="H637" s="273">
        <v>8</v>
      </c>
      <c r="I637" s="274"/>
      <c r="J637" s="275">
        <f>ROUND(I637*H637,2)</f>
        <v>0</v>
      </c>
      <c r="K637" s="271" t="s">
        <v>178</v>
      </c>
      <c r="L637" s="276"/>
      <c r="M637" s="277" t="s">
        <v>19</v>
      </c>
      <c r="N637" s="278" t="s">
        <v>42</v>
      </c>
      <c r="O637" s="87"/>
      <c r="P637" s="216">
        <f>O637*H637</f>
        <v>0</v>
      </c>
      <c r="Q637" s="216">
        <v>0.014</v>
      </c>
      <c r="R637" s="216">
        <f>Q637*H637</f>
        <v>0.112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286</v>
      </c>
      <c r="AT637" s="218" t="s">
        <v>565</v>
      </c>
      <c r="AU637" s="218" t="s">
        <v>81</v>
      </c>
      <c r="AY637" s="20" t="s">
        <v>171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79</v>
      </c>
      <c r="BK637" s="219">
        <f>ROUND(I637*H637,2)</f>
        <v>0</v>
      </c>
      <c r="BL637" s="20" t="s">
        <v>235</v>
      </c>
      <c r="BM637" s="218" t="s">
        <v>957</v>
      </c>
    </row>
    <row r="638" s="2" customFormat="1" ht="24.15" customHeight="1">
      <c r="A638" s="41"/>
      <c r="B638" s="42"/>
      <c r="C638" s="207" t="s">
        <v>594</v>
      </c>
      <c r="D638" s="207" t="s">
        <v>174</v>
      </c>
      <c r="E638" s="208" t="s">
        <v>2962</v>
      </c>
      <c r="F638" s="209" t="s">
        <v>2963</v>
      </c>
      <c r="G638" s="210" t="s">
        <v>191</v>
      </c>
      <c r="H638" s="211">
        <v>1576.4159999999999</v>
      </c>
      <c r="I638" s="212"/>
      <c r="J638" s="213">
        <f>ROUND(I638*H638,2)</f>
        <v>0</v>
      </c>
      <c r="K638" s="209" t="s">
        <v>178</v>
      </c>
      <c r="L638" s="47"/>
      <c r="M638" s="214" t="s">
        <v>19</v>
      </c>
      <c r="N638" s="215" t="s">
        <v>42</v>
      </c>
      <c r="O638" s="87"/>
      <c r="P638" s="216">
        <f>O638*H638</f>
        <v>0</v>
      </c>
      <c r="Q638" s="216">
        <v>0</v>
      </c>
      <c r="R638" s="216">
        <f>Q638*H638</f>
        <v>0</v>
      </c>
      <c r="S638" s="216">
        <v>0</v>
      </c>
      <c r="T638" s="217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8" t="s">
        <v>235</v>
      </c>
      <c r="AT638" s="218" t="s">
        <v>174</v>
      </c>
      <c r="AU638" s="218" t="s">
        <v>81</v>
      </c>
      <c r="AY638" s="20" t="s">
        <v>171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0" t="s">
        <v>79</v>
      </c>
      <c r="BK638" s="219">
        <f>ROUND(I638*H638,2)</f>
        <v>0</v>
      </c>
      <c r="BL638" s="20" t="s">
        <v>235</v>
      </c>
      <c r="BM638" s="218" t="s">
        <v>962</v>
      </c>
    </row>
    <row r="639" s="2" customFormat="1">
      <c r="A639" s="41"/>
      <c r="B639" s="42"/>
      <c r="C639" s="43"/>
      <c r="D639" s="220" t="s">
        <v>180</v>
      </c>
      <c r="E639" s="43"/>
      <c r="F639" s="221" t="s">
        <v>2964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180</v>
      </c>
      <c r="AU639" s="20" t="s">
        <v>81</v>
      </c>
    </row>
    <row r="640" s="13" customFormat="1">
      <c r="A640" s="13"/>
      <c r="B640" s="225"/>
      <c r="C640" s="226"/>
      <c r="D640" s="227" t="s">
        <v>182</v>
      </c>
      <c r="E640" s="228" t="s">
        <v>19</v>
      </c>
      <c r="F640" s="229" t="s">
        <v>2657</v>
      </c>
      <c r="G640" s="226"/>
      <c r="H640" s="230">
        <v>188.27000000000001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182</v>
      </c>
      <c r="AU640" s="236" t="s">
        <v>81</v>
      </c>
      <c r="AV640" s="13" t="s">
        <v>81</v>
      </c>
      <c r="AW640" s="13" t="s">
        <v>33</v>
      </c>
      <c r="AX640" s="13" t="s">
        <v>71</v>
      </c>
      <c r="AY640" s="236" t="s">
        <v>171</v>
      </c>
    </row>
    <row r="641" s="14" customFormat="1">
      <c r="A641" s="14"/>
      <c r="B641" s="237"/>
      <c r="C641" s="238"/>
      <c r="D641" s="227" t="s">
        <v>182</v>
      </c>
      <c r="E641" s="239" t="s">
        <v>19</v>
      </c>
      <c r="F641" s="240" t="s">
        <v>2658</v>
      </c>
      <c r="G641" s="238"/>
      <c r="H641" s="241">
        <v>188.27000000000001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182</v>
      </c>
      <c r="AU641" s="247" t="s">
        <v>81</v>
      </c>
      <c r="AV641" s="14" t="s">
        <v>185</v>
      </c>
      <c r="AW641" s="14" t="s">
        <v>33</v>
      </c>
      <c r="AX641" s="14" t="s">
        <v>71</v>
      </c>
      <c r="AY641" s="247" t="s">
        <v>171</v>
      </c>
    </row>
    <row r="642" s="13" customFormat="1">
      <c r="A642" s="13"/>
      <c r="B642" s="225"/>
      <c r="C642" s="226"/>
      <c r="D642" s="227" t="s">
        <v>182</v>
      </c>
      <c r="E642" s="228" t="s">
        <v>19</v>
      </c>
      <c r="F642" s="229" t="s">
        <v>2659</v>
      </c>
      <c r="G642" s="226"/>
      <c r="H642" s="230">
        <v>463.60599999999999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182</v>
      </c>
      <c r="AU642" s="236" t="s">
        <v>81</v>
      </c>
      <c r="AV642" s="13" t="s">
        <v>81</v>
      </c>
      <c r="AW642" s="13" t="s">
        <v>33</v>
      </c>
      <c r="AX642" s="13" t="s">
        <v>71</v>
      </c>
      <c r="AY642" s="236" t="s">
        <v>171</v>
      </c>
    </row>
    <row r="643" s="13" customFormat="1">
      <c r="A643" s="13"/>
      <c r="B643" s="225"/>
      <c r="C643" s="226"/>
      <c r="D643" s="227" t="s">
        <v>182</v>
      </c>
      <c r="E643" s="228" t="s">
        <v>19</v>
      </c>
      <c r="F643" s="229" t="s">
        <v>2660</v>
      </c>
      <c r="G643" s="226"/>
      <c r="H643" s="230">
        <v>-8.5800000000000001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182</v>
      </c>
      <c r="AU643" s="236" t="s">
        <v>81</v>
      </c>
      <c r="AV643" s="13" t="s">
        <v>81</v>
      </c>
      <c r="AW643" s="13" t="s">
        <v>33</v>
      </c>
      <c r="AX643" s="13" t="s">
        <v>71</v>
      </c>
      <c r="AY643" s="236" t="s">
        <v>171</v>
      </c>
    </row>
    <row r="644" s="13" customFormat="1">
      <c r="A644" s="13"/>
      <c r="B644" s="225"/>
      <c r="C644" s="226"/>
      <c r="D644" s="227" t="s">
        <v>182</v>
      </c>
      <c r="E644" s="228" t="s">
        <v>19</v>
      </c>
      <c r="F644" s="229" t="s">
        <v>2661</v>
      </c>
      <c r="G644" s="226"/>
      <c r="H644" s="230">
        <v>-6.5999999999999996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182</v>
      </c>
      <c r="AU644" s="236" t="s">
        <v>81</v>
      </c>
      <c r="AV644" s="13" t="s">
        <v>81</v>
      </c>
      <c r="AW644" s="13" t="s">
        <v>33</v>
      </c>
      <c r="AX644" s="13" t="s">
        <v>71</v>
      </c>
      <c r="AY644" s="236" t="s">
        <v>171</v>
      </c>
    </row>
    <row r="645" s="13" customFormat="1">
      <c r="A645" s="13"/>
      <c r="B645" s="225"/>
      <c r="C645" s="226"/>
      <c r="D645" s="227" t="s">
        <v>182</v>
      </c>
      <c r="E645" s="228" t="s">
        <v>19</v>
      </c>
      <c r="F645" s="229" t="s">
        <v>2662</v>
      </c>
      <c r="G645" s="226"/>
      <c r="H645" s="230">
        <v>33.060000000000002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182</v>
      </c>
      <c r="AU645" s="236" t="s">
        <v>81</v>
      </c>
      <c r="AV645" s="13" t="s">
        <v>81</v>
      </c>
      <c r="AW645" s="13" t="s">
        <v>33</v>
      </c>
      <c r="AX645" s="13" t="s">
        <v>71</v>
      </c>
      <c r="AY645" s="236" t="s">
        <v>171</v>
      </c>
    </row>
    <row r="646" s="13" customFormat="1">
      <c r="A646" s="13"/>
      <c r="B646" s="225"/>
      <c r="C646" s="226"/>
      <c r="D646" s="227" t="s">
        <v>182</v>
      </c>
      <c r="E646" s="228" t="s">
        <v>19</v>
      </c>
      <c r="F646" s="229" t="s">
        <v>2663</v>
      </c>
      <c r="G646" s="226"/>
      <c r="H646" s="230">
        <v>245.24500000000001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182</v>
      </c>
      <c r="AU646" s="236" t="s">
        <v>81</v>
      </c>
      <c r="AV646" s="13" t="s">
        <v>81</v>
      </c>
      <c r="AW646" s="13" t="s">
        <v>33</v>
      </c>
      <c r="AX646" s="13" t="s">
        <v>71</v>
      </c>
      <c r="AY646" s="236" t="s">
        <v>171</v>
      </c>
    </row>
    <row r="647" s="14" customFormat="1">
      <c r="A647" s="14"/>
      <c r="B647" s="237"/>
      <c r="C647" s="238"/>
      <c r="D647" s="227" t="s">
        <v>182</v>
      </c>
      <c r="E647" s="239" t="s">
        <v>19</v>
      </c>
      <c r="F647" s="240" t="s">
        <v>2664</v>
      </c>
      <c r="G647" s="238"/>
      <c r="H647" s="241">
        <v>726.73099999999999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182</v>
      </c>
      <c r="AU647" s="247" t="s">
        <v>81</v>
      </c>
      <c r="AV647" s="14" t="s">
        <v>185</v>
      </c>
      <c r="AW647" s="14" t="s">
        <v>33</v>
      </c>
      <c r="AX647" s="14" t="s">
        <v>71</v>
      </c>
      <c r="AY647" s="247" t="s">
        <v>171</v>
      </c>
    </row>
    <row r="648" s="13" customFormat="1">
      <c r="A648" s="13"/>
      <c r="B648" s="225"/>
      <c r="C648" s="226"/>
      <c r="D648" s="227" t="s">
        <v>182</v>
      </c>
      <c r="E648" s="228" t="s">
        <v>19</v>
      </c>
      <c r="F648" s="229" t="s">
        <v>2665</v>
      </c>
      <c r="G648" s="226"/>
      <c r="H648" s="230">
        <v>81.623999999999995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182</v>
      </c>
      <c r="AU648" s="236" t="s">
        <v>81</v>
      </c>
      <c r="AV648" s="13" t="s">
        <v>81</v>
      </c>
      <c r="AW648" s="13" t="s">
        <v>33</v>
      </c>
      <c r="AX648" s="13" t="s">
        <v>71</v>
      </c>
      <c r="AY648" s="236" t="s">
        <v>171</v>
      </c>
    </row>
    <row r="649" s="13" customFormat="1">
      <c r="A649" s="13"/>
      <c r="B649" s="225"/>
      <c r="C649" s="226"/>
      <c r="D649" s="227" t="s">
        <v>182</v>
      </c>
      <c r="E649" s="228" t="s">
        <v>19</v>
      </c>
      <c r="F649" s="229" t="s">
        <v>2666</v>
      </c>
      <c r="G649" s="226"/>
      <c r="H649" s="230">
        <v>111.681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182</v>
      </c>
      <c r="AU649" s="236" t="s">
        <v>81</v>
      </c>
      <c r="AV649" s="13" t="s">
        <v>81</v>
      </c>
      <c r="AW649" s="13" t="s">
        <v>33</v>
      </c>
      <c r="AX649" s="13" t="s">
        <v>71</v>
      </c>
      <c r="AY649" s="236" t="s">
        <v>171</v>
      </c>
    </row>
    <row r="650" s="13" customFormat="1">
      <c r="A650" s="13"/>
      <c r="B650" s="225"/>
      <c r="C650" s="226"/>
      <c r="D650" s="227" t="s">
        <v>182</v>
      </c>
      <c r="E650" s="228" t="s">
        <v>19</v>
      </c>
      <c r="F650" s="229" t="s">
        <v>2780</v>
      </c>
      <c r="G650" s="226"/>
      <c r="H650" s="230">
        <v>172.25999999999999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182</v>
      </c>
      <c r="AU650" s="236" t="s">
        <v>81</v>
      </c>
      <c r="AV650" s="13" t="s">
        <v>81</v>
      </c>
      <c r="AW650" s="13" t="s">
        <v>33</v>
      </c>
      <c r="AX650" s="13" t="s">
        <v>71</v>
      </c>
      <c r="AY650" s="236" t="s">
        <v>171</v>
      </c>
    </row>
    <row r="651" s="14" customFormat="1">
      <c r="A651" s="14"/>
      <c r="B651" s="237"/>
      <c r="C651" s="238"/>
      <c r="D651" s="227" t="s">
        <v>182</v>
      </c>
      <c r="E651" s="239" t="s">
        <v>19</v>
      </c>
      <c r="F651" s="240" t="s">
        <v>2667</v>
      </c>
      <c r="G651" s="238"/>
      <c r="H651" s="241">
        <v>365.565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182</v>
      </c>
      <c r="AU651" s="247" t="s">
        <v>81</v>
      </c>
      <c r="AV651" s="14" t="s">
        <v>185</v>
      </c>
      <c r="AW651" s="14" t="s">
        <v>33</v>
      </c>
      <c r="AX651" s="14" t="s">
        <v>71</v>
      </c>
      <c r="AY651" s="247" t="s">
        <v>171</v>
      </c>
    </row>
    <row r="652" s="13" customFormat="1">
      <c r="A652" s="13"/>
      <c r="B652" s="225"/>
      <c r="C652" s="226"/>
      <c r="D652" s="227" t="s">
        <v>182</v>
      </c>
      <c r="E652" s="228" t="s">
        <v>19</v>
      </c>
      <c r="F652" s="229" t="s">
        <v>2727</v>
      </c>
      <c r="G652" s="226"/>
      <c r="H652" s="230">
        <v>295.85000000000002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182</v>
      </c>
      <c r="AU652" s="236" t="s">
        <v>81</v>
      </c>
      <c r="AV652" s="13" t="s">
        <v>81</v>
      </c>
      <c r="AW652" s="13" t="s">
        <v>33</v>
      </c>
      <c r="AX652" s="13" t="s">
        <v>71</v>
      </c>
      <c r="AY652" s="236" t="s">
        <v>171</v>
      </c>
    </row>
    <row r="653" s="14" customFormat="1">
      <c r="A653" s="14"/>
      <c r="B653" s="237"/>
      <c r="C653" s="238"/>
      <c r="D653" s="227" t="s">
        <v>182</v>
      </c>
      <c r="E653" s="239" t="s">
        <v>19</v>
      </c>
      <c r="F653" s="240" t="s">
        <v>2781</v>
      </c>
      <c r="G653" s="238"/>
      <c r="H653" s="241">
        <v>295.85000000000002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7" t="s">
        <v>182</v>
      </c>
      <c r="AU653" s="247" t="s">
        <v>81</v>
      </c>
      <c r="AV653" s="14" t="s">
        <v>185</v>
      </c>
      <c r="AW653" s="14" t="s">
        <v>33</v>
      </c>
      <c r="AX653" s="14" t="s">
        <v>71</v>
      </c>
      <c r="AY653" s="247" t="s">
        <v>171</v>
      </c>
    </row>
    <row r="654" s="15" customFormat="1">
      <c r="A654" s="15"/>
      <c r="B654" s="248"/>
      <c r="C654" s="249"/>
      <c r="D654" s="227" t="s">
        <v>182</v>
      </c>
      <c r="E654" s="250" t="s">
        <v>19</v>
      </c>
      <c r="F654" s="251" t="s">
        <v>188</v>
      </c>
      <c r="G654" s="249"/>
      <c r="H654" s="252">
        <v>1576.4159999999997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8" t="s">
        <v>182</v>
      </c>
      <c r="AU654" s="258" t="s">
        <v>81</v>
      </c>
      <c r="AV654" s="15" t="s">
        <v>179</v>
      </c>
      <c r="AW654" s="15" t="s">
        <v>33</v>
      </c>
      <c r="AX654" s="15" t="s">
        <v>79</v>
      </c>
      <c r="AY654" s="258" t="s">
        <v>171</v>
      </c>
    </row>
    <row r="655" s="2" customFormat="1" ht="16.5" customHeight="1">
      <c r="A655" s="41"/>
      <c r="B655" s="42"/>
      <c r="C655" s="269" t="s">
        <v>968</v>
      </c>
      <c r="D655" s="269" t="s">
        <v>565</v>
      </c>
      <c r="E655" s="270" t="s">
        <v>2965</v>
      </c>
      <c r="F655" s="271" t="s">
        <v>2966</v>
      </c>
      <c r="G655" s="272" t="s">
        <v>191</v>
      </c>
      <c r="H655" s="273">
        <v>1812.8779999999999</v>
      </c>
      <c r="I655" s="274"/>
      <c r="J655" s="275">
        <f>ROUND(I655*H655,2)</f>
        <v>0</v>
      </c>
      <c r="K655" s="271" t="s">
        <v>178</v>
      </c>
      <c r="L655" s="276"/>
      <c r="M655" s="277" t="s">
        <v>19</v>
      </c>
      <c r="N655" s="278" t="s">
        <v>42</v>
      </c>
      <c r="O655" s="87"/>
      <c r="P655" s="216">
        <f>O655*H655</f>
        <v>0</v>
      </c>
      <c r="Q655" s="216">
        <v>0.0025999999999999999</v>
      </c>
      <c r="R655" s="216">
        <f>Q655*H655</f>
        <v>4.7134827999999995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286</v>
      </c>
      <c r="AT655" s="218" t="s">
        <v>565</v>
      </c>
      <c r="AU655" s="218" t="s">
        <v>81</v>
      </c>
      <c r="AY655" s="20" t="s">
        <v>171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79</v>
      </c>
      <c r="BK655" s="219">
        <f>ROUND(I655*H655,2)</f>
        <v>0</v>
      </c>
      <c r="BL655" s="20" t="s">
        <v>235</v>
      </c>
      <c r="BM655" s="218" t="s">
        <v>971</v>
      </c>
    </row>
    <row r="656" s="13" customFormat="1">
      <c r="A656" s="13"/>
      <c r="B656" s="225"/>
      <c r="C656" s="226"/>
      <c r="D656" s="227" t="s">
        <v>182</v>
      </c>
      <c r="E656" s="228" t="s">
        <v>19</v>
      </c>
      <c r="F656" s="229" t="s">
        <v>2967</v>
      </c>
      <c r="G656" s="226"/>
      <c r="H656" s="230">
        <v>1812.8779999999999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182</v>
      </c>
      <c r="AU656" s="236" t="s">
        <v>81</v>
      </c>
      <c r="AV656" s="13" t="s">
        <v>81</v>
      </c>
      <c r="AW656" s="13" t="s">
        <v>33</v>
      </c>
      <c r="AX656" s="13" t="s">
        <v>71</v>
      </c>
      <c r="AY656" s="236" t="s">
        <v>171</v>
      </c>
    </row>
    <row r="657" s="15" customFormat="1">
      <c r="A657" s="15"/>
      <c r="B657" s="248"/>
      <c r="C657" s="249"/>
      <c r="D657" s="227" t="s">
        <v>182</v>
      </c>
      <c r="E657" s="250" t="s">
        <v>19</v>
      </c>
      <c r="F657" s="251" t="s">
        <v>188</v>
      </c>
      <c r="G657" s="249"/>
      <c r="H657" s="252">
        <v>1812.8779999999999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8" t="s">
        <v>182</v>
      </c>
      <c r="AU657" s="258" t="s">
        <v>81</v>
      </c>
      <c r="AV657" s="15" t="s">
        <v>179</v>
      </c>
      <c r="AW657" s="15" t="s">
        <v>33</v>
      </c>
      <c r="AX657" s="15" t="s">
        <v>79</v>
      </c>
      <c r="AY657" s="258" t="s">
        <v>171</v>
      </c>
    </row>
    <row r="658" s="2" customFormat="1" ht="16.5" customHeight="1">
      <c r="A658" s="41"/>
      <c r="B658" s="42"/>
      <c r="C658" s="207" t="s">
        <v>599</v>
      </c>
      <c r="D658" s="207" t="s">
        <v>174</v>
      </c>
      <c r="E658" s="208" t="s">
        <v>2968</v>
      </c>
      <c r="F658" s="209" t="s">
        <v>2969</v>
      </c>
      <c r="G658" s="210" t="s">
        <v>234</v>
      </c>
      <c r="H658" s="211">
        <v>102.315</v>
      </c>
      <c r="I658" s="212"/>
      <c r="J658" s="213">
        <f>ROUND(I658*H658,2)</f>
        <v>0</v>
      </c>
      <c r="K658" s="209" t="s">
        <v>178</v>
      </c>
      <c r="L658" s="47"/>
      <c r="M658" s="214" t="s">
        <v>19</v>
      </c>
      <c r="N658" s="215" t="s">
        <v>42</v>
      </c>
      <c r="O658" s="87"/>
      <c r="P658" s="216">
        <f>O658*H658</f>
        <v>0</v>
      </c>
      <c r="Q658" s="216">
        <v>0</v>
      </c>
      <c r="R658" s="216">
        <f>Q658*H658</f>
        <v>0</v>
      </c>
      <c r="S658" s="216">
        <v>0</v>
      </c>
      <c r="T658" s="217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8" t="s">
        <v>235</v>
      </c>
      <c r="AT658" s="218" t="s">
        <v>174</v>
      </c>
      <c r="AU658" s="218" t="s">
        <v>81</v>
      </c>
      <c r="AY658" s="20" t="s">
        <v>171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20" t="s">
        <v>79</v>
      </c>
      <c r="BK658" s="219">
        <f>ROUND(I658*H658,2)</f>
        <v>0</v>
      </c>
      <c r="BL658" s="20" t="s">
        <v>235</v>
      </c>
      <c r="BM658" s="218" t="s">
        <v>976</v>
      </c>
    </row>
    <row r="659" s="2" customFormat="1">
      <c r="A659" s="41"/>
      <c r="B659" s="42"/>
      <c r="C659" s="43"/>
      <c r="D659" s="220" t="s">
        <v>180</v>
      </c>
      <c r="E659" s="43"/>
      <c r="F659" s="221" t="s">
        <v>2970</v>
      </c>
      <c r="G659" s="43"/>
      <c r="H659" s="43"/>
      <c r="I659" s="222"/>
      <c r="J659" s="43"/>
      <c r="K659" s="43"/>
      <c r="L659" s="47"/>
      <c r="M659" s="223"/>
      <c r="N659" s="224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180</v>
      </c>
      <c r="AU659" s="20" t="s">
        <v>81</v>
      </c>
    </row>
    <row r="660" s="13" customFormat="1">
      <c r="A660" s="13"/>
      <c r="B660" s="225"/>
      <c r="C660" s="226"/>
      <c r="D660" s="227" t="s">
        <v>182</v>
      </c>
      <c r="E660" s="228" t="s">
        <v>19</v>
      </c>
      <c r="F660" s="229" t="s">
        <v>2971</v>
      </c>
      <c r="G660" s="226"/>
      <c r="H660" s="230">
        <v>102.315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182</v>
      </c>
      <c r="AU660" s="236" t="s">
        <v>81</v>
      </c>
      <c r="AV660" s="13" t="s">
        <v>81</v>
      </c>
      <c r="AW660" s="13" t="s">
        <v>33</v>
      </c>
      <c r="AX660" s="13" t="s">
        <v>71</v>
      </c>
      <c r="AY660" s="236" t="s">
        <v>171</v>
      </c>
    </row>
    <row r="661" s="15" customFormat="1">
      <c r="A661" s="15"/>
      <c r="B661" s="248"/>
      <c r="C661" s="249"/>
      <c r="D661" s="227" t="s">
        <v>182</v>
      </c>
      <c r="E661" s="250" t="s">
        <v>19</v>
      </c>
      <c r="F661" s="251" t="s">
        <v>188</v>
      </c>
      <c r="G661" s="249"/>
      <c r="H661" s="252">
        <v>102.315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8" t="s">
        <v>182</v>
      </c>
      <c r="AU661" s="258" t="s">
        <v>81</v>
      </c>
      <c r="AV661" s="15" t="s">
        <v>179</v>
      </c>
      <c r="AW661" s="15" t="s">
        <v>33</v>
      </c>
      <c r="AX661" s="15" t="s">
        <v>79</v>
      </c>
      <c r="AY661" s="258" t="s">
        <v>171</v>
      </c>
    </row>
    <row r="662" s="2" customFormat="1" ht="16.5" customHeight="1">
      <c r="A662" s="41"/>
      <c r="B662" s="42"/>
      <c r="C662" s="269" t="s">
        <v>995</v>
      </c>
      <c r="D662" s="269" t="s">
        <v>565</v>
      </c>
      <c r="E662" s="270" t="s">
        <v>2972</v>
      </c>
      <c r="F662" s="271" t="s">
        <v>2973</v>
      </c>
      <c r="G662" s="272" t="s">
        <v>234</v>
      </c>
      <c r="H662" s="273">
        <v>114</v>
      </c>
      <c r="I662" s="274"/>
      <c r="J662" s="275">
        <f>ROUND(I662*H662,2)</f>
        <v>0</v>
      </c>
      <c r="K662" s="271" t="s">
        <v>178</v>
      </c>
      <c r="L662" s="276"/>
      <c r="M662" s="277" t="s">
        <v>19</v>
      </c>
      <c r="N662" s="278" t="s">
        <v>42</v>
      </c>
      <c r="O662" s="87"/>
      <c r="P662" s="216">
        <f>O662*H662</f>
        <v>0</v>
      </c>
      <c r="Q662" s="216">
        <v>0.0016000000000000001</v>
      </c>
      <c r="R662" s="216">
        <f>Q662*H662</f>
        <v>0.18240000000000001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286</v>
      </c>
      <c r="AT662" s="218" t="s">
        <v>565</v>
      </c>
      <c r="AU662" s="218" t="s">
        <v>81</v>
      </c>
      <c r="AY662" s="20" t="s">
        <v>171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20" t="s">
        <v>79</v>
      </c>
      <c r="BK662" s="219">
        <f>ROUND(I662*H662,2)</f>
        <v>0</v>
      </c>
      <c r="BL662" s="20" t="s">
        <v>235</v>
      </c>
      <c r="BM662" s="218" t="s">
        <v>998</v>
      </c>
    </row>
    <row r="663" s="2" customFormat="1" ht="16.5" customHeight="1">
      <c r="A663" s="41"/>
      <c r="B663" s="42"/>
      <c r="C663" s="269" t="s">
        <v>603</v>
      </c>
      <c r="D663" s="269" t="s">
        <v>565</v>
      </c>
      <c r="E663" s="270" t="s">
        <v>2974</v>
      </c>
      <c r="F663" s="271" t="s">
        <v>2975</v>
      </c>
      <c r="G663" s="272" t="s">
        <v>395</v>
      </c>
      <c r="H663" s="273">
        <v>9</v>
      </c>
      <c r="I663" s="274"/>
      <c r="J663" s="275">
        <f>ROUND(I663*H663,2)</f>
        <v>0</v>
      </c>
      <c r="K663" s="271" t="s">
        <v>178</v>
      </c>
      <c r="L663" s="276"/>
      <c r="M663" s="277" t="s">
        <v>19</v>
      </c>
      <c r="N663" s="278" t="s">
        <v>42</v>
      </c>
      <c r="O663" s="87"/>
      <c r="P663" s="216">
        <f>O663*H663</f>
        <v>0</v>
      </c>
      <c r="Q663" s="216">
        <v>0.00012999999999999999</v>
      </c>
      <c r="R663" s="216">
        <f>Q663*H663</f>
        <v>0.0011699999999999998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286</v>
      </c>
      <c r="AT663" s="218" t="s">
        <v>565</v>
      </c>
      <c r="AU663" s="218" t="s">
        <v>81</v>
      </c>
      <c r="AY663" s="20" t="s">
        <v>171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79</v>
      </c>
      <c r="BK663" s="219">
        <f>ROUND(I663*H663,2)</f>
        <v>0</v>
      </c>
      <c r="BL663" s="20" t="s">
        <v>235</v>
      </c>
      <c r="BM663" s="218" t="s">
        <v>1006</v>
      </c>
    </row>
    <row r="664" s="2" customFormat="1" ht="16.5" customHeight="1">
      <c r="A664" s="41"/>
      <c r="B664" s="42"/>
      <c r="C664" s="207" t="s">
        <v>1010</v>
      </c>
      <c r="D664" s="207" t="s">
        <v>174</v>
      </c>
      <c r="E664" s="208" t="s">
        <v>2976</v>
      </c>
      <c r="F664" s="209" t="s">
        <v>2977</v>
      </c>
      <c r="G664" s="210" t="s">
        <v>234</v>
      </c>
      <c r="H664" s="211">
        <v>6</v>
      </c>
      <c r="I664" s="212"/>
      <c r="J664" s="213">
        <f>ROUND(I664*H664,2)</f>
        <v>0</v>
      </c>
      <c r="K664" s="209" t="s">
        <v>178</v>
      </c>
      <c r="L664" s="47"/>
      <c r="M664" s="214" t="s">
        <v>19</v>
      </c>
      <c r="N664" s="215" t="s">
        <v>42</v>
      </c>
      <c r="O664" s="87"/>
      <c r="P664" s="216">
        <f>O664*H664</f>
        <v>0</v>
      </c>
      <c r="Q664" s="216">
        <v>0</v>
      </c>
      <c r="R664" s="216">
        <f>Q664*H664</f>
        <v>0</v>
      </c>
      <c r="S664" s="216">
        <v>0</v>
      </c>
      <c r="T664" s="217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8" t="s">
        <v>235</v>
      </c>
      <c r="AT664" s="218" t="s">
        <v>174</v>
      </c>
      <c r="AU664" s="218" t="s">
        <v>81</v>
      </c>
      <c r="AY664" s="20" t="s">
        <v>171</v>
      </c>
      <c r="BE664" s="219">
        <f>IF(N664="základní",J664,0)</f>
        <v>0</v>
      </c>
      <c r="BF664" s="219">
        <f>IF(N664="snížená",J664,0)</f>
        <v>0</v>
      </c>
      <c r="BG664" s="219">
        <f>IF(N664="zákl. přenesená",J664,0)</f>
        <v>0</v>
      </c>
      <c r="BH664" s="219">
        <f>IF(N664="sníž. přenesená",J664,0)</f>
        <v>0</v>
      </c>
      <c r="BI664" s="219">
        <f>IF(N664="nulová",J664,0)</f>
        <v>0</v>
      </c>
      <c r="BJ664" s="20" t="s">
        <v>79</v>
      </c>
      <c r="BK664" s="219">
        <f>ROUND(I664*H664,2)</f>
        <v>0</v>
      </c>
      <c r="BL664" s="20" t="s">
        <v>235</v>
      </c>
      <c r="BM664" s="218" t="s">
        <v>1013</v>
      </c>
    </row>
    <row r="665" s="2" customFormat="1">
      <c r="A665" s="41"/>
      <c r="B665" s="42"/>
      <c r="C665" s="43"/>
      <c r="D665" s="220" t="s">
        <v>180</v>
      </c>
      <c r="E665" s="43"/>
      <c r="F665" s="221" t="s">
        <v>2978</v>
      </c>
      <c r="G665" s="43"/>
      <c r="H665" s="43"/>
      <c r="I665" s="222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180</v>
      </c>
      <c r="AU665" s="20" t="s">
        <v>81</v>
      </c>
    </row>
    <row r="666" s="13" customFormat="1">
      <c r="A666" s="13"/>
      <c r="B666" s="225"/>
      <c r="C666" s="226"/>
      <c r="D666" s="227" t="s">
        <v>182</v>
      </c>
      <c r="E666" s="228" t="s">
        <v>19</v>
      </c>
      <c r="F666" s="229" t="s">
        <v>2678</v>
      </c>
      <c r="G666" s="226"/>
      <c r="H666" s="230">
        <v>6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182</v>
      </c>
      <c r="AU666" s="236" t="s">
        <v>81</v>
      </c>
      <c r="AV666" s="13" t="s">
        <v>81</v>
      </c>
      <c r="AW666" s="13" t="s">
        <v>33</v>
      </c>
      <c r="AX666" s="13" t="s">
        <v>71</v>
      </c>
      <c r="AY666" s="236" t="s">
        <v>171</v>
      </c>
    </row>
    <row r="667" s="15" customFormat="1">
      <c r="A667" s="15"/>
      <c r="B667" s="248"/>
      <c r="C667" s="249"/>
      <c r="D667" s="227" t="s">
        <v>182</v>
      </c>
      <c r="E667" s="250" t="s">
        <v>19</v>
      </c>
      <c r="F667" s="251" t="s">
        <v>188</v>
      </c>
      <c r="G667" s="249"/>
      <c r="H667" s="252">
        <v>6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8" t="s">
        <v>182</v>
      </c>
      <c r="AU667" s="258" t="s">
        <v>81</v>
      </c>
      <c r="AV667" s="15" t="s">
        <v>179</v>
      </c>
      <c r="AW667" s="15" t="s">
        <v>33</v>
      </c>
      <c r="AX667" s="15" t="s">
        <v>79</v>
      </c>
      <c r="AY667" s="258" t="s">
        <v>171</v>
      </c>
    </row>
    <row r="668" s="2" customFormat="1" ht="16.5" customHeight="1">
      <c r="A668" s="41"/>
      <c r="B668" s="42"/>
      <c r="C668" s="207" t="s">
        <v>611</v>
      </c>
      <c r="D668" s="207" t="s">
        <v>174</v>
      </c>
      <c r="E668" s="208" t="s">
        <v>2979</v>
      </c>
      <c r="F668" s="209" t="s">
        <v>2980</v>
      </c>
      <c r="G668" s="210" t="s">
        <v>234</v>
      </c>
      <c r="H668" s="211">
        <v>6</v>
      </c>
      <c r="I668" s="212"/>
      <c r="J668" s="213">
        <f>ROUND(I668*H668,2)</f>
        <v>0</v>
      </c>
      <c r="K668" s="209" t="s">
        <v>178</v>
      </c>
      <c r="L668" s="47"/>
      <c r="M668" s="214" t="s">
        <v>19</v>
      </c>
      <c r="N668" s="215" t="s">
        <v>42</v>
      </c>
      <c r="O668" s="87"/>
      <c r="P668" s="216">
        <f>O668*H668</f>
        <v>0</v>
      </c>
      <c r="Q668" s="216">
        <v>0</v>
      </c>
      <c r="R668" s="216">
        <f>Q668*H668</f>
        <v>0</v>
      </c>
      <c r="S668" s="216">
        <v>0</v>
      </c>
      <c r="T668" s="217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8" t="s">
        <v>235</v>
      </c>
      <c r="AT668" s="218" t="s">
        <v>174</v>
      </c>
      <c r="AU668" s="218" t="s">
        <v>81</v>
      </c>
      <c r="AY668" s="20" t="s">
        <v>171</v>
      </c>
      <c r="BE668" s="219">
        <f>IF(N668="základní",J668,0)</f>
        <v>0</v>
      </c>
      <c r="BF668" s="219">
        <f>IF(N668="snížená",J668,0)</f>
        <v>0</v>
      </c>
      <c r="BG668" s="219">
        <f>IF(N668="zákl. přenesená",J668,0)</f>
        <v>0</v>
      </c>
      <c r="BH668" s="219">
        <f>IF(N668="sníž. přenesená",J668,0)</f>
        <v>0</v>
      </c>
      <c r="BI668" s="219">
        <f>IF(N668="nulová",J668,0)</f>
        <v>0</v>
      </c>
      <c r="BJ668" s="20" t="s">
        <v>79</v>
      </c>
      <c r="BK668" s="219">
        <f>ROUND(I668*H668,2)</f>
        <v>0</v>
      </c>
      <c r="BL668" s="20" t="s">
        <v>235</v>
      </c>
      <c r="BM668" s="218" t="s">
        <v>1018</v>
      </c>
    </row>
    <row r="669" s="2" customFormat="1">
      <c r="A669" s="41"/>
      <c r="B669" s="42"/>
      <c r="C669" s="43"/>
      <c r="D669" s="220" t="s">
        <v>180</v>
      </c>
      <c r="E669" s="43"/>
      <c r="F669" s="221" t="s">
        <v>2981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180</v>
      </c>
      <c r="AU669" s="20" t="s">
        <v>81</v>
      </c>
    </row>
    <row r="670" s="2" customFormat="1" ht="16.5" customHeight="1">
      <c r="A670" s="41"/>
      <c r="B670" s="42"/>
      <c r="C670" s="269" t="s">
        <v>1021</v>
      </c>
      <c r="D670" s="269" t="s">
        <v>565</v>
      </c>
      <c r="E670" s="270" t="s">
        <v>2982</v>
      </c>
      <c r="F670" s="271" t="s">
        <v>2983</v>
      </c>
      <c r="G670" s="272" t="s">
        <v>234</v>
      </c>
      <c r="H670" s="273">
        <v>9</v>
      </c>
      <c r="I670" s="274"/>
      <c r="J670" s="275">
        <f>ROUND(I670*H670,2)</f>
        <v>0</v>
      </c>
      <c r="K670" s="271" t="s">
        <v>178</v>
      </c>
      <c r="L670" s="276"/>
      <c r="M670" s="277" t="s">
        <v>19</v>
      </c>
      <c r="N670" s="278" t="s">
        <v>42</v>
      </c>
      <c r="O670" s="87"/>
      <c r="P670" s="216">
        <f>O670*H670</f>
        <v>0</v>
      </c>
      <c r="Q670" s="216">
        <v>0.00122</v>
      </c>
      <c r="R670" s="216">
        <f>Q670*H670</f>
        <v>0.01098</v>
      </c>
      <c r="S670" s="216">
        <v>0</v>
      </c>
      <c r="T670" s="217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286</v>
      </c>
      <c r="AT670" s="218" t="s">
        <v>565</v>
      </c>
      <c r="AU670" s="218" t="s">
        <v>81</v>
      </c>
      <c r="AY670" s="20" t="s">
        <v>171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79</v>
      </c>
      <c r="BK670" s="219">
        <f>ROUND(I670*H670,2)</f>
        <v>0</v>
      </c>
      <c r="BL670" s="20" t="s">
        <v>235</v>
      </c>
      <c r="BM670" s="218" t="s">
        <v>1024</v>
      </c>
    </row>
    <row r="671" s="2" customFormat="1" ht="16.5" customHeight="1">
      <c r="A671" s="41"/>
      <c r="B671" s="42"/>
      <c r="C671" s="207" t="s">
        <v>615</v>
      </c>
      <c r="D671" s="207" t="s">
        <v>174</v>
      </c>
      <c r="E671" s="208" t="s">
        <v>2984</v>
      </c>
      <c r="F671" s="209" t="s">
        <v>2985</v>
      </c>
      <c r="G671" s="210" t="s">
        <v>234</v>
      </c>
      <c r="H671" s="211">
        <v>250.40000000000001</v>
      </c>
      <c r="I671" s="212"/>
      <c r="J671" s="213">
        <f>ROUND(I671*H671,2)</f>
        <v>0</v>
      </c>
      <c r="K671" s="209" t="s">
        <v>178</v>
      </c>
      <c r="L671" s="47"/>
      <c r="M671" s="214" t="s">
        <v>19</v>
      </c>
      <c r="N671" s="215" t="s">
        <v>42</v>
      </c>
      <c r="O671" s="87"/>
      <c r="P671" s="216">
        <f>O671*H671</f>
        <v>0</v>
      </c>
      <c r="Q671" s="216">
        <v>0</v>
      </c>
      <c r="R671" s="216">
        <f>Q671*H671</f>
        <v>0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235</v>
      </c>
      <c r="AT671" s="218" t="s">
        <v>174</v>
      </c>
      <c r="AU671" s="218" t="s">
        <v>81</v>
      </c>
      <c r="AY671" s="20" t="s">
        <v>171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79</v>
      </c>
      <c r="BK671" s="219">
        <f>ROUND(I671*H671,2)</f>
        <v>0</v>
      </c>
      <c r="BL671" s="20" t="s">
        <v>235</v>
      </c>
      <c r="BM671" s="218" t="s">
        <v>1029</v>
      </c>
    </row>
    <row r="672" s="2" customFormat="1">
      <c r="A672" s="41"/>
      <c r="B672" s="42"/>
      <c r="C672" s="43"/>
      <c r="D672" s="220" t="s">
        <v>180</v>
      </c>
      <c r="E672" s="43"/>
      <c r="F672" s="221" t="s">
        <v>2986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180</v>
      </c>
      <c r="AU672" s="20" t="s">
        <v>81</v>
      </c>
    </row>
    <row r="673" s="13" customFormat="1">
      <c r="A673" s="13"/>
      <c r="B673" s="225"/>
      <c r="C673" s="226"/>
      <c r="D673" s="227" t="s">
        <v>182</v>
      </c>
      <c r="E673" s="228" t="s">
        <v>19</v>
      </c>
      <c r="F673" s="229" t="s">
        <v>2987</v>
      </c>
      <c r="G673" s="226"/>
      <c r="H673" s="230">
        <v>145.03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182</v>
      </c>
      <c r="AU673" s="236" t="s">
        <v>81</v>
      </c>
      <c r="AV673" s="13" t="s">
        <v>81</v>
      </c>
      <c r="AW673" s="13" t="s">
        <v>33</v>
      </c>
      <c r="AX673" s="13" t="s">
        <v>71</v>
      </c>
      <c r="AY673" s="236" t="s">
        <v>171</v>
      </c>
    </row>
    <row r="674" s="13" customFormat="1">
      <c r="A674" s="13"/>
      <c r="B674" s="225"/>
      <c r="C674" s="226"/>
      <c r="D674" s="227" t="s">
        <v>182</v>
      </c>
      <c r="E674" s="228" t="s">
        <v>19</v>
      </c>
      <c r="F674" s="229" t="s">
        <v>2988</v>
      </c>
      <c r="G674" s="226"/>
      <c r="H674" s="230">
        <v>111.97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182</v>
      </c>
      <c r="AU674" s="236" t="s">
        <v>81</v>
      </c>
      <c r="AV674" s="13" t="s">
        <v>81</v>
      </c>
      <c r="AW674" s="13" t="s">
        <v>33</v>
      </c>
      <c r="AX674" s="13" t="s">
        <v>71</v>
      </c>
      <c r="AY674" s="236" t="s">
        <v>171</v>
      </c>
    </row>
    <row r="675" s="13" customFormat="1">
      <c r="A675" s="13"/>
      <c r="B675" s="225"/>
      <c r="C675" s="226"/>
      <c r="D675" s="227" t="s">
        <v>182</v>
      </c>
      <c r="E675" s="228" t="s">
        <v>19</v>
      </c>
      <c r="F675" s="229" t="s">
        <v>2714</v>
      </c>
      <c r="G675" s="226"/>
      <c r="H675" s="230">
        <v>-6.5999999999999996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182</v>
      </c>
      <c r="AU675" s="236" t="s">
        <v>81</v>
      </c>
      <c r="AV675" s="13" t="s">
        <v>81</v>
      </c>
      <c r="AW675" s="13" t="s">
        <v>33</v>
      </c>
      <c r="AX675" s="13" t="s">
        <v>71</v>
      </c>
      <c r="AY675" s="236" t="s">
        <v>171</v>
      </c>
    </row>
    <row r="676" s="15" customFormat="1">
      <c r="A676" s="15"/>
      <c r="B676" s="248"/>
      <c r="C676" s="249"/>
      <c r="D676" s="227" t="s">
        <v>182</v>
      </c>
      <c r="E676" s="250" t="s">
        <v>19</v>
      </c>
      <c r="F676" s="251" t="s">
        <v>188</v>
      </c>
      <c r="G676" s="249"/>
      <c r="H676" s="252">
        <v>250.40000000000001</v>
      </c>
      <c r="I676" s="253"/>
      <c r="J676" s="249"/>
      <c r="K676" s="249"/>
      <c r="L676" s="254"/>
      <c r="M676" s="255"/>
      <c r="N676" s="256"/>
      <c r="O676" s="256"/>
      <c r="P676" s="256"/>
      <c r="Q676" s="256"/>
      <c r="R676" s="256"/>
      <c r="S676" s="256"/>
      <c r="T676" s="25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8" t="s">
        <v>182</v>
      </c>
      <c r="AU676" s="258" t="s">
        <v>81</v>
      </c>
      <c r="AV676" s="15" t="s">
        <v>179</v>
      </c>
      <c r="AW676" s="15" t="s">
        <v>33</v>
      </c>
      <c r="AX676" s="15" t="s">
        <v>79</v>
      </c>
      <c r="AY676" s="258" t="s">
        <v>171</v>
      </c>
    </row>
    <row r="677" s="2" customFormat="1" ht="16.5" customHeight="1">
      <c r="A677" s="41"/>
      <c r="B677" s="42"/>
      <c r="C677" s="269" t="s">
        <v>1032</v>
      </c>
      <c r="D677" s="269" t="s">
        <v>565</v>
      </c>
      <c r="E677" s="270" t="s">
        <v>2989</v>
      </c>
      <c r="F677" s="271" t="s">
        <v>2990</v>
      </c>
      <c r="G677" s="272" t="s">
        <v>234</v>
      </c>
      <c r="H677" s="273">
        <v>288</v>
      </c>
      <c r="I677" s="274"/>
      <c r="J677" s="275">
        <f>ROUND(I677*H677,2)</f>
        <v>0</v>
      </c>
      <c r="K677" s="271" t="s">
        <v>19</v>
      </c>
      <c r="L677" s="276"/>
      <c r="M677" s="277" t="s">
        <v>19</v>
      </c>
      <c r="N677" s="278" t="s">
        <v>42</v>
      </c>
      <c r="O677" s="87"/>
      <c r="P677" s="216">
        <f>O677*H677</f>
        <v>0</v>
      </c>
      <c r="Q677" s="216">
        <v>0</v>
      </c>
      <c r="R677" s="216">
        <f>Q677*H677</f>
        <v>0</v>
      </c>
      <c r="S677" s="216">
        <v>0</v>
      </c>
      <c r="T677" s="217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8" t="s">
        <v>286</v>
      </c>
      <c r="AT677" s="218" t="s">
        <v>565</v>
      </c>
      <c r="AU677" s="218" t="s">
        <v>81</v>
      </c>
      <c r="AY677" s="20" t="s">
        <v>171</v>
      </c>
      <c r="BE677" s="219">
        <f>IF(N677="základní",J677,0)</f>
        <v>0</v>
      </c>
      <c r="BF677" s="219">
        <f>IF(N677="snížená",J677,0)</f>
        <v>0</v>
      </c>
      <c r="BG677" s="219">
        <f>IF(N677="zákl. přenesená",J677,0)</f>
        <v>0</v>
      </c>
      <c r="BH677" s="219">
        <f>IF(N677="sníž. přenesená",J677,0)</f>
        <v>0</v>
      </c>
      <c r="BI677" s="219">
        <f>IF(N677="nulová",J677,0)</f>
        <v>0</v>
      </c>
      <c r="BJ677" s="20" t="s">
        <v>79</v>
      </c>
      <c r="BK677" s="219">
        <f>ROUND(I677*H677,2)</f>
        <v>0</v>
      </c>
      <c r="BL677" s="20" t="s">
        <v>235</v>
      </c>
      <c r="BM677" s="218" t="s">
        <v>1035</v>
      </c>
    </row>
    <row r="678" s="2" customFormat="1" ht="16.5" customHeight="1">
      <c r="A678" s="41"/>
      <c r="B678" s="42"/>
      <c r="C678" s="207" t="s">
        <v>620</v>
      </c>
      <c r="D678" s="207" t="s">
        <v>174</v>
      </c>
      <c r="E678" s="208" t="s">
        <v>2991</v>
      </c>
      <c r="F678" s="209" t="s">
        <v>2992</v>
      </c>
      <c r="G678" s="210" t="s">
        <v>234</v>
      </c>
      <c r="H678" s="211">
        <v>100</v>
      </c>
      <c r="I678" s="212"/>
      <c r="J678" s="213">
        <f>ROUND(I678*H678,2)</f>
        <v>0</v>
      </c>
      <c r="K678" s="209" t="s">
        <v>178</v>
      </c>
      <c r="L678" s="47"/>
      <c r="M678" s="214" t="s">
        <v>19</v>
      </c>
      <c r="N678" s="215" t="s">
        <v>42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235</v>
      </c>
      <c r="AT678" s="218" t="s">
        <v>174</v>
      </c>
      <c r="AU678" s="218" t="s">
        <v>81</v>
      </c>
      <c r="AY678" s="20" t="s">
        <v>171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79</v>
      </c>
      <c r="BK678" s="219">
        <f>ROUND(I678*H678,2)</f>
        <v>0</v>
      </c>
      <c r="BL678" s="20" t="s">
        <v>235</v>
      </c>
      <c r="BM678" s="218" t="s">
        <v>1040</v>
      </c>
    </row>
    <row r="679" s="2" customFormat="1">
      <c r="A679" s="41"/>
      <c r="B679" s="42"/>
      <c r="C679" s="43"/>
      <c r="D679" s="220" t="s">
        <v>180</v>
      </c>
      <c r="E679" s="43"/>
      <c r="F679" s="221" t="s">
        <v>2993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180</v>
      </c>
      <c r="AU679" s="20" t="s">
        <v>81</v>
      </c>
    </row>
    <row r="680" s="13" customFormat="1">
      <c r="A680" s="13"/>
      <c r="B680" s="225"/>
      <c r="C680" s="226"/>
      <c r="D680" s="227" t="s">
        <v>182</v>
      </c>
      <c r="E680" s="228" t="s">
        <v>19</v>
      </c>
      <c r="F680" s="229" t="s">
        <v>2994</v>
      </c>
      <c r="G680" s="226"/>
      <c r="H680" s="230">
        <v>100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182</v>
      </c>
      <c r="AU680" s="236" t="s">
        <v>81</v>
      </c>
      <c r="AV680" s="13" t="s">
        <v>81</v>
      </c>
      <c r="AW680" s="13" t="s">
        <v>33</v>
      </c>
      <c r="AX680" s="13" t="s">
        <v>71</v>
      </c>
      <c r="AY680" s="236" t="s">
        <v>171</v>
      </c>
    </row>
    <row r="681" s="15" customFormat="1">
      <c r="A681" s="15"/>
      <c r="B681" s="248"/>
      <c r="C681" s="249"/>
      <c r="D681" s="227" t="s">
        <v>182</v>
      </c>
      <c r="E681" s="250" t="s">
        <v>19</v>
      </c>
      <c r="F681" s="251" t="s">
        <v>188</v>
      </c>
      <c r="G681" s="249"/>
      <c r="H681" s="252">
        <v>100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8" t="s">
        <v>182</v>
      </c>
      <c r="AU681" s="258" t="s">
        <v>81</v>
      </c>
      <c r="AV681" s="15" t="s">
        <v>179</v>
      </c>
      <c r="AW681" s="15" t="s">
        <v>33</v>
      </c>
      <c r="AX681" s="15" t="s">
        <v>79</v>
      </c>
      <c r="AY681" s="258" t="s">
        <v>171</v>
      </c>
    </row>
    <row r="682" s="2" customFormat="1" ht="16.5" customHeight="1">
      <c r="A682" s="41"/>
      <c r="B682" s="42"/>
      <c r="C682" s="269" t="s">
        <v>1043</v>
      </c>
      <c r="D682" s="269" t="s">
        <v>565</v>
      </c>
      <c r="E682" s="270" t="s">
        <v>2995</v>
      </c>
      <c r="F682" s="271" t="s">
        <v>2996</v>
      </c>
      <c r="G682" s="272" t="s">
        <v>234</v>
      </c>
      <c r="H682" s="273">
        <v>115</v>
      </c>
      <c r="I682" s="274"/>
      <c r="J682" s="275">
        <f>ROUND(I682*H682,2)</f>
        <v>0</v>
      </c>
      <c r="K682" s="271" t="s">
        <v>178</v>
      </c>
      <c r="L682" s="276"/>
      <c r="M682" s="277" t="s">
        <v>19</v>
      </c>
      <c r="N682" s="278" t="s">
        <v>42</v>
      </c>
      <c r="O682" s="87"/>
      <c r="P682" s="216">
        <f>O682*H682</f>
        <v>0</v>
      </c>
      <c r="Q682" s="216">
        <v>0.00055000000000000003</v>
      </c>
      <c r="R682" s="216">
        <f>Q682*H682</f>
        <v>0.063250000000000001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286</v>
      </c>
      <c r="AT682" s="218" t="s">
        <v>565</v>
      </c>
      <c r="AU682" s="218" t="s">
        <v>81</v>
      </c>
      <c r="AY682" s="20" t="s">
        <v>171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79</v>
      </c>
      <c r="BK682" s="219">
        <f>ROUND(I682*H682,2)</f>
        <v>0</v>
      </c>
      <c r="BL682" s="20" t="s">
        <v>235</v>
      </c>
      <c r="BM682" s="218" t="s">
        <v>1046</v>
      </c>
    </row>
    <row r="683" s="13" customFormat="1">
      <c r="A683" s="13"/>
      <c r="B683" s="225"/>
      <c r="C683" s="226"/>
      <c r="D683" s="227" t="s">
        <v>182</v>
      </c>
      <c r="E683" s="228" t="s">
        <v>19</v>
      </c>
      <c r="F683" s="229" t="s">
        <v>2997</v>
      </c>
      <c r="G683" s="226"/>
      <c r="H683" s="230">
        <v>115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182</v>
      </c>
      <c r="AU683" s="236" t="s">
        <v>81</v>
      </c>
      <c r="AV683" s="13" t="s">
        <v>81</v>
      </c>
      <c r="AW683" s="13" t="s">
        <v>33</v>
      </c>
      <c r="AX683" s="13" t="s">
        <v>71</v>
      </c>
      <c r="AY683" s="236" t="s">
        <v>171</v>
      </c>
    </row>
    <row r="684" s="15" customFormat="1">
      <c r="A684" s="15"/>
      <c r="B684" s="248"/>
      <c r="C684" s="249"/>
      <c r="D684" s="227" t="s">
        <v>182</v>
      </c>
      <c r="E684" s="250" t="s">
        <v>19</v>
      </c>
      <c r="F684" s="251" t="s">
        <v>188</v>
      </c>
      <c r="G684" s="249"/>
      <c r="H684" s="252">
        <v>115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8" t="s">
        <v>182</v>
      </c>
      <c r="AU684" s="258" t="s">
        <v>81</v>
      </c>
      <c r="AV684" s="15" t="s">
        <v>179</v>
      </c>
      <c r="AW684" s="15" t="s">
        <v>33</v>
      </c>
      <c r="AX684" s="15" t="s">
        <v>79</v>
      </c>
      <c r="AY684" s="258" t="s">
        <v>171</v>
      </c>
    </row>
    <row r="685" s="2" customFormat="1" ht="16.5" customHeight="1">
      <c r="A685" s="41"/>
      <c r="B685" s="42"/>
      <c r="C685" s="207" t="s">
        <v>625</v>
      </c>
      <c r="D685" s="207" t="s">
        <v>174</v>
      </c>
      <c r="E685" s="208" t="s">
        <v>2998</v>
      </c>
      <c r="F685" s="209" t="s">
        <v>2999</v>
      </c>
      <c r="G685" s="210" t="s">
        <v>234</v>
      </c>
      <c r="H685" s="211">
        <v>175.56999999999999</v>
      </c>
      <c r="I685" s="212"/>
      <c r="J685" s="213">
        <f>ROUND(I685*H685,2)</f>
        <v>0</v>
      </c>
      <c r="K685" s="209" t="s">
        <v>19</v>
      </c>
      <c r="L685" s="47"/>
      <c r="M685" s="214" t="s">
        <v>19</v>
      </c>
      <c r="N685" s="215" t="s">
        <v>42</v>
      </c>
      <c r="O685" s="87"/>
      <c r="P685" s="216">
        <f>O685*H685</f>
        <v>0</v>
      </c>
      <c r="Q685" s="216">
        <v>0</v>
      </c>
      <c r="R685" s="216">
        <f>Q685*H685</f>
        <v>0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235</v>
      </c>
      <c r="AT685" s="218" t="s">
        <v>174</v>
      </c>
      <c r="AU685" s="218" t="s">
        <v>81</v>
      </c>
      <c r="AY685" s="20" t="s">
        <v>171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79</v>
      </c>
      <c r="BK685" s="219">
        <f>ROUND(I685*H685,2)</f>
        <v>0</v>
      </c>
      <c r="BL685" s="20" t="s">
        <v>235</v>
      </c>
      <c r="BM685" s="218" t="s">
        <v>1050</v>
      </c>
    </row>
    <row r="686" s="13" customFormat="1">
      <c r="A686" s="13"/>
      <c r="B686" s="225"/>
      <c r="C686" s="226"/>
      <c r="D686" s="227" t="s">
        <v>182</v>
      </c>
      <c r="E686" s="228" t="s">
        <v>19</v>
      </c>
      <c r="F686" s="229" t="s">
        <v>2987</v>
      </c>
      <c r="G686" s="226"/>
      <c r="H686" s="230">
        <v>145.03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182</v>
      </c>
      <c r="AU686" s="236" t="s">
        <v>81</v>
      </c>
      <c r="AV686" s="13" t="s">
        <v>81</v>
      </c>
      <c r="AW686" s="13" t="s">
        <v>33</v>
      </c>
      <c r="AX686" s="13" t="s">
        <v>71</v>
      </c>
      <c r="AY686" s="236" t="s">
        <v>171</v>
      </c>
    </row>
    <row r="687" s="13" customFormat="1">
      <c r="A687" s="13"/>
      <c r="B687" s="225"/>
      <c r="C687" s="226"/>
      <c r="D687" s="227" t="s">
        <v>182</v>
      </c>
      <c r="E687" s="228" t="s">
        <v>19</v>
      </c>
      <c r="F687" s="229" t="s">
        <v>3000</v>
      </c>
      <c r="G687" s="226"/>
      <c r="H687" s="230">
        <v>37.140000000000001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182</v>
      </c>
      <c r="AU687" s="236" t="s">
        <v>81</v>
      </c>
      <c r="AV687" s="13" t="s">
        <v>81</v>
      </c>
      <c r="AW687" s="13" t="s">
        <v>33</v>
      </c>
      <c r="AX687" s="13" t="s">
        <v>71</v>
      </c>
      <c r="AY687" s="236" t="s">
        <v>171</v>
      </c>
    </row>
    <row r="688" s="13" customFormat="1">
      <c r="A688" s="13"/>
      <c r="B688" s="225"/>
      <c r="C688" s="226"/>
      <c r="D688" s="227" t="s">
        <v>182</v>
      </c>
      <c r="E688" s="228" t="s">
        <v>19</v>
      </c>
      <c r="F688" s="229" t="s">
        <v>2714</v>
      </c>
      <c r="G688" s="226"/>
      <c r="H688" s="230">
        <v>-6.5999999999999996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182</v>
      </c>
      <c r="AU688" s="236" t="s">
        <v>81</v>
      </c>
      <c r="AV688" s="13" t="s">
        <v>81</v>
      </c>
      <c r="AW688" s="13" t="s">
        <v>33</v>
      </c>
      <c r="AX688" s="13" t="s">
        <v>71</v>
      </c>
      <c r="AY688" s="236" t="s">
        <v>171</v>
      </c>
    </row>
    <row r="689" s="15" customFormat="1">
      <c r="A689" s="15"/>
      <c r="B689" s="248"/>
      <c r="C689" s="249"/>
      <c r="D689" s="227" t="s">
        <v>182</v>
      </c>
      <c r="E689" s="250" t="s">
        <v>19</v>
      </c>
      <c r="F689" s="251" t="s">
        <v>188</v>
      </c>
      <c r="G689" s="249"/>
      <c r="H689" s="252">
        <v>175.57000000000002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8" t="s">
        <v>182</v>
      </c>
      <c r="AU689" s="258" t="s">
        <v>81</v>
      </c>
      <c r="AV689" s="15" t="s">
        <v>179</v>
      </c>
      <c r="AW689" s="15" t="s">
        <v>33</v>
      </c>
      <c r="AX689" s="15" t="s">
        <v>79</v>
      </c>
      <c r="AY689" s="258" t="s">
        <v>171</v>
      </c>
    </row>
    <row r="690" s="2" customFormat="1" ht="16.5" customHeight="1">
      <c r="A690" s="41"/>
      <c r="B690" s="42"/>
      <c r="C690" s="269" t="s">
        <v>1052</v>
      </c>
      <c r="D690" s="269" t="s">
        <v>565</v>
      </c>
      <c r="E690" s="270" t="s">
        <v>3001</v>
      </c>
      <c r="F690" s="271" t="s">
        <v>3002</v>
      </c>
      <c r="G690" s="272" t="s">
        <v>234</v>
      </c>
      <c r="H690" s="273">
        <v>194</v>
      </c>
      <c r="I690" s="274"/>
      <c r="J690" s="275">
        <f>ROUND(I690*H690,2)</f>
        <v>0</v>
      </c>
      <c r="K690" s="271" t="s">
        <v>178</v>
      </c>
      <c r="L690" s="276"/>
      <c r="M690" s="277" t="s">
        <v>19</v>
      </c>
      <c r="N690" s="278" t="s">
        <v>42</v>
      </c>
      <c r="O690" s="87"/>
      <c r="P690" s="216">
        <f>O690*H690</f>
        <v>0</v>
      </c>
      <c r="Q690" s="216">
        <v>0.00022000000000000001</v>
      </c>
      <c r="R690" s="216">
        <f>Q690*H690</f>
        <v>0.042680000000000003</v>
      </c>
      <c r="S690" s="216">
        <v>0</v>
      </c>
      <c r="T690" s="217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286</v>
      </c>
      <c r="AT690" s="218" t="s">
        <v>565</v>
      </c>
      <c r="AU690" s="218" t="s">
        <v>81</v>
      </c>
      <c r="AY690" s="20" t="s">
        <v>171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0" t="s">
        <v>79</v>
      </c>
      <c r="BK690" s="219">
        <f>ROUND(I690*H690,2)</f>
        <v>0</v>
      </c>
      <c r="BL690" s="20" t="s">
        <v>235</v>
      </c>
      <c r="BM690" s="218" t="s">
        <v>1055</v>
      </c>
    </row>
    <row r="691" s="2" customFormat="1" ht="16.5" customHeight="1">
      <c r="A691" s="41"/>
      <c r="B691" s="42"/>
      <c r="C691" s="207" t="s">
        <v>630</v>
      </c>
      <c r="D691" s="207" t="s">
        <v>174</v>
      </c>
      <c r="E691" s="208" t="s">
        <v>3003</v>
      </c>
      <c r="F691" s="209" t="s">
        <v>3004</v>
      </c>
      <c r="G691" s="210" t="s">
        <v>395</v>
      </c>
      <c r="H691" s="211">
        <v>22</v>
      </c>
      <c r="I691" s="212"/>
      <c r="J691" s="213">
        <f>ROUND(I691*H691,2)</f>
        <v>0</v>
      </c>
      <c r="K691" s="209" t="s">
        <v>178</v>
      </c>
      <c r="L691" s="47"/>
      <c r="M691" s="214" t="s">
        <v>19</v>
      </c>
      <c r="N691" s="215" t="s">
        <v>42</v>
      </c>
      <c r="O691" s="87"/>
      <c r="P691" s="216">
        <f>O691*H691</f>
        <v>0</v>
      </c>
      <c r="Q691" s="216">
        <v>0</v>
      </c>
      <c r="R691" s="216">
        <f>Q691*H691</f>
        <v>0</v>
      </c>
      <c r="S691" s="216">
        <v>0</v>
      </c>
      <c r="T691" s="217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8" t="s">
        <v>235</v>
      </c>
      <c r="AT691" s="218" t="s">
        <v>174</v>
      </c>
      <c r="AU691" s="218" t="s">
        <v>81</v>
      </c>
      <c r="AY691" s="20" t="s">
        <v>171</v>
      </c>
      <c r="BE691" s="219">
        <f>IF(N691="základní",J691,0)</f>
        <v>0</v>
      </c>
      <c r="BF691" s="219">
        <f>IF(N691="snížená",J691,0)</f>
        <v>0</v>
      </c>
      <c r="BG691" s="219">
        <f>IF(N691="zákl. přenesená",J691,0)</f>
        <v>0</v>
      </c>
      <c r="BH691" s="219">
        <f>IF(N691="sníž. přenesená",J691,0)</f>
        <v>0</v>
      </c>
      <c r="BI691" s="219">
        <f>IF(N691="nulová",J691,0)</f>
        <v>0</v>
      </c>
      <c r="BJ691" s="20" t="s">
        <v>79</v>
      </c>
      <c r="BK691" s="219">
        <f>ROUND(I691*H691,2)</f>
        <v>0</v>
      </c>
      <c r="BL691" s="20" t="s">
        <v>235</v>
      </c>
      <c r="BM691" s="218" t="s">
        <v>1059</v>
      </c>
    </row>
    <row r="692" s="2" customFormat="1">
      <c r="A692" s="41"/>
      <c r="B692" s="42"/>
      <c r="C692" s="43"/>
      <c r="D692" s="220" t="s">
        <v>180</v>
      </c>
      <c r="E692" s="43"/>
      <c r="F692" s="221" t="s">
        <v>3005</v>
      </c>
      <c r="G692" s="43"/>
      <c r="H692" s="43"/>
      <c r="I692" s="222"/>
      <c r="J692" s="43"/>
      <c r="K692" s="43"/>
      <c r="L692" s="47"/>
      <c r="M692" s="223"/>
      <c r="N692" s="224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180</v>
      </c>
      <c r="AU692" s="20" t="s">
        <v>81</v>
      </c>
    </row>
    <row r="693" s="2" customFormat="1" ht="16.5" customHeight="1">
      <c r="A693" s="41"/>
      <c r="B693" s="42"/>
      <c r="C693" s="269" t="s">
        <v>1061</v>
      </c>
      <c r="D693" s="269" t="s">
        <v>565</v>
      </c>
      <c r="E693" s="270" t="s">
        <v>3006</v>
      </c>
      <c r="F693" s="271" t="s">
        <v>3007</v>
      </c>
      <c r="G693" s="272" t="s">
        <v>395</v>
      </c>
      <c r="H693" s="273">
        <v>22</v>
      </c>
      <c r="I693" s="274"/>
      <c r="J693" s="275">
        <f>ROUND(I693*H693,2)</f>
        <v>0</v>
      </c>
      <c r="K693" s="271" t="s">
        <v>178</v>
      </c>
      <c r="L693" s="276"/>
      <c r="M693" s="277" t="s">
        <v>19</v>
      </c>
      <c r="N693" s="278" t="s">
        <v>42</v>
      </c>
      <c r="O693" s="87"/>
      <c r="P693" s="216">
        <f>O693*H693</f>
        <v>0</v>
      </c>
      <c r="Q693" s="216">
        <v>0.0033</v>
      </c>
      <c r="R693" s="216">
        <f>Q693*H693</f>
        <v>0.072599999999999998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286</v>
      </c>
      <c r="AT693" s="218" t="s">
        <v>565</v>
      </c>
      <c r="AU693" s="218" t="s">
        <v>81</v>
      </c>
      <c r="AY693" s="20" t="s">
        <v>171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79</v>
      </c>
      <c r="BK693" s="219">
        <f>ROUND(I693*H693,2)</f>
        <v>0</v>
      </c>
      <c r="BL693" s="20" t="s">
        <v>235</v>
      </c>
      <c r="BM693" s="218" t="s">
        <v>1064</v>
      </c>
    </row>
    <row r="694" s="2" customFormat="1" ht="16.5" customHeight="1">
      <c r="A694" s="41"/>
      <c r="B694" s="42"/>
      <c r="C694" s="269" t="s">
        <v>635</v>
      </c>
      <c r="D694" s="269" t="s">
        <v>565</v>
      </c>
      <c r="E694" s="270" t="s">
        <v>3008</v>
      </c>
      <c r="F694" s="271" t="s">
        <v>3009</v>
      </c>
      <c r="G694" s="272" t="s">
        <v>395</v>
      </c>
      <c r="H694" s="273">
        <v>44</v>
      </c>
      <c r="I694" s="274"/>
      <c r="J694" s="275">
        <f>ROUND(I694*H694,2)</f>
        <v>0</v>
      </c>
      <c r="K694" s="271" t="s">
        <v>178</v>
      </c>
      <c r="L694" s="276"/>
      <c r="M694" s="277" t="s">
        <v>19</v>
      </c>
      <c r="N694" s="278" t="s">
        <v>42</v>
      </c>
      <c r="O694" s="87"/>
      <c r="P694" s="216">
        <f>O694*H694</f>
        <v>0</v>
      </c>
      <c r="Q694" s="216">
        <v>0.00164</v>
      </c>
      <c r="R694" s="216">
        <f>Q694*H694</f>
        <v>0.072160000000000002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286</v>
      </c>
      <c r="AT694" s="218" t="s">
        <v>565</v>
      </c>
      <c r="AU694" s="218" t="s">
        <v>81</v>
      </c>
      <c r="AY694" s="20" t="s">
        <v>171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79</v>
      </c>
      <c r="BK694" s="219">
        <f>ROUND(I694*H694,2)</f>
        <v>0</v>
      </c>
      <c r="BL694" s="20" t="s">
        <v>235</v>
      </c>
      <c r="BM694" s="218" t="s">
        <v>1069</v>
      </c>
    </row>
    <row r="695" s="13" customFormat="1">
      <c r="A695" s="13"/>
      <c r="B695" s="225"/>
      <c r="C695" s="226"/>
      <c r="D695" s="227" t="s">
        <v>182</v>
      </c>
      <c r="E695" s="228" t="s">
        <v>19</v>
      </c>
      <c r="F695" s="229" t="s">
        <v>3010</v>
      </c>
      <c r="G695" s="226"/>
      <c r="H695" s="230">
        <v>44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182</v>
      </c>
      <c r="AU695" s="236" t="s">
        <v>81</v>
      </c>
      <c r="AV695" s="13" t="s">
        <v>81</v>
      </c>
      <c r="AW695" s="13" t="s">
        <v>33</v>
      </c>
      <c r="AX695" s="13" t="s">
        <v>71</v>
      </c>
      <c r="AY695" s="236" t="s">
        <v>171</v>
      </c>
    </row>
    <row r="696" s="15" customFormat="1">
      <c r="A696" s="15"/>
      <c r="B696" s="248"/>
      <c r="C696" s="249"/>
      <c r="D696" s="227" t="s">
        <v>182</v>
      </c>
      <c r="E696" s="250" t="s">
        <v>19</v>
      </c>
      <c r="F696" s="251" t="s">
        <v>188</v>
      </c>
      <c r="G696" s="249"/>
      <c r="H696" s="252">
        <v>44</v>
      </c>
      <c r="I696" s="253"/>
      <c r="J696" s="249"/>
      <c r="K696" s="249"/>
      <c r="L696" s="254"/>
      <c r="M696" s="255"/>
      <c r="N696" s="256"/>
      <c r="O696" s="256"/>
      <c r="P696" s="256"/>
      <c r="Q696" s="256"/>
      <c r="R696" s="256"/>
      <c r="S696" s="256"/>
      <c r="T696" s="257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8" t="s">
        <v>182</v>
      </c>
      <c r="AU696" s="258" t="s">
        <v>81</v>
      </c>
      <c r="AV696" s="15" t="s">
        <v>179</v>
      </c>
      <c r="AW696" s="15" t="s">
        <v>33</v>
      </c>
      <c r="AX696" s="15" t="s">
        <v>79</v>
      </c>
      <c r="AY696" s="258" t="s">
        <v>171</v>
      </c>
    </row>
    <row r="697" s="2" customFormat="1" ht="33" customHeight="1">
      <c r="A697" s="41"/>
      <c r="B697" s="42"/>
      <c r="C697" s="207" t="s">
        <v>1071</v>
      </c>
      <c r="D697" s="207" t="s">
        <v>174</v>
      </c>
      <c r="E697" s="208" t="s">
        <v>3011</v>
      </c>
      <c r="F697" s="209" t="s">
        <v>3012</v>
      </c>
      <c r="G697" s="210" t="s">
        <v>395</v>
      </c>
      <c r="H697" s="211">
        <v>27</v>
      </c>
      <c r="I697" s="212"/>
      <c r="J697" s="213">
        <f>ROUND(I697*H697,2)</f>
        <v>0</v>
      </c>
      <c r="K697" s="209" t="s">
        <v>178</v>
      </c>
      <c r="L697" s="47"/>
      <c r="M697" s="214" t="s">
        <v>19</v>
      </c>
      <c r="N697" s="215" t="s">
        <v>42</v>
      </c>
      <c r="O697" s="87"/>
      <c r="P697" s="216">
        <f>O697*H697</f>
        <v>0</v>
      </c>
      <c r="Q697" s="216">
        <v>1.0000000000000001E-05</v>
      </c>
      <c r="R697" s="216">
        <f>Q697*H697</f>
        <v>0.00027</v>
      </c>
      <c r="S697" s="216">
        <v>0</v>
      </c>
      <c r="T697" s="217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8" t="s">
        <v>235</v>
      </c>
      <c r="AT697" s="218" t="s">
        <v>174</v>
      </c>
      <c r="AU697" s="218" t="s">
        <v>81</v>
      </c>
      <c r="AY697" s="20" t="s">
        <v>171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20" t="s">
        <v>79</v>
      </c>
      <c r="BK697" s="219">
        <f>ROUND(I697*H697,2)</f>
        <v>0</v>
      </c>
      <c r="BL697" s="20" t="s">
        <v>235</v>
      </c>
      <c r="BM697" s="218" t="s">
        <v>1074</v>
      </c>
    </row>
    <row r="698" s="2" customFormat="1">
      <c r="A698" s="41"/>
      <c r="B698" s="42"/>
      <c r="C698" s="43"/>
      <c r="D698" s="220" t="s">
        <v>180</v>
      </c>
      <c r="E698" s="43"/>
      <c r="F698" s="221" t="s">
        <v>3013</v>
      </c>
      <c r="G698" s="43"/>
      <c r="H698" s="43"/>
      <c r="I698" s="222"/>
      <c r="J698" s="43"/>
      <c r="K698" s="43"/>
      <c r="L698" s="47"/>
      <c r="M698" s="223"/>
      <c r="N698" s="22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180</v>
      </c>
      <c r="AU698" s="20" t="s">
        <v>81</v>
      </c>
    </row>
    <row r="699" s="13" customFormat="1">
      <c r="A699" s="13"/>
      <c r="B699" s="225"/>
      <c r="C699" s="226"/>
      <c r="D699" s="227" t="s">
        <v>182</v>
      </c>
      <c r="E699" s="228" t="s">
        <v>19</v>
      </c>
      <c r="F699" s="229" t="s">
        <v>3014</v>
      </c>
      <c r="G699" s="226"/>
      <c r="H699" s="230">
        <v>27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182</v>
      </c>
      <c r="AU699" s="236" t="s">
        <v>81</v>
      </c>
      <c r="AV699" s="13" t="s">
        <v>81</v>
      </c>
      <c r="AW699" s="13" t="s">
        <v>33</v>
      </c>
      <c r="AX699" s="13" t="s">
        <v>71</v>
      </c>
      <c r="AY699" s="236" t="s">
        <v>171</v>
      </c>
    </row>
    <row r="700" s="15" customFormat="1">
      <c r="A700" s="15"/>
      <c r="B700" s="248"/>
      <c r="C700" s="249"/>
      <c r="D700" s="227" t="s">
        <v>182</v>
      </c>
      <c r="E700" s="250" t="s">
        <v>19</v>
      </c>
      <c r="F700" s="251" t="s">
        <v>188</v>
      </c>
      <c r="G700" s="249"/>
      <c r="H700" s="252">
        <v>27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8" t="s">
        <v>182</v>
      </c>
      <c r="AU700" s="258" t="s">
        <v>81</v>
      </c>
      <c r="AV700" s="15" t="s">
        <v>179</v>
      </c>
      <c r="AW700" s="15" t="s">
        <v>33</v>
      </c>
      <c r="AX700" s="15" t="s">
        <v>79</v>
      </c>
      <c r="AY700" s="258" t="s">
        <v>171</v>
      </c>
    </row>
    <row r="701" s="2" customFormat="1" ht="16.5" customHeight="1">
      <c r="A701" s="41"/>
      <c r="B701" s="42"/>
      <c r="C701" s="269" t="s">
        <v>640</v>
      </c>
      <c r="D701" s="269" t="s">
        <v>565</v>
      </c>
      <c r="E701" s="270" t="s">
        <v>3015</v>
      </c>
      <c r="F701" s="271" t="s">
        <v>3016</v>
      </c>
      <c r="G701" s="272" t="s">
        <v>395</v>
      </c>
      <c r="H701" s="273">
        <v>9</v>
      </c>
      <c r="I701" s="274"/>
      <c r="J701" s="275">
        <f>ROUND(I701*H701,2)</f>
        <v>0</v>
      </c>
      <c r="K701" s="271" t="s">
        <v>178</v>
      </c>
      <c r="L701" s="276"/>
      <c r="M701" s="277" t="s">
        <v>19</v>
      </c>
      <c r="N701" s="278" t="s">
        <v>42</v>
      </c>
      <c r="O701" s="87"/>
      <c r="P701" s="216">
        <f>O701*H701</f>
        <v>0</v>
      </c>
      <c r="Q701" s="216">
        <v>0.00063000000000000003</v>
      </c>
      <c r="R701" s="216">
        <f>Q701*H701</f>
        <v>0.0056700000000000006</v>
      </c>
      <c r="S701" s="216">
        <v>0</v>
      </c>
      <c r="T701" s="217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8" t="s">
        <v>286</v>
      </c>
      <c r="AT701" s="218" t="s">
        <v>565</v>
      </c>
      <c r="AU701" s="218" t="s">
        <v>81</v>
      </c>
      <c r="AY701" s="20" t="s">
        <v>171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20" t="s">
        <v>79</v>
      </c>
      <c r="BK701" s="219">
        <f>ROUND(I701*H701,2)</f>
        <v>0</v>
      </c>
      <c r="BL701" s="20" t="s">
        <v>235</v>
      </c>
      <c r="BM701" s="218" t="s">
        <v>1079</v>
      </c>
    </row>
    <row r="702" s="2" customFormat="1" ht="16.5" customHeight="1">
      <c r="A702" s="41"/>
      <c r="B702" s="42"/>
      <c r="C702" s="269" t="s">
        <v>1082</v>
      </c>
      <c r="D702" s="269" t="s">
        <v>565</v>
      </c>
      <c r="E702" s="270" t="s">
        <v>3017</v>
      </c>
      <c r="F702" s="271" t="s">
        <v>3018</v>
      </c>
      <c r="G702" s="272" t="s">
        <v>395</v>
      </c>
      <c r="H702" s="273">
        <v>9</v>
      </c>
      <c r="I702" s="274"/>
      <c r="J702" s="275">
        <f>ROUND(I702*H702,2)</f>
        <v>0</v>
      </c>
      <c r="K702" s="271" t="s">
        <v>178</v>
      </c>
      <c r="L702" s="276"/>
      <c r="M702" s="277" t="s">
        <v>19</v>
      </c>
      <c r="N702" s="278" t="s">
        <v>42</v>
      </c>
      <c r="O702" s="87"/>
      <c r="P702" s="216">
        <f>O702*H702</f>
        <v>0</v>
      </c>
      <c r="Q702" s="216">
        <v>0.001</v>
      </c>
      <c r="R702" s="216">
        <f>Q702*H702</f>
        <v>0.0090000000000000011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286</v>
      </c>
      <c r="AT702" s="218" t="s">
        <v>565</v>
      </c>
      <c r="AU702" s="218" t="s">
        <v>81</v>
      </c>
      <c r="AY702" s="20" t="s">
        <v>171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79</v>
      </c>
      <c r="BK702" s="219">
        <f>ROUND(I702*H702,2)</f>
        <v>0</v>
      </c>
      <c r="BL702" s="20" t="s">
        <v>235</v>
      </c>
      <c r="BM702" s="218" t="s">
        <v>1085</v>
      </c>
    </row>
    <row r="703" s="2" customFormat="1" ht="16.5" customHeight="1">
      <c r="A703" s="41"/>
      <c r="B703" s="42"/>
      <c r="C703" s="269" t="s">
        <v>644</v>
      </c>
      <c r="D703" s="269" t="s">
        <v>565</v>
      </c>
      <c r="E703" s="270" t="s">
        <v>3019</v>
      </c>
      <c r="F703" s="271" t="s">
        <v>3020</v>
      </c>
      <c r="G703" s="272" t="s">
        <v>395</v>
      </c>
      <c r="H703" s="273">
        <v>9</v>
      </c>
      <c r="I703" s="274"/>
      <c r="J703" s="275">
        <f>ROUND(I703*H703,2)</f>
        <v>0</v>
      </c>
      <c r="K703" s="271" t="s">
        <v>178</v>
      </c>
      <c r="L703" s="276"/>
      <c r="M703" s="277" t="s">
        <v>19</v>
      </c>
      <c r="N703" s="278" t="s">
        <v>42</v>
      </c>
      <c r="O703" s="87"/>
      <c r="P703" s="216">
        <f>O703*H703</f>
        <v>0</v>
      </c>
      <c r="Q703" s="216">
        <v>0.00055999999999999995</v>
      </c>
      <c r="R703" s="216">
        <f>Q703*H703</f>
        <v>0.0050399999999999993</v>
      </c>
      <c r="S703" s="216">
        <v>0</v>
      </c>
      <c r="T703" s="217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8" t="s">
        <v>286</v>
      </c>
      <c r="AT703" s="218" t="s">
        <v>565</v>
      </c>
      <c r="AU703" s="218" t="s">
        <v>81</v>
      </c>
      <c r="AY703" s="20" t="s">
        <v>171</v>
      </c>
      <c r="BE703" s="219">
        <f>IF(N703="základní",J703,0)</f>
        <v>0</v>
      </c>
      <c r="BF703" s="219">
        <f>IF(N703="snížená",J703,0)</f>
        <v>0</v>
      </c>
      <c r="BG703" s="219">
        <f>IF(N703="zákl. přenesená",J703,0)</f>
        <v>0</v>
      </c>
      <c r="BH703" s="219">
        <f>IF(N703="sníž. přenesená",J703,0)</f>
        <v>0</v>
      </c>
      <c r="BI703" s="219">
        <f>IF(N703="nulová",J703,0)</f>
        <v>0</v>
      </c>
      <c r="BJ703" s="20" t="s">
        <v>79</v>
      </c>
      <c r="BK703" s="219">
        <f>ROUND(I703*H703,2)</f>
        <v>0</v>
      </c>
      <c r="BL703" s="20" t="s">
        <v>235</v>
      </c>
      <c r="BM703" s="218" t="s">
        <v>1089</v>
      </c>
    </row>
    <row r="704" s="2" customFormat="1" ht="16.5" customHeight="1">
      <c r="A704" s="41"/>
      <c r="B704" s="42"/>
      <c r="C704" s="207" t="s">
        <v>1091</v>
      </c>
      <c r="D704" s="207" t="s">
        <v>174</v>
      </c>
      <c r="E704" s="208" t="s">
        <v>3021</v>
      </c>
      <c r="F704" s="209" t="s">
        <v>3022</v>
      </c>
      <c r="G704" s="210" t="s">
        <v>234</v>
      </c>
      <c r="H704" s="211">
        <v>149</v>
      </c>
      <c r="I704" s="212"/>
      <c r="J704" s="213">
        <f>ROUND(I704*H704,2)</f>
        <v>0</v>
      </c>
      <c r="K704" s="209" t="s">
        <v>178</v>
      </c>
      <c r="L704" s="47"/>
      <c r="M704" s="214" t="s">
        <v>19</v>
      </c>
      <c r="N704" s="215" t="s">
        <v>42</v>
      </c>
      <c r="O704" s="87"/>
      <c r="P704" s="216">
        <f>O704*H704</f>
        <v>0</v>
      </c>
      <c r="Q704" s="216">
        <v>0.00172</v>
      </c>
      <c r="R704" s="216">
        <f>Q704*H704</f>
        <v>0.25628000000000001</v>
      </c>
      <c r="S704" s="216">
        <v>0</v>
      </c>
      <c r="T704" s="217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18" t="s">
        <v>235</v>
      </c>
      <c r="AT704" s="218" t="s">
        <v>174</v>
      </c>
      <c r="AU704" s="218" t="s">
        <v>81</v>
      </c>
      <c r="AY704" s="20" t="s">
        <v>171</v>
      </c>
      <c r="BE704" s="219">
        <f>IF(N704="základní",J704,0)</f>
        <v>0</v>
      </c>
      <c r="BF704" s="219">
        <f>IF(N704="snížená",J704,0)</f>
        <v>0</v>
      </c>
      <c r="BG704" s="219">
        <f>IF(N704="zákl. přenesená",J704,0)</f>
        <v>0</v>
      </c>
      <c r="BH704" s="219">
        <f>IF(N704="sníž. přenesená",J704,0)</f>
        <v>0</v>
      </c>
      <c r="BI704" s="219">
        <f>IF(N704="nulová",J704,0)</f>
        <v>0</v>
      </c>
      <c r="BJ704" s="20" t="s">
        <v>79</v>
      </c>
      <c r="BK704" s="219">
        <f>ROUND(I704*H704,2)</f>
        <v>0</v>
      </c>
      <c r="BL704" s="20" t="s">
        <v>235</v>
      </c>
      <c r="BM704" s="218" t="s">
        <v>1094</v>
      </c>
    </row>
    <row r="705" s="2" customFormat="1">
      <c r="A705" s="41"/>
      <c r="B705" s="42"/>
      <c r="C705" s="43"/>
      <c r="D705" s="220" t="s">
        <v>180</v>
      </c>
      <c r="E705" s="43"/>
      <c r="F705" s="221" t="s">
        <v>3023</v>
      </c>
      <c r="G705" s="43"/>
      <c r="H705" s="43"/>
      <c r="I705" s="222"/>
      <c r="J705" s="43"/>
      <c r="K705" s="43"/>
      <c r="L705" s="47"/>
      <c r="M705" s="223"/>
      <c r="N705" s="224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180</v>
      </c>
      <c r="AU705" s="20" t="s">
        <v>81</v>
      </c>
    </row>
    <row r="706" s="13" customFormat="1">
      <c r="A706" s="13"/>
      <c r="B706" s="225"/>
      <c r="C706" s="226"/>
      <c r="D706" s="227" t="s">
        <v>182</v>
      </c>
      <c r="E706" s="228" t="s">
        <v>19</v>
      </c>
      <c r="F706" s="229" t="s">
        <v>3024</v>
      </c>
      <c r="G706" s="226"/>
      <c r="H706" s="230">
        <v>155.59999999999999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182</v>
      </c>
      <c r="AU706" s="236" t="s">
        <v>81</v>
      </c>
      <c r="AV706" s="13" t="s">
        <v>81</v>
      </c>
      <c r="AW706" s="13" t="s">
        <v>33</v>
      </c>
      <c r="AX706" s="13" t="s">
        <v>71</v>
      </c>
      <c r="AY706" s="236" t="s">
        <v>171</v>
      </c>
    </row>
    <row r="707" s="13" customFormat="1">
      <c r="A707" s="13"/>
      <c r="B707" s="225"/>
      <c r="C707" s="226"/>
      <c r="D707" s="227" t="s">
        <v>182</v>
      </c>
      <c r="E707" s="228" t="s">
        <v>19</v>
      </c>
      <c r="F707" s="229" t="s">
        <v>2714</v>
      </c>
      <c r="G707" s="226"/>
      <c r="H707" s="230">
        <v>-6.5999999999999996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182</v>
      </c>
      <c r="AU707" s="236" t="s">
        <v>81</v>
      </c>
      <c r="AV707" s="13" t="s">
        <v>81</v>
      </c>
      <c r="AW707" s="13" t="s">
        <v>33</v>
      </c>
      <c r="AX707" s="13" t="s">
        <v>71</v>
      </c>
      <c r="AY707" s="236" t="s">
        <v>171</v>
      </c>
    </row>
    <row r="708" s="15" customFormat="1">
      <c r="A708" s="15"/>
      <c r="B708" s="248"/>
      <c r="C708" s="249"/>
      <c r="D708" s="227" t="s">
        <v>182</v>
      </c>
      <c r="E708" s="250" t="s">
        <v>19</v>
      </c>
      <c r="F708" s="251" t="s">
        <v>188</v>
      </c>
      <c r="G708" s="249"/>
      <c r="H708" s="252">
        <v>149</v>
      </c>
      <c r="I708" s="253"/>
      <c r="J708" s="249"/>
      <c r="K708" s="249"/>
      <c r="L708" s="254"/>
      <c r="M708" s="255"/>
      <c r="N708" s="256"/>
      <c r="O708" s="256"/>
      <c r="P708" s="256"/>
      <c r="Q708" s="256"/>
      <c r="R708" s="256"/>
      <c r="S708" s="256"/>
      <c r="T708" s="25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8" t="s">
        <v>182</v>
      </c>
      <c r="AU708" s="258" t="s">
        <v>81</v>
      </c>
      <c r="AV708" s="15" t="s">
        <v>179</v>
      </c>
      <c r="AW708" s="15" t="s">
        <v>33</v>
      </c>
      <c r="AX708" s="15" t="s">
        <v>79</v>
      </c>
      <c r="AY708" s="258" t="s">
        <v>171</v>
      </c>
    </row>
    <row r="709" s="2" customFormat="1" ht="24.15" customHeight="1">
      <c r="A709" s="41"/>
      <c r="B709" s="42"/>
      <c r="C709" s="207" t="s">
        <v>648</v>
      </c>
      <c r="D709" s="207" t="s">
        <v>174</v>
      </c>
      <c r="E709" s="208" t="s">
        <v>3025</v>
      </c>
      <c r="F709" s="209" t="s">
        <v>3026</v>
      </c>
      <c r="G709" s="210" t="s">
        <v>234</v>
      </c>
      <c r="H709" s="211">
        <v>100</v>
      </c>
      <c r="I709" s="212"/>
      <c r="J709" s="213">
        <f>ROUND(I709*H709,2)</f>
        <v>0</v>
      </c>
      <c r="K709" s="209" t="s">
        <v>178</v>
      </c>
      <c r="L709" s="47"/>
      <c r="M709" s="214" t="s">
        <v>19</v>
      </c>
      <c r="N709" s="215" t="s">
        <v>42</v>
      </c>
      <c r="O709" s="87"/>
      <c r="P709" s="216">
        <f>O709*H709</f>
        <v>0</v>
      </c>
      <c r="Q709" s="216">
        <v>0.0021800000000000001</v>
      </c>
      <c r="R709" s="216">
        <f>Q709*H709</f>
        <v>0.218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235</v>
      </c>
      <c r="AT709" s="218" t="s">
        <v>174</v>
      </c>
      <c r="AU709" s="218" t="s">
        <v>81</v>
      </c>
      <c r="AY709" s="20" t="s">
        <v>171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79</v>
      </c>
      <c r="BK709" s="219">
        <f>ROUND(I709*H709,2)</f>
        <v>0</v>
      </c>
      <c r="BL709" s="20" t="s">
        <v>235</v>
      </c>
      <c r="BM709" s="218" t="s">
        <v>1098</v>
      </c>
    </row>
    <row r="710" s="2" customFormat="1">
      <c r="A710" s="41"/>
      <c r="B710" s="42"/>
      <c r="C710" s="43"/>
      <c r="D710" s="220" t="s">
        <v>180</v>
      </c>
      <c r="E710" s="43"/>
      <c r="F710" s="221" t="s">
        <v>3027</v>
      </c>
      <c r="G710" s="43"/>
      <c r="H710" s="43"/>
      <c r="I710" s="222"/>
      <c r="J710" s="43"/>
      <c r="K710" s="43"/>
      <c r="L710" s="47"/>
      <c r="M710" s="223"/>
      <c r="N710" s="22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180</v>
      </c>
      <c r="AU710" s="20" t="s">
        <v>81</v>
      </c>
    </row>
    <row r="711" s="2" customFormat="1" ht="24.15" customHeight="1">
      <c r="A711" s="41"/>
      <c r="B711" s="42"/>
      <c r="C711" s="207" t="s">
        <v>1100</v>
      </c>
      <c r="D711" s="207" t="s">
        <v>174</v>
      </c>
      <c r="E711" s="208" t="s">
        <v>3028</v>
      </c>
      <c r="F711" s="209" t="s">
        <v>3029</v>
      </c>
      <c r="G711" s="210" t="s">
        <v>234</v>
      </c>
      <c r="H711" s="211">
        <v>121.11</v>
      </c>
      <c r="I711" s="212"/>
      <c r="J711" s="213">
        <f>ROUND(I711*H711,2)</f>
        <v>0</v>
      </c>
      <c r="K711" s="209" t="s">
        <v>178</v>
      </c>
      <c r="L711" s="47"/>
      <c r="M711" s="214" t="s">
        <v>19</v>
      </c>
      <c r="N711" s="215" t="s">
        <v>42</v>
      </c>
      <c r="O711" s="87"/>
      <c r="P711" s="216">
        <f>O711*H711</f>
        <v>0</v>
      </c>
      <c r="Q711" s="216">
        <v>0.0035000000000000001</v>
      </c>
      <c r="R711" s="216">
        <f>Q711*H711</f>
        <v>0.42388500000000001</v>
      </c>
      <c r="S711" s="216">
        <v>0</v>
      </c>
      <c r="T711" s="217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18" t="s">
        <v>235</v>
      </c>
      <c r="AT711" s="218" t="s">
        <v>174</v>
      </c>
      <c r="AU711" s="218" t="s">
        <v>81</v>
      </c>
      <c r="AY711" s="20" t="s">
        <v>171</v>
      </c>
      <c r="BE711" s="219">
        <f>IF(N711="základní",J711,0)</f>
        <v>0</v>
      </c>
      <c r="BF711" s="219">
        <f>IF(N711="snížená",J711,0)</f>
        <v>0</v>
      </c>
      <c r="BG711" s="219">
        <f>IF(N711="zákl. přenesená",J711,0)</f>
        <v>0</v>
      </c>
      <c r="BH711" s="219">
        <f>IF(N711="sníž. přenesená",J711,0)</f>
        <v>0</v>
      </c>
      <c r="BI711" s="219">
        <f>IF(N711="nulová",J711,0)</f>
        <v>0</v>
      </c>
      <c r="BJ711" s="20" t="s">
        <v>79</v>
      </c>
      <c r="BK711" s="219">
        <f>ROUND(I711*H711,2)</f>
        <v>0</v>
      </c>
      <c r="BL711" s="20" t="s">
        <v>235</v>
      </c>
      <c r="BM711" s="218" t="s">
        <v>1103</v>
      </c>
    </row>
    <row r="712" s="2" customFormat="1">
      <c r="A712" s="41"/>
      <c r="B712" s="42"/>
      <c r="C712" s="43"/>
      <c r="D712" s="220" t="s">
        <v>180</v>
      </c>
      <c r="E712" s="43"/>
      <c r="F712" s="221" t="s">
        <v>3030</v>
      </c>
      <c r="G712" s="43"/>
      <c r="H712" s="43"/>
      <c r="I712" s="222"/>
      <c r="J712" s="43"/>
      <c r="K712" s="43"/>
      <c r="L712" s="47"/>
      <c r="M712" s="223"/>
      <c r="N712" s="224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180</v>
      </c>
      <c r="AU712" s="20" t="s">
        <v>81</v>
      </c>
    </row>
    <row r="713" s="13" customFormat="1">
      <c r="A713" s="13"/>
      <c r="B713" s="225"/>
      <c r="C713" s="226"/>
      <c r="D713" s="227" t="s">
        <v>182</v>
      </c>
      <c r="E713" s="228" t="s">
        <v>19</v>
      </c>
      <c r="F713" s="229" t="s">
        <v>2695</v>
      </c>
      <c r="G713" s="226"/>
      <c r="H713" s="230">
        <v>121.11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182</v>
      </c>
      <c r="AU713" s="236" t="s">
        <v>81</v>
      </c>
      <c r="AV713" s="13" t="s">
        <v>81</v>
      </c>
      <c r="AW713" s="13" t="s">
        <v>33</v>
      </c>
      <c r="AX713" s="13" t="s">
        <v>71</v>
      </c>
      <c r="AY713" s="236" t="s">
        <v>171</v>
      </c>
    </row>
    <row r="714" s="15" customFormat="1">
      <c r="A714" s="15"/>
      <c r="B714" s="248"/>
      <c r="C714" s="249"/>
      <c r="D714" s="227" t="s">
        <v>182</v>
      </c>
      <c r="E714" s="250" t="s">
        <v>19</v>
      </c>
      <c r="F714" s="251" t="s">
        <v>188</v>
      </c>
      <c r="G714" s="249"/>
      <c r="H714" s="252">
        <v>121.11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8" t="s">
        <v>182</v>
      </c>
      <c r="AU714" s="258" t="s">
        <v>81</v>
      </c>
      <c r="AV714" s="15" t="s">
        <v>179</v>
      </c>
      <c r="AW714" s="15" t="s">
        <v>33</v>
      </c>
      <c r="AX714" s="15" t="s">
        <v>79</v>
      </c>
      <c r="AY714" s="258" t="s">
        <v>171</v>
      </c>
    </row>
    <row r="715" s="2" customFormat="1" ht="21.75" customHeight="1">
      <c r="A715" s="41"/>
      <c r="B715" s="42"/>
      <c r="C715" s="207" t="s">
        <v>652</v>
      </c>
      <c r="D715" s="207" t="s">
        <v>174</v>
      </c>
      <c r="E715" s="208" t="s">
        <v>3031</v>
      </c>
      <c r="F715" s="209" t="s">
        <v>3032</v>
      </c>
      <c r="G715" s="210" t="s">
        <v>234</v>
      </c>
      <c r="H715" s="211">
        <v>121.11</v>
      </c>
      <c r="I715" s="212"/>
      <c r="J715" s="213">
        <f>ROUND(I715*H715,2)</f>
        <v>0</v>
      </c>
      <c r="K715" s="209" t="s">
        <v>178</v>
      </c>
      <c r="L715" s="47"/>
      <c r="M715" s="214" t="s">
        <v>19</v>
      </c>
      <c r="N715" s="215" t="s">
        <v>42</v>
      </c>
      <c r="O715" s="87"/>
      <c r="P715" s="216">
        <f>O715*H715</f>
        <v>0</v>
      </c>
      <c r="Q715" s="216">
        <v>0.00106</v>
      </c>
      <c r="R715" s="216">
        <f>Q715*H715</f>
        <v>0.12837660000000001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235</v>
      </c>
      <c r="AT715" s="218" t="s">
        <v>174</v>
      </c>
      <c r="AU715" s="218" t="s">
        <v>81</v>
      </c>
      <c r="AY715" s="20" t="s">
        <v>171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79</v>
      </c>
      <c r="BK715" s="219">
        <f>ROUND(I715*H715,2)</f>
        <v>0</v>
      </c>
      <c r="BL715" s="20" t="s">
        <v>235</v>
      </c>
      <c r="BM715" s="218" t="s">
        <v>1107</v>
      </c>
    </row>
    <row r="716" s="2" customFormat="1">
      <c r="A716" s="41"/>
      <c r="B716" s="42"/>
      <c r="C716" s="43"/>
      <c r="D716" s="220" t="s">
        <v>180</v>
      </c>
      <c r="E716" s="43"/>
      <c r="F716" s="221" t="s">
        <v>3033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180</v>
      </c>
      <c r="AU716" s="20" t="s">
        <v>81</v>
      </c>
    </row>
    <row r="717" s="2" customFormat="1" ht="24.15" customHeight="1">
      <c r="A717" s="41"/>
      <c r="B717" s="42"/>
      <c r="C717" s="207" t="s">
        <v>1111</v>
      </c>
      <c r="D717" s="207" t="s">
        <v>174</v>
      </c>
      <c r="E717" s="208" t="s">
        <v>3034</v>
      </c>
      <c r="F717" s="209" t="s">
        <v>3035</v>
      </c>
      <c r="G717" s="210" t="s">
        <v>191</v>
      </c>
      <c r="H717" s="211">
        <v>19.09</v>
      </c>
      <c r="I717" s="212"/>
      <c r="J717" s="213">
        <f>ROUND(I717*H717,2)</f>
        <v>0</v>
      </c>
      <c r="K717" s="209" t="s">
        <v>178</v>
      </c>
      <c r="L717" s="47"/>
      <c r="M717" s="214" t="s">
        <v>19</v>
      </c>
      <c r="N717" s="215" t="s">
        <v>42</v>
      </c>
      <c r="O717" s="87"/>
      <c r="P717" s="216">
        <f>O717*H717</f>
        <v>0</v>
      </c>
      <c r="Q717" s="216">
        <v>0.010789999999999999</v>
      </c>
      <c r="R717" s="216">
        <f>Q717*H717</f>
        <v>0.20598109999999997</v>
      </c>
      <c r="S717" s="216">
        <v>0</v>
      </c>
      <c r="T717" s="21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8" t="s">
        <v>235</v>
      </c>
      <c r="AT717" s="218" t="s">
        <v>174</v>
      </c>
      <c r="AU717" s="218" t="s">
        <v>81</v>
      </c>
      <c r="AY717" s="20" t="s">
        <v>171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20" t="s">
        <v>79</v>
      </c>
      <c r="BK717" s="219">
        <f>ROUND(I717*H717,2)</f>
        <v>0</v>
      </c>
      <c r="BL717" s="20" t="s">
        <v>235</v>
      </c>
      <c r="BM717" s="218" t="s">
        <v>1114</v>
      </c>
    </row>
    <row r="718" s="2" customFormat="1">
      <c r="A718" s="41"/>
      <c r="B718" s="42"/>
      <c r="C718" s="43"/>
      <c r="D718" s="220" t="s">
        <v>180</v>
      </c>
      <c r="E718" s="43"/>
      <c r="F718" s="221" t="s">
        <v>3036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180</v>
      </c>
      <c r="AU718" s="20" t="s">
        <v>81</v>
      </c>
    </row>
    <row r="719" s="13" customFormat="1">
      <c r="A719" s="13"/>
      <c r="B719" s="225"/>
      <c r="C719" s="226"/>
      <c r="D719" s="227" t="s">
        <v>182</v>
      </c>
      <c r="E719" s="228" t="s">
        <v>19</v>
      </c>
      <c r="F719" s="229" t="s">
        <v>2699</v>
      </c>
      <c r="G719" s="226"/>
      <c r="H719" s="230">
        <v>4.5999999999999996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182</v>
      </c>
      <c r="AU719" s="236" t="s">
        <v>81</v>
      </c>
      <c r="AV719" s="13" t="s">
        <v>81</v>
      </c>
      <c r="AW719" s="13" t="s">
        <v>33</v>
      </c>
      <c r="AX719" s="13" t="s">
        <v>71</v>
      </c>
      <c r="AY719" s="236" t="s">
        <v>171</v>
      </c>
    </row>
    <row r="720" s="13" customFormat="1">
      <c r="A720" s="13"/>
      <c r="B720" s="225"/>
      <c r="C720" s="226"/>
      <c r="D720" s="227" t="s">
        <v>182</v>
      </c>
      <c r="E720" s="228" t="s">
        <v>19</v>
      </c>
      <c r="F720" s="229" t="s">
        <v>2700</v>
      </c>
      <c r="G720" s="226"/>
      <c r="H720" s="230">
        <v>4.9000000000000004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182</v>
      </c>
      <c r="AU720" s="236" t="s">
        <v>81</v>
      </c>
      <c r="AV720" s="13" t="s">
        <v>81</v>
      </c>
      <c r="AW720" s="13" t="s">
        <v>33</v>
      </c>
      <c r="AX720" s="13" t="s">
        <v>71</v>
      </c>
      <c r="AY720" s="236" t="s">
        <v>171</v>
      </c>
    </row>
    <row r="721" s="13" customFormat="1">
      <c r="A721" s="13"/>
      <c r="B721" s="225"/>
      <c r="C721" s="226"/>
      <c r="D721" s="227" t="s">
        <v>182</v>
      </c>
      <c r="E721" s="228" t="s">
        <v>19</v>
      </c>
      <c r="F721" s="229" t="s">
        <v>2701</v>
      </c>
      <c r="G721" s="226"/>
      <c r="H721" s="230">
        <v>3.2000000000000002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182</v>
      </c>
      <c r="AU721" s="236" t="s">
        <v>81</v>
      </c>
      <c r="AV721" s="13" t="s">
        <v>81</v>
      </c>
      <c r="AW721" s="13" t="s">
        <v>33</v>
      </c>
      <c r="AX721" s="13" t="s">
        <v>71</v>
      </c>
      <c r="AY721" s="236" t="s">
        <v>171</v>
      </c>
    </row>
    <row r="722" s="13" customFormat="1">
      <c r="A722" s="13"/>
      <c r="B722" s="225"/>
      <c r="C722" s="226"/>
      <c r="D722" s="227" t="s">
        <v>182</v>
      </c>
      <c r="E722" s="228" t="s">
        <v>19</v>
      </c>
      <c r="F722" s="229" t="s">
        <v>2702</v>
      </c>
      <c r="G722" s="226"/>
      <c r="H722" s="230">
        <v>4.7400000000000002</v>
      </c>
      <c r="I722" s="231"/>
      <c r="J722" s="226"/>
      <c r="K722" s="226"/>
      <c r="L722" s="232"/>
      <c r="M722" s="233"/>
      <c r="N722" s="234"/>
      <c r="O722" s="234"/>
      <c r="P722" s="234"/>
      <c r="Q722" s="234"/>
      <c r="R722" s="234"/>
      <c r="S722" s="234"/>
      <c r="T722" s="23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6" t="s">
        <v>182</v>
      </c>
      <c r="AU722" s="236" t="s">
        <v>81</v>
      </c>
      <c r="AV722" s="13" t="s">
        <v>81</v>
      </c>
      <c r="AW722" s="13" t="s">
        <v>33</v>
      </c>
      <c r="AX722" s="13" t="s">
        <v>71</v>
      </c>
      <c r="AY722" s="236" t="s">
        <v>171</v>
      </c>
    </row>
    <row r="723" s="13" customFormat="1">
      <c r="A723" s="13"/>
      <c r="B723" s="225"/>
      <c r="C723" s="226"/>
      <c r="D723" s="227" t="s">
        <v>182</v>
      </c>
      <c r="E723" s="228" t="s">
        <v>19</v>
      </c>
      <c r="F723" s="229" t="s">
        <v>2703</v>
      </c>
      <c r="G723" s="226"/>
      <c r="H723" s="230">
        <v>1.6499999999999999</v>
      </c>
      <c r="I723" s="231"/>
      <c r="J723" s="226"/>
      <c r="K723" s="226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182</v>
      </c>
      <c r="AU723" s="236" t="s">
        <v>81</v>
      </c>
      <c r="AV723" s="13" t="s">
        <v>81</v>
      </c>
      <c r="AW723" s="13" t="s">
        <v>33</v>
      </c>
      <c r="AX723" s="13" t="s">
        <v>71</v>
      </c>
      <c r="AY723" s="236" t="s">
        <v>171</v>
      </c>
    </row>
    <row r="724" s="15" customFormat="1">
      <c r="A724" s="15"/>
      <c r="B724" s="248"/>
      <c r="C724" s="249"/>
      <c r="D724" s="227" t="s">
        <v>182</v>
      </c>
      <c r="E724" s="250" t="s">
        <v>19</v>
      </c>
      <c r="F724" s="251" t="s">
        <v>3037</v>
      </c>
      <c r="G724" s="249"/>
      <c r="H724" s="252">
        <v>19.089999999999996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8" t="s">
        <v>182</v>
      </c>
      <c r="AU724" s="258" t="s">
        <v>81</v>
      </c>
      <c r="AV724" s="15" t="s">
        <v>179</v>
      </c>
      <c r="AW724" s="15" t="s">
        <v>33</v>
      </c>
      <c r="AX724" s="15" t="s">
        <v>79</v>
      </c>
      <c r="AY724" s="258" t="s">
        <v>171</v>
      </c>
    </row>
    <row r="725" s="2" customFormat="1" ht="24.15" customHeight="1">
      <c r="A725" s="41"/>
      <c r="B725" s="42"/>
      <c r="C725" s="207" t="s">
        <v>656</v>
      </c>
      <c r="D725" s="207" t="s">
        <v>174</v>
      </c>
      <c r="E725" s="208" t="s">
        <v>3038</v>
      </c>
      <c r="F725" s="209" t="s">
        <v>3039</v>
      </c>
      <c r="G725" s="210" t="s">
        <v>395</v>
      </c>
      <c r="H725" s="211">
        <v>42</v>
      </c>
      <c r="I725" s="212"/>
      <c r="J725" s="213">
        <f>ROUND(I725*H725,2)</f>
        <v>0</v>
      </c>
      <c r="K725" s="209" t="s">
        <v>178</v>
      </c>
      <c r="L725" s="47"/>
      <c r="M725" s="214" t="s">
        <v>19</v>
      </c>
      <c r="N725" s="215" t="s">
        <v>42</v>
      </c>
      <c r="O725" s="87"/>
      <c r="P725" s="216">
        <f>O725*H725</f>
        <v>0</v>
      </c>
      <c r="Q725" s="216">
        <v>0.0019300000000000001</v>
      </c>
      <c r="R725" s="216">
        <f>Q725*H725</f>
        <v>0.081060000000000007</v>
      </c>
      <c r="S725" s="216">
        <v>0</v>
      </c>
      <c r="T725" s="217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8" t="s">
        <v>235</v>
      </c>
      <c r="AT725" s="218" t="s">
        <v>174</v>
      </c>
      <c r="AU725" s="218" t="s">
        <v>81</v>
      </c>
      <c r="AY725" s="20" t="s">
        <v>171</v>
      </c>
      <c r="BE725" s="219">
        <f>IF(N725="základní",J725,0)</f>
        <v>0</v>
      </c>
      <c r="BF725" s="219">
        <f>IF(N725="snížená",J725,0)</f>
        <v>0</v>
      </c>
      <c r="BG725" s="219">
        <f>IF(N725="zákl. přenesená",J725,0)</f>
        <v>0</v>
      </c>
      <c r="BH725" s="219">
        <f>IF(N725="sníž. přenesená",J725,0)</f>
        <v>0</v>
      </c>
      <c r="BI725" s="219">
        <f>IF(N725="nulová",J725,0)</f>
        <v>0</v>
      </c>
      <c r="BJ725" s="20" t="s">
        <v>79</v>
      </c>
      <c r="BK725" s="219">
        <f>ROUND(I725*H725,2)</f>
        <v>0</v>
      </c>
      <c r="BL725" s="20" t="s">
        <v>235</v>
      </c>
      <c r="BM725" s="218" t="s">
        <v>1118</v>
      </c>
    </row>
    <row r="726" s="2" customFormat="1">
      <c r="A726" s="41"/>
      <c r="B726" s="42"/>
      <c r="C726" s="43"/>
      <c r="D726" s="220" t="s">
        <v>180</v>
      </c>
      <c r="E726" s="43"/>
      <c r="F726" s="221" t="s">
        <v>3040</v>
      </c>
      <c r="G726" s="43"/>
      <c r="H726" s="43"/>
      <c r="I726" s="222"/>
      <c r="J726" s="43"/>
      <c r="K726" s="43"/>
      <c r="L726" s="47"/>
      <c r="M726" s="223"/>
      <c r="N726" s="224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180</v>
      </c>
      <c r="AU726" s="20" t="s">
        <v>81</v>
      </c>
    </row>
    <row r="727" s="2" customFormat="1" ht="24.15" customHeight="1">
      <c r="A727" s="41"/>
      <c r="B727" s="42"/>
      <c r="C727" s="207" t="s">
        <v>1125</v>
      </c>
      <c r="D727" s="207" t="s">
        <v>174</v>
      </c>
      <c r="E727" s="208" t="s">
        <v>3041</v>
      </c>
      <c r="F727" s="209" t="s">
        <v>3042</v>
      </c>
      <c r="G727" s="210" t="s">
        <v>234</v>
      </c>
      <c r="H727" s="211">
        <v>250.40000000000001</v>
      </c>
      <c r="I727" s="212"/>
      <c r="J727" s="213">
        <f>ROUND(I727*H727,2)</f>
        <v>0</v>
      </c>
      <c r="K727" s="209" t="s">
        <v>178</v>
      </c>
      <c r="L727" s="47"/>
      <c r="M727" s="214" t="s">
        <v>19</v>
      </c>
      <c r="N727" s="215" t="s">
        <v>42</v>
      </c>
      <c r="O727" s="87"/>
      <c r="P727" s="216">
        <f>O727*H727</f>
        <v>0</v>
      </c>
      <c r="Q727" s="216">
        <v>0.0016900000000000001</v>
      </c>
      <c r="R727" s="216">
        <f>Q727*H727</f>
        <v>0.42317600000000005</v>
      </c>
      <c r="S727" s="216">
        <v>0</v>
      </c>
      <c r="T727" s="21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235</v>
      </c>
      <c r="AT727" s="218" t="s">
        <v>174</v>
      </c>
      <c r="AU727" s="218" t="s">
        <v>81</v>
      </c>
      <c r="AY727" s="20" t="s">
        <v>171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79</v>
      </c>
      <c r="BK727" s="219">
        <f>ROUND(I727*H727,2)</f>
        <v>0</v>
      </c>
      <c r="BL727" s="20" t="s">
        <v>235</v>
      </c>
      <c r="BM727" s="218" t="s">
        <v>1128</v>
      </c>
    </row>
    <row r="728" s="2" customFormat="1">
      <c r="A728" s="41"/>
      <c r="B728" s="42"/>
      <c r="C728" s="43"/>
      <c r="D728" s="220" t="s">
        <v>180</v>
      </c>
      <c r="E728" s="43"/>
      <c r="F728" s="221" t="s">
        <v>3043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180</v>
      </c>
      <c r="AU728" s="20" t="s">
        <v>81</v>
      </c>
    </row>
    <row r="729" s="13" customFormat="1">
      <c r="A729" s="13"/>
      <c r="B729" s="225"/>
      <c r="C729" s="226"/>
      <c r="D729" s="227" t="s">
        <v>182</v>
      </c>
      <c r="E729" s="228" t="s">
        <v>19</v>
      </c>
      <c r="F729" s="229" t="s">
        <v>2987</v>
      </c>
      <c r="G729" s="226"/>
      <c r="H729" s="230">
        <v>145.03</v>
      </c>
      <c r="I729" s="231"/>
      <c r="J729" s="226"/>
      <c r="K729" s="226"/>
      <c r="L729" s="232"/>
      <c r="M729" s="233"/>
      <c r="N729" s="234"/>
      <c r="O729" s="234"/>
      <c r="P729" s="234"/>
      <c r="Q729" s="234"/>
      <c r="R729" s="234"/>
      <c r="S729" s="234"/>
      <c r="T729" s="23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6" t="s">
        <v>182</v>
      </c>
      <c r="AU729" s="236" t="s">
        <v>81</v>
      </c>
      <c r="AV729" s="13" t="s">
        <v>81</v>
      </c>
      <c r="AW729" s="13" t="s">
        <v>33</v>
      </c>
      <c r="AX729" s="13" t="s">
        <v>71</v>
      </c>
      <c r="AY729" s="236" t="s">
        <v>171</v>
      </c>
    </row>
    <row r="730" s="13" customFormat="1">
      <c r="A730" s="13"/>
      <c r="B730" s="225"/>
      <c r="C730" s="226"/>
      <c r="D730" s="227" t="s">
        <v>182</v>
      </c>
      <c r="E730" s="228" t="s">
        <v>19</v>
      </c>
      <c r="F730" s="229" t="s">
        <v>2988</v>
      </c>
      <c r="G730" s="226"/>
      <c r="H730" s="230">
        <v>111.97</v>
      </c>
      <c r="I730" s="231"/>
      <c r="J730" s="226"/>
      <c r="K730" s="226"/>
      <c r="L730" s="232"/>
      <c r="M730" s="233"/>
      <c r="N730" s="234"/>
      <c r="O730" s="234"/>
      <c r="P730" s="234"/>
      <c r="Q730" s="234"/>
      <c r="R730" s="234"/>
      <c r="S730" s="234"/>
      <c r="T730" s="23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6" t="s">
        <v>182</v>
      </c>
      <c r="AU730" s="236" t="s">
        <v>81</v>
      </c>
      <c r="AV730" s="13" t="s">
        <v>81</v>
      </c>
      <c r="AW730" s="13" t="s">
        <v>33</v>
      </c>
      <c r="AX730" s="13" t="s">
        <v>71</v>
      </c>
      <c r="AY730" s="236" t="s">
        <v>171</v>
      </c>
    </row>
    <row r="731" s="13" customFormat="1">
      <c r="A731" s="13"/>
      <c r="B731" s="225"/>
      <c r="C731" s="226"/>
      <c r="D731" s="227" t="s">
        <v>182</v>
      </c>
      <c r="E731" s="228" t="s">
        <v>19</v>
      </c>
      <c r="F731" s="229" t="s">
        <v>2714</v>
      </c>
      <c r="G731" s="226"/>
      <c r="H731" s="230">
        <v>-6.5999999999999996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182</v>
      </c>
      <c r="AU731" s="236" t="s">
        <v>81</v>
      </c>
      <c r="AV731" s="13" t="s">
        <v>81</v>
      </c>
      <c r="AW731" s="13" t="s">
        <v>33</v>
      </c>
      <c r="AX731" s="13" t="s">
        <v>71</v>
      </c>
      <c r="AY731" s="236" t="s">
        <v>171</v>
      </c>
    </row>
    <row r="732" s="15" customFormat="1">
      <c r="A732" s="15"/>
      <c r="B732" s="248"/>
      <c r="C732" s="249"/>
      <c r="D732" s="227" t="s">
        <v>182</v>
      </c>
      <c r="E732" s="250" t="s">
        <v>19</v>
      </c>
      <c r="F732" s="251" t="s">
        <v>188</v>
      </c>
      <c r="G732" s="249"/>
      <c r="H732" s="252">
        <v>250.40000000000001</v>
      </c>
      <c r="I732" s="253"/>
      <c r="J732" s="249"/>
      <c r="K732" s="249"/>
      <c r="L732" s="254"/>
      <c r="M732" s="255"/>
      <c r="N732" s="256"/>
      <c r="O732" s="256"/>
      <c r="P732" s="256"/>
      <c r="Q732" s="256"/>
      <c r="R732" s="256"/>
      <c r="S732" s="256"/>
      <c r="T732" s="257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8" t="s">
        <v>182</v>
      </c>
      <c r="AU732" s="258" t="s">
        <v>81</v>
      </c>
      <c r="AV732" s="15" t="s">
        <v>179</v>
      </c>
      <c r="AW732" s="15" t="s">
        <v>33</v>
      </c>
      <c r="AX732" s="15" t="s">
        <v>79</v>
      </c>
      <c r="AY732" s="258" t="s">
        <v>171</v>
      </c>
    </row>
    <row r="733" s="2" customFormat="1" ht="24.15" customHeight="1">
      <c r="A733" s="41"/>
      <c r="B733" s="42"/>
      <c r="C733" s="207" t="s">
        <v>661</v>
      </c>
      <c r="D733" s="207" t="s">
        <v>174</v>
      </c>
      <c r="E733" s="208" t="s">
        <v>3044</v>
      </c>
      <c r="F733" s="209" t="s">
        <v>3045</v>
      </c>
      <c r="G733" s="210" t="s">
        <v>395</v>
      </c>
      <c r="H733" s="211">
        <v>19</v>
      </c>
      <c r="I733" s="212"/>
      <c r="J733" s="213">
        <f>ROUND(I733*H733,2)</f>
        <v>0</v>
      </c>
      <c r="K733" s="209" t="s">
        <v>178</v>
      </c>
      <c r="L733" s="47"/>
      <c r="M733" s="214" t="s">
        <v>19</v>
      </c>
      <c r="N733" s="215" t="s">
        <v>42</v>
      </c>
      <c r="O733" s="87"/>
      <c r="P733" s="216">
        <f>O733*H733</f>
        <v>0</v>
      </c>
      <c r="Q733" s="216">
        <v>0.00036000000000000002</v>
      </c>
      <c r="R733" s="216">
        <f>Q733*H733</f>
        <v>0.0068400000000000006</v>
      </c>
      <c r="S733" s="216">
        <v>0</v>
      </c>
      <c r="T733" s="217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235</v>
      </c>
      <c r="AT733" s="218" t="s">
        <v>174</v>
      </c>
      <c r="AU733" s="218" t="s">
        <v>81</v>
      </c>
      <c r="AY733" s="20" t="s">
        <v>171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79</v>
      </c>
      <c r="BK733" s="219">
        <f>ROUND(I733*H733,2)</f>
        <v>0</v>
      </c>
      <c r="BL733" s="20" t="s">
        <v>235</v>
      </c>
      <c r="BM733" s="218" t="s">
        <v>1148</v>
      </c>
    </row>
    <row r="734" s="2" customFormat="1">
      <c r="A734" s="41"/>
      <c r="B734" s="42"/>
      <c r="C734" s="43"/>
      <c r="D734" s="220" t="s">
        <v>180</v>
      </c>
      <c r="E734" s="43"/>
      <c r="F734" s="221" t="s">
        <v>3046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180</v>
      </c>
      <c r="AU734" s="20" t="s">
        <v>81</v>
      </c>
    </row>
    <row r="735" s="2" customFormat="1" ht="24.15" customHeight="1">
      <c r="A735" s="41"/>
      <c r="B735" s="42"/>
      <c r="C735" s="207" t="s">
        <v>1152</v>
      </c>
      <c r="D735" s="207" t="s">
        <v>174</v>
      </c>
      <c r="E735" s="208" t="s">
        <v>3047</v>
      </c>
      <c r="F735" s="209" t="s">
        <v>3048</v>
      </c>
      <c r="G735" s="210" t="s">
        <v>234</v>
      </c>
      <c r="H735" s="211">
        <v>93</v>
      </c>
      <c r="I735" s="212"/>
      <c r="J735" s="213">
        <f>ROUND(I735*H735,2)</f>
        <v>0</v>
      </c>
      <c r="K735" s="209" t="s">
        <v>178</v>
      </c>
      <c r="L735" s="47"/>
      <c r="M735" s="214" t="s">
        <v>19</v>
      </c>
      <c r="N735" s="215" t="s">
        <v>42</v>
      </c>
      <c r="O735" s="87"/>
      <c r="P735" s="216">
        <f>O735*H735</f>
        <v>0</v>
      </c>
      <c r="Q735" s="216">
        <v>0.0020999999999999999</v>
      </c>
      <c r="R735" s="216">
        <f>Q735*H735</f>
        <v>0.1953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235</v>
      </c>
      <c r="AT735" s="218" t="s">
        <v>174</v>
      </c>
      <c r="AU735" s="218" t="s">
        <v>81</v>
      </c>
      <c r="AY735" s="20" t="s">
        <v>171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79</v>
      </c>
      <c r="BK735" s="219">
        <f>ROUND(I735*H735,2)</f>
        <v>0</v>
      </c>
      <c r="BL735" s="20" t="s">
        <v>235</v>
      </c>
      <c r="BM735" s="218" t="s">
        <v>1155</v>
      </c>
    </row>
    <row r="736" s="2" customFormat="1">
      <c r="A736" s="41"/>
      <c r="B736" s="42"/>
      <c r="C736" s="43"/>
      <c r="D736" s="220" t="s">
        <v>180</v>
      </c>
      <c r="E736" s="43"/>
      <c r="F736" s="221" t="s">
        <v>3049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180</v>
      </c>
      <c r="AU736" s="20" t="s">
        <v>81</v>
      </c>
    </row>
    <row r="737" s="2" customFormat="1" ht="24.15" customHeight="1">
      <c r="A737" s="41"/>
      <c r="B737" s="42"/>
      <c r="C737" s="207" t="s">
        <v>668</v>
      </c>
      <c r="D737" s="207" t="s">
        <v>174</v>
      </c>
      <c r="E737" s="208" t="s">
        <v>3050</v>
      </c>
      <c r="F737" s="209" t="s">
        <v>3051</v>
      </c>
      <c r="G737" s="210" t="s">
        <v>177</v>
      </c>
      <c r="H737" s="211">
        <v>7.5810000000000004</v>
      </c>
      <c r="I737" s="212"/>
      <c r="J737" s="213">
        <f>ROUND(I737*H737,2)</f>
        <v>0</v>
      </c>
      <c r="K737" s="209" t="s">
        <v>178</v>
      </c>
      <c r="L737" s="47"/>
      <c r="M737" s="214" t="s">
        <v>19</v>
      </c>
      <c r="N737" s="215" t="s">
        <v>42</v>
      </c>
      <c r="O737" s="87"/>
      <c r="P737" s="216">
        <f>O737*H737</f>
        <v>0</v>
      </c>
      <c r="Q737" s="216">
        <v>0</v>
      </c>
      <c r="R737" s="216">
        <f>Q737*H737</f>
        <v>0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235</v>
      </c>
      <c r="AT737" s="218" t="s">
        <v>174</v>
      </c>
      <c r="AU737" s="218" t="s">
        <v>81</v>
      </c>
      <c r="AY737" s="20" t="s">
        <v>171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79</v>
      </c>
      <c r="BK737" s="219">
        <f>ROUND(I737*H737,2)</f>
        <v>0</v>
      </c>
      <c r="BL737" s="20" t="s">
        <v>235</v>
      </c>
      <c r="BM737" s="218" t="s">
        <v>1162</v>
      </c>
    </row>
    <row r="738" s="2" customFormat="1">
      <c r="A738" s="41"/>
      <c r="B738" s="42"/>
      <c r="C738" s="43"/>
      <c r="D738" s="220" t="s">
        <v>180</v>
      </c>
      <c r="E738" s="43"/>
      <c r="F738" s="221" t="s">
        <v>3052</v>
      </c>
      <c r="G738" s="43"/>
      <c r="H738" s="43"/>
      <c r="I738" s="222"/>
      <c r="J738" s="43"/>
      <c r="K738" s="43"/>
      <c r="L738" s="47"/>
      <c r="M738" s="223"/>
      <c r="N738" s="224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180</v>
      </c>
      <c r="AU738" s="20" t="s">
        <v>81</v>
      </c>
    </row>
    <row r="739" s="12" customFormat="1" ht="22.8" customHeight="1">
      <c r="A739" s="12"/>
      <c r="B739" s="191"/>
      <c r="C739" s="192"/>
      <c r="D739" s="193" t="s">
        <v>70</v>
      </c>
      <c r="E739" s="205" t="s">
        <v>3053</v>
      </c>
      <c r="F739" s="205" t="s">
        <v>3054</v>
      </c>
      <c r="G739" s="192"/>
      <c r="H739" s="192"/>
      <c r="I739" s="195"/>
      <c r="J739" s="206">
        <f>BK739</f>
        <v>0</v>
      </c>
      <c r="K739" s="192"/>
      <c r="L739" s="197"/>
      <c r="M739" s="198"/>
      <c r="N739" s="199"/>
      <c r="O739" s="199"/>
      <c r="P739" s="200">
        <f>SUM(P740:P762)</f>
        <v>0</v>
      </c>
      <c r="Q739" s="199"/>
      <c r="R739" s="200">
        <f>SUM(R740:R762)</f>
        <v>0.45173999999999997</v>
      </c>
      <c r="S739" s="199"/>
      <c r="T739" s="201">
        <f>SUM(T740:T762)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02" t="s">
        <v>81</v>
      </c>
      <c r="AT739" s="203" t="s">
        <v>70</v>
      </c>
      <c r="AU739" s="203" t="s">
        <v>79</v>
      </c>
      <c r="AY739" s="202" t="s">
        <v>171</v>
      </c>
      <c r="BK739" s="204">
        <f>SUM(BK740:BK762)</f>
        <v>0</v>
      </c>
    </row>
    <row r="740" s="2" customFormat="1" ht="24.15" customHeight="1">
      <c r="A740" s="41"/>
      <c r="B740" s="42"/>
      <c r="C740" s="207" t="s">
        <v>1165</v>
      </c>
      <c r="D740" s="207" t="s">
        <v>174</v>
      </c>
      <c r="E740" s="208" t="s">
        <v>3055</v>
      </c>
      <c r="F740" s="209" t="s">
        <v>3056</v>
      </c>
      <c r="G740" s="210" t="s">
        <v>191</v>
      </c>
      <c r="H740" s="211">
        <v>1026.682</v>
      </c>
      <c r="I740" s="212"/>
      <c r="J740" s="213">
        <f>ROUND(I740*H740,2)</f>
        <v>0</v>
      </c>
      <c r="K740" s="209" t="s">
        <v>178</v>
      </c>
      <c r="L740" s="47"/>
      <c r="M740" s="214" t="s">
        <v>19</v>
      </c>
      <c r="N740" s="215" t="s">
        <v>42</v>
      </c>
      <c r="O740" s="87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235</v>
      </c>
      <c r="AT740" s="218" t="s">
        <v>174</v>
      </c>
      <c r="AU740" s="218" t="s">
        <v>81</v>
      </c>
      <c r="AY740" s="20" t="s">
        <v>171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79</v>
      </c>
      <c r="BK740" s="219">
        <f>ROUND(I740*H740,2)</f>
        <v>0</v>
      </c>
      <c r="BL740" s="20" t="s">
        <v>235</v>
      </c>
      <c r="BM740" s="218" t="s">
        <v>1168</v>
      </c>
    </row>
    <row r="741" s="2" customFormat="1">
      <c r="A741" s="41"/>
      <c r="B741" s="42"/>
      <c r="C741" s="43"/>
      <c r="D741" s="220" t="s">
        <v>180</v>
      </c>
      <c r="E741" s="43"/>
      <c r="F741" s="221" t="s">
        <v>3057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180</v>
      </c>
      <c r="AU741" s="20" t="s">
        <v>81</v>
      </c>
    </row>
    <row r="742" s="13" customFormat="1">
      <c r="A742" s="13"/>
      <c r="B742" s="225"/>
      <c r="C742" s="226"/>
      <c r="D742" s="227" t="s">
        <v>182</v>
      </c>
      <c r="E742" s="228" t="s">
        <v>19</v>
      </c>
      <c r="F742" s="229" t="s">
        <v>2657</v>
      </c>
      <c r="G742" s="226"/>
      <c r="H742" s="230">
        <v>188.27000000000001</v>
      </c>
      <c r="I742" s="231"/>
      <c r="J742" s="226"/>
      <c r="K742" s="226"/>
      <c r="L742" s="232"/>
      <c r="M742" s="233"/>
      <c r="N742" s="234"/>
      <c r="O742" s="234"/>
      <c r="P742" s="234"/>
      <c r="Q742" s="234"/>
      <c r="R742" s="234"/>
      <c r="S742" s="234"/>
      <c r="T742" s="23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6" t="s">
        <v>182</v>
      </c>
      <c r="AU742" s="236" t="s">
        <v>81</v>
      </c>
      <c r="AV742" s="13" t="s">
        <v>81</v>
      </c>
      <c r="AW742" s="13" t="s">
        <v>33</v>
      </c>
      <c r="AX742" s="13" t="s">
        <v>71</v>
      </c>
      <c r="AY742" s="236" t="s">
        <v>171</v>
      </c>
    </row>
    <row r="743" s="14" customFormat="1">
      <c r="A743" s="14"/>
      <c r="B743" s="237"/>
      <c r="C743" s="238"/>
      <c r="D743" s="227" t="s">
        <v>182</v>
      </c>
      <c r="E743" s="239" t="s">
        <v>19</v>
      </c>
      <c r="F743" s="240" t="s">
        <v>2658</v>
      </c>
      <c r="G743" s="238"/>
      <c r="H743" s="241">
        <v>188.27000000000001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182</v>
      </c>
      <c r="AU743" s="247" t="s">
        <v>81</v>
      </c>
      <c r="AV743" s="14" t="s">
        <v>185</v>
      </c>
      <c r="AW743" s="14" t="s">
        <v>33</v>
      </c>
      <c r="AX743" s="14" t="s">
        <v>71</v>
      </c>
      <c r="AY743" s="247" t="s">
        <v>171</v>
      </c>
    </row>
    <row r="744" s="13" customFormat="1">
      <c r="A744" s="13"/>
      <c r="B744" s="225"/>
      <c r="C744" s="226"/>
      <c r="D744" s="227" t="s">
        <v>182</v>
      </c>
      <c r="E744" s="228" t="s">
        <v>19</v>
      </c>
      <c r="F744" s="229" t="s">
        <v>2659</v>
      </c>
      <c r="G744" s="226"/>
      <c r="H744" s="230">
        <v>463.60599999999999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182</v>
      </c>
      <c r="AU744" s="236" t="s">
        <v>81</v>
      </c>
      <c r="AV744" s="13" t="s">
        <v>81</v>
      </c>
      <c r="AW744" s="13" t="s">
        <v>33</v>
      </c>
      <c r="AX744" s="13" t="s">
        <v>71</v>
      </c>
      <c r="AY744" s="236" t="s">
        <v>171</v>
      </c>
    </row>
    <row r="745" s="13" customFormat="1">
      <c r="A745" s="13"/>
      <c r="B745" s="225"/>
      <c r="C745" s="226"/>
      <c r="D745" s="227" t="s">
        <v>182</v>
      </c>
      <c r="E745" s="228" t="s">
        <v>19</v>
      </c>
      <c r="F745" s="229" t="s">
        <v>2660</v>
      </c>
      <c r="G745" s="226"/>
      <c r="H745" s="230">
        <v>-8.5800000000000001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182</v>
      </c>
      <c r="AU745" s="236" t="s">
        <v>81</v>
      </c>
      <c r="AV745" s="13" t="s">
        <v>81</v>
      </c>
      <c r="AW745" s="13" t="s">
        <v>33</v>
      </c>
      <c r="AX745" s="13" t="s">
        <v>71</v>
      </c>
      <c r="AY745" s="236" t="s">
        <v>171</v>
      </c>
    </row>
    <row r="746" s="13" customFormat="1">
      <c r="A746" s="13"/>
      <c r="B746" s="225"/>
      <c r="C746" s="226"/>
      <c r="D746" s="227" t="s">
        <v>182</v>
      </c>
      <c r="E746" s="228" t="s">
        <v>19</v>
      </c>
      <c r="F746" s="229" t="s">
        <v>2661</v>
      </c>
      <c r="G746" s="226"/>
      <c r="H746" s="230">
        <v>-6.5999999999999996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6" t="s">
        <v>182</v>
      </c>
      <c r="AU746" s="236" t="s">
        <v>81</v>
      </c>
      <c r="AV746" s="13" t="s">
        <v>81</v>
      </c>
      <c r="AW746" s="13" t="s">
        <v>33</v>
      </c>
      <c r="AX746" s="13" t="s">
        <v>71</v>
      </c>
      <c r="AY746" s="236" t="s">
        <v>171</v>
      </c>
    </row>
    <row r="747" s="13" customFormat="1">
      <c r="A747" s="13"/>
      <c r="B747" s="225"/>
      <c r="C747" s="226"/>
      <c r="D747" s="227" t="s">
        <v>182</v>
      </c>
      <c r="E747" s="228" t="s">
        <v>19</v>
      </c>
      <c r="F747" s="229" t="s">
        <v>2662</v>
      </c>
      <c r="G747" s="226"/>
      <c r="H747" s="230">
        <v>33.060000000000002</v>
      </c>
      <c r="I747" s="231"/>
      <c r="J747" s="226"/>
      <c r="K747" s="226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182</v>
      </c>
      <c r="AU747" s="236" t="s">
        <v>81</v>
      </c>
      <c r="AV747" s="13" t="s">
        <v>81</v>
      </c>
      <c r="AW747" s="13" t="s">
        <v>33</v>
      </c>
      <c r="AX747" s="13" t="s">
        <v>71</v>
      </c>
      <c r="AY747" s="236" t="s">
        <v>171</v>
      </c>
    </row>
    <row r="748" s="13" customFormat="1">
      <c r="A748" s="13"/>
      <c r="B748" s="225"/>
      <c r="C748" s="226"/>
      <c r="D748" s="227" t="s">
        <v>182</v>
      </c>
      <c r="E748" s="228" t="s">
        <v>19</v>
      </c>
      <c r="F748" s="229" t="s">
        <v>2663</v>
      </c>
      <c r="G748" s="226"/>
      <c r="H748" s="230">
        <v>245.24500000000001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182</v>
      </c>
      <c r="AU748" s="236" t="s">
        <v>81</v>
      </c>
      <c r="AV748" s="13" t="s">
        <v>81</v>
      </c>
      <c r="AW748" s="13" t="s">
        <v>33</v>
      </c>
      <c r="AX748" s="13" t="s">
        <v>71</v>
      </c>
      <c r="AY748" s="236" t="s">
        <v>171</v>
      </c>
    </row>
    <row r="749" s="14" customFormat="1">
      <c r="A749" s="14"/>
      <c r="B749" s="237"/>
      <c r="C749" s="238"/>
      <c r="D749" s="227" t="s">
        <v>182</v>
      </c>
      <c r="E749" s="239" t="s">
        <v>19</v>
      </c>
      <c r="F749" s="240" t="s">
        <v>2664</v>
      </c>
      <c r="G749" s="238"/>
      <c r="H749" s="241">
        <v>726.73099999999999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182</v>
      </c>
      <c r="AU749" s="247" t="s">
        <v>81</v>
      </c>
      <c r="AV749" s="14" t="s">
        <v>185</v>
      </c>
      <c r="AW749" s="14" t="s">
        <v>33</v>
      </c>
      <c r="AX749" s="14" t="s">
        <v>71</v>
      </c>
      <c r="AY749" s="247" t="s">
        <v>171</v>
      </c>
    </row>
    <row r="750" s="13" customFormat="1">
      <c r="A750" s="13"/>
      <c r="B750" s="225"/>
      <c r="C750" s="226"/>
      <c r="D750" s="227" t="s">
        <v>182</v>
      </c>
      <c r="E750" s="228" t="s">
        <v>19</v>
      </c>
      <c r="F750" s="229" t="s">
        <v>2666</v>
      </c>
      <c r="G750" s="226"/>
      <c r="H750" s="230">
        <v>111.681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182</v>
      </c>
      <c r="AU750" s="236" t="s">
        <v>81</v>
      </c>
      <c r="AV750" s="13" t="s">
        <v>81</v>
      </c>
      <c r="AW750" s="13" t="s">
        <v>33</v>
      </c>
      <c r="AX750" s="13" t="s">
        <v>71</v>
      </c>
      <c r="AY750" s="236" t="s">
        <v>171</v>
      </c>
    </row>
    <row r="751" s="14" customFormat="1">
      <c r="A751" s="14"/>
      <c r="B751" s="237"/>
      <c r="C751" s="238"/>
      <c r="D751" s="227" t="s">
        <v>182</v>
      </c>
      <c r="E751" s="239" t="s">
        <v>19</v>
      </c>
      <c r="F751" s="240" t="s">
        <v>2667</v>
      </c>
      <c r="G751" s="238"/>
      <c r="H751" s="241">
        <v>111.681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7" t="s">
        <v>182</v>
      </c>
      <c r="AU751" s="247" t="s">
        <v>81</v>
      </c>
      <c r="AV751" s="14" t="s">
        <v>185</v>
      </c>
      <c r="AW751" s="14" t="s">
        <v>33</v>
      </c>
      <c r="AX751" s="14" t="s">
        <v>71</v>
      </c>
      <c r="AY751" s="247" t="s">
        <v>171</v>
      </c>
    </row>
    <row r="752" s="15" customFormat="1">
      <c r="A752" s="15"/>
      <c r="B752" s="248"/>
      <c r="C752" s="249"/>
      <c r="D752" s="227" t="s">
        <v>182</v>
      </c>
      <c r="E752" s="250" t="s">
        <v>19</v>
      </c>
      <c r="F752" s="251" t="s">
        <v>188</v>
      </c>
      <c r="G752" s="249"/>
      <c r="H752" s="252">
        <v>1026.6819999999998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8" t="s">
        <v>182</v>
      </c>
      <c r="AU752" s="258" t="s">
        <v>81</v>
      </c>
      <c r="AV752" s="15" t="s">
        <v>179</v>
      </c>
      <c r="AW752" s="15" t="s">
        <v>33</v>
      </c>
      <c r="AX752" s="15" t="s">
        <v>79</v>
      </c>
      <c r="AY752" s="258" t="s">
        <v>171</v>
      </c>
    </row>
    <row r="753" s="2" customFormat="1" ht="24.15" customHeight="1">
      <c r="A753" s="41"/>
      <c r="B753" s="42"/>
      <c r="C753" s="269" t="s">
        <v>673</v>
      </c>
      <c r="D753" s="269" t="s">
        <v>565</v>
      </c>
      <c r="E753" s="270" t="s">
        <v>3058</v>
      </c>
      <c r="F753" s="271" t="s">
        <v>3059</v>
      </c>
      <c r="G753" s="272" t="s">
        <v>191</v>
      </c>
      <c r="H753" s="273">
        <v>1129.3499999999999</v>
      </c>
      <c r="I753" s="274"/>
      <c r="J753" s="275">
        <f>ROUND(I753*H753,2)</f>
        <v>0</v>
      </c>
      <c r="K753" s="271" t="s">
        <v>178</v>
      </c>
      <c r="L753" s="276"/>
      <c r="M753" s="277" t="s">
        <v>19</v>
      </c>
      <c r="N753" s="278" t="s">
        <v>42</v>
      </c>
      <c r="O753" s="87"/>
      <c r="P753" s="216">
        <f>O753*H753</f>
        <v>0</v>
      </c>
      <c r="Q753" s="216">
        <v>0.00040000000000000002</v>
      </c>
      <c r="R753" s="216">
        <f>Q753*H753</f>
        <v>0.45173999999999997</v>
      </c>
      <c r="S753" s="216">
        <v>0</v>
      </c>
      <c r="T753" s="217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8" t="s">
        <v>286</v>
      </c>
      <c r="AT753" s="218" t="s">
        <v>565</v>
      </c>
      <c r="AU753" s="218" t="s">
        <v>81</v>
      </c>
      <c r="AY753" s="20" t="s">
        <v>171</v>
      </c>
      <c r="BE753" s="219">
        <f>IF(N753="základní",J753,0)</f>
        <v>0</v>
      </c>
      <c r="BF753" s="219">
        <f>IF(N753="snížená",J753,0)</f>
        <v>0</v>
      </c>
      <c r="BG753" s="219">
        <f>IF(N753="zákl. přenesená",J753,0)</f>
        <v>0</v>
      </c>
      <c r="BH753" s="219">
        <f>IF(N753="sníž. přenesená",J753,0)</f>
        <v>0</v>
      </c>
      <c r="BI753" s="219">
        <f>IF(N753="nulová",J753,0)</f>
        <v>0</v>
      </c>
      <c r="BJ753" s="20" t="s">
        <v>79</v>
      </c>
      <c r="BK753" s="219">
        <f>ROUND(I753*H753,2)</f>
        <v>0</v>
      </c>
      <c r="BL753" s="20" t="s">
        <v>235</v>
      </c>
      <c r="BM753" s="218" t="s">
        <v>1175</v>
      </c>
    </row>
    <row r="754" s="13" customFormat="1">
      <c r="A754" s="13"/>
      <c r="B754" s="225"/>
      <c r="C754" s="226"/>
      <c r="D754" s="227" t="s">
        <v>182</v>
      </c>
      <c r="E754" s="228" t="s">
        <v>19</v>
      </c>
      <c r="F754" s="229" t="s">
        <v>3060</v>
      </c>
      <c r="G754" s="226"/>
      <c r="H754" s="230">
        <v>1129.3499999999999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6" t="s">
        <v>182</v>
      </c>
      <c r="AU754" s="236" t="s">
        <v>81</v>
      </c>
      <c r="AV754" s="13" t="s">
        <v>81</v>
      </c>
      <c r="AW754" s="13" t="s">
        <v>33</v>
      </c>
      <c r="AX754" s="13" t="s">
        <v>71</v>
      </c>
      <c r="AY754" s="236" t="s">
        <v>171</v>
      </c>
    </row>
    <row r="755" s="15" customFormat="1">
      <c r="A755" s="15"/>
      <c r="B755" s="248"/>
      <c r="C755" s="249"/>
      <c r="D755" s="227" t="s">
        <v>182</v>
      </c>
      <c r="E755" s="250" t="s">
        <v>19</v>
      </c>
      <c r="F755" s="251" t="s">
        <v>188</v>
      </c>
      <c r="G755" s="249"/>
      <c r="H755" s="252">
        <v>1129.3499999999999</v>
      </c>
      <c r="I755" s="253"/>
      <c r="J755" s="249"/>
      <c r="K755" s="249"/>
      <c r="L755" s="254"/>
      <c r="M755" s="255"/>
      <c r="N755" s="256"/>
      <c r="O755" s="256"/>
      <c r="P755" s="256"/>
      <c r="Q755" s="256"/>
      <c r="R755" s="256"/>
      <c r="S755" s="256"/>
      <c r="T755" s="257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8" t="s">
        <v>182</v>
      </c>
      <c r="AU755" s="258" t="s">
        <v>81</v>
      </c>
      <c r="AV755" s="15" t="s">
        <v>179</v>
      </c>
      <c r="AW755" s="15" t="s">
        <v>33</v>
      </c>
      <c r="AX755" s="15" t="s">
        <v>79</v>
      </c>
      <c r="AY755" s="258" t="s">
        <v>171</v>
      </c>
    </row>
    <row r="756" s="2" customFormat="1" ht="16.5" customHeight="1">
      <c r="A756" s="41"/>
      <c r="B756" s="42"/>
      <c r="C756" s="207" t="s">
        <v>1180</v>
      </c>
      <c r="D756" s="207" t="s">
        <v>174</v>
      </c>
      <c r="E756" s="208" t="s">
        <v>3061</v>
      </c>
      <c r="F756" s="209" t="s">
        <v>3062</v>
      </c>
      <c r="G756" s="210" t="s">
        <v>395</v>
      </c>
      <c r="H756" s="211">
        <v>10</v>
      </c>
      <c r="I756" s="212"/>
      <c r="J756" s="213">
        <f>ROUND(I756*H756,2)</f>
        <v>0</v>
      </c>
      <c r="K756" s="209" t="s">
        <v>178</v>
      </c>
      <c r="L756" s="47"/>
      <c r="M756" s="214" t="s">
        <v>19</v>
      </c>
      <c r="N756" s="215" t="s">
        <v>42</v>
      </c>
      <c r="O756" s="87"/>
      <c r="P756" s="216">
        <f>O756*H756</f>
        <v>0</v>
      </c>
      <c r="Q756" s="216">
        <v>0</v>
      </c>
      <c r="R756" s="216">
        <f>Q756*H756</f>
        <v>0</v>
      </c>
      <c r="S756" s="216">
        <v>0</v>
      </c>
      <c r="T756" s="217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18" t="s">
        <v>235</v>
      </c>
      <c r="AT756" s="218" t="s">
        <v>174</v>
      </c>
      <c r="AU756" s="218" t="s">
        <v>81</v>
      </c>
      <c r="AY756" s="20" t="s">
        <v>171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20" t="s">
        <v>79</v>
      </c>
      <c r="BK756" s="219">
        <f>ROUND(I756*H756,2)</f>
        <v>0</v>
      </c>
      <c r="BL756" s="20" t="s">
        <v>235</v>
      </c>
      <c r="BM756" s="218" t="s">
        <v>1183</v>
      </c>
    </row>
    <row r="757" s="2" customFormat="1">
      <c r="A757" s="41"/>
      <c r="B757" s="42"/>
      <c r="C757" s="43"/>
      <c r="D757" s="220" t="s">
        <v>180</v>
      </c>
      <c r="E757" s="43"/>
      <c r="F757" s="221" t="s">
        <v>3063</v>
      </c>
      <c r="G757" s="43"/>
      <c r="H757" s="43"/>
      <c r="I757" s="222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180</v>
      </c>
      <c r="AU757" s="20" t="s">
        <v>81</v>
      </c>
    </row>
    <row r="758" s="13" customFormat="1">
      <c r="A758" s="13"/>
      <c r="B758" s="225"/>
      <c r="C758" s="226"/>
      <c r="D758" s="227" t="s">
        <v>182</v>
      </c>
      <c r="E758" s="228" t="s">
        <v>19</v>
      </c>
      <c r="F758" s="229" t="s">
        <v>3064</v>
      </c>
      <c r="G758" s="226"/>
      <c r="H758" s="230">
        <v>10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182</v>
      </c>
      <c r="AU758" s="236" t="s">
        <v>81</v>
      </c>
      <c r="AV758" s="13" t="s">
        <v>81</v>
      </c>
      <c r="AW758" s="13" t="s">
        <v>33</v>
      </c>
      <c r="AX758" s="13" t="s">
        <v>71</v>
      </c>
      <c r="AY758" s="236" t="s">
        <v>171</v>
      </c>
    </row>
    <row r="759" s="15" customFormat="1">
      <c r="A759" s="15"/>
      <c r="B759" s="248"/>
      <c r="C759" s="249"/>
      <c r="D759" s="227" t="s">
        <v>182</v>
      </c>
      <c r="E759" s="250" t="s">
        <v>19</v>
      </c>
      <c r="F759" s="251" t="s">
        <v>188</v>
      </c>
      <c r="G759" s="249"/>
      <c r="H759" s="252">
        <v>10</v>
      </c>
      <c r="I759" s="253"/>
      <c r="J759" s="249"/>
      <c r="K759" s="249"/>
      <c r="L759" s="254"/>
      <c r="M759" s="255"/>
      <c r="N759" s="256"/>
      <c r="O759" s="256"/>
      <c r="P759" s="256"/>
      <c r="Q759" s="256"/>
      <c r="R759" s="256"/>
      <c r="S759" s="256"/>
      <c r="T759" s="25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8" t="s">
        <v>182</v>
      </c>
      <c r="AU759" s="258" t="s">
        <v>81</v>
      </c>
      <c r="AV759" s="15" t="s">
        <v>179</v>
      </c>
      <c r="AW759" s="15" t="s">
        <v>33</v>
      </c>
      <c r="AX759" s="15" t="s">
        <v>79</v>
      </c>
      <c r="AY759" s="258" t="s">
        <v>171</v>
      </c>
    </row>
    <row r="760" s="2" customFormat="1" ht="16.5" customHeight="1">
      <c r="A760" s="41"/>
      <c r="B760" s="42"/>
      <c r="C760" s="269" t="s">
        <v>680</v>
      </c>
      <c r="D760" s="269" t="s">
        <v>565</v>
      </c>
      <c r="E760" s="270" t="s">
        <v>3065</v>
      </c>
      <c r="F760" s="271" t="s">
        <v>3066</v>
      </c>
      <c r="G760" s="272" t="s">
        <v>395</v>
      </c>
      <c r="H760" s="273">
        <v>10</v>
      </c>
      <c r="I760" s="274"/>
      <c r="J760" s="275">
        <f>ROUND(I760*H760,2)</f>
        <v>0</v>
      </c>
      <c r="K760" s="271" t="s">
        <v>19</v>
      </c>
      <c r="L760" s="276"/>
      <c r="M760" s="277" t="s">
        <v>19</v>
      </c>
      <c r="N760" s="278" t="s">
        <v>42</v>
      </c>
      <c r="O760" s="87"/>
      <c r="P760" s="216">
        <f>O760*H760</f>
        <v>0</v>
      </c>
      <c r="Q760" s="216">
        <v>0</v>
      </c>
      <c r="R760" s="216">
        <f>Q760*H760</f>
        <v>0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286</v>
      </c>
      <c r="AT760" s="218" t="s">
        <v>565</v>
      </c>
      <c r="AU760" s="218" t="s">
        <v>81</v>
      </c>
      <c r="AY760" s="20" t="s">
        <v>171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79</v>
      </c>
      <c r="BK760" s="219">
        <f>ROUND(I760*H760,2)</f>
        <v>0</v>
      </c>
      <c r="BL760" s="20" t="s">
        <v>235</v>
      </c>
      <c r="BM760" s="218" t="s">
        <v>1187</v>
      </c>
    </row>
    <row r="761" s="2" customFormat="1" ht="24.15" customHeight="1">
      <c r="A761" s="41"/>
      <c r="B761" s="42"/>
      <c r="C761" s="207" t="s">
        <v>1192</v>
      </c>
      <c r="D761" s="207" t="s">
        <v>174</v>
      </c>
      <c r="E761" s="208" t="s">
        <v>3067</v>
      </c>
      <c r="F761" s="209" t="s">
        <v>3068</v>
      </c>
      <c r="G761" s="210" t="s">
        <v>177</v>
      </c>
      <c r="H761" s="211">
        <v>0.46300000000000002</v>
      </c>
      <c r="I761" s="212"/>
      <c r="J761" s="213">
        <f>ROUND(I761*H761,2)</f>
        <v>0</v>
      </c>
      <c r="K761" s="209" t="s">
        <v>178</v>
      </c>
      <c r="L761" s="47"/>
      <c r="M761" s="214" t="s">
        <v>19</v>
      </c>
      <c r="N761" s="215" t="s">
        <v>42</v>
      </c>
      <c r="O761" s="87"/>
      <c r="P761" s="216">
        <f>O761*H761</f>
        <v>0</v>
      </c>
      <c r="Q761" s="216">
        <v>0</v>
      </c>
      <c r="R761" s="216">
        <f>Q761*H761</f>
        <v>0</v>
      </c>
      <c r="S761" s="216">
        <v>0</v>
      </c>
      <c r="T761" s="217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8" t="s">
        <v>235</v>
      </c>
      <c r="AT761" s="218" t="s">
        <v>174</v>
      </c>
      <c r="AU761" s="218" t="s">
        <v>81</v>
      </c>
      <c r="AY761" s="20" t="s">
        <v>171</v>
      </c>
      <c r="BE761" s="219">
        <f>IF(N761="základní",J761,0)</f>
        <v>0</v>
      </c>
      <c r="BF761" s="219">
        <f>IF(N761="snížená",J761,0)</f>
        <v>0</v>
      </c>
      <c r="BG761" s="219">
        <f>IF(N761="zákl. přenesená",J761,0)</f>
        <v>0</v>
      </c>
      <c r="BH761" s="219">
        <f>IF(N761="sníž. přenesená",J761,0)</f>
        <v>0</v>
      </c>
      <c r="BI761" s="219">
        <f>IF(N761="nulová",J761,0)</f>
        <v>0</v>
      </c>
      <c r="BJ761" s="20" t="s">
        <v>79</v>
      </c>
      <c r="BK761" s="219">
        <f>ROUND(I761*H761,2)</f>
        <v>0</v>
      </c>
      <c r="BL761" s="20" t="s">
        <v>235</v>
      </c>
      <c r="BM761" s="218" t="s">
        <v>1195</v>
      </c>
    </row>
    <row r="762" s="2" customFormat="1">
      <c r="A762" s="41"/>
      <c r="B762" s="42"/>
      <c r="C762" s="43"/>
      <c r="D762" s="220" t="s">
        <v>180</v>
      </c>
      <c r="E762" s="43"/>
      <c r="F762" s="221" t="s">
        <v>3069</v>
      </c>
      <c r="G762" s="43"/>
      <c r="H762" s="43"/>
      <c r="I762" s="222"/>
      <c r="J762" s="43"/>
      <c r="K762" s="43"/>
      <c r="L762" s="47"/>
      <c r="M762" s="223"/>
      <c r="N762" s="22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180</v>
      </c>
      <c r="AU762" s="20" t="s">
        <v>81</v>
      </c>
    </row>
    <row r="763" s="12" customFormat="1" ht="22.8" customHeight="1">
      <c r="A763" s="12"/>
      <c r="B763" s="191"/>
      <c r="C763" s="192"/>
      <c r="D763" s="193" t="s">
        <v>70</v>
      </c>
      <c r="E763" s="205" t="s">
        <v>1826</v>
      </c>
      <c r="F763" s="205" t="s">
        <v>1827</v>
      </c>
      <c r="G763" s="192"/>
      <c r="H763" s="192"/>
      <c r="I763" s="195"/>
      <c r="J763" s="206">
        <f>BK763</f>
        <v>0</v>
      </c>
      <c r="K763" s="192"/>
      <c r="L763" s="197"/>
      <c r="M763" s="198"/>
      <c r="N763" s="199"/>
      <c r="O763" s="199"/>
      <c r="P763" s="200">
        <f>SUM(P764:P776)</f>
        <v>0</v>
      </c>
      <c r="Q763" s="199"/>
      <c r="R763" s="200">
        <f>SUM(R764:R776)</f>
        <v>0.020249999999999997</v>
      </c>
      <c r="S763" s="199"/>
      <c r="T763" s="201">
        <f>SUM(T764:T776)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2" t="s">
        <v>81</v>
      </c>
      <c r="AT763" s="203" t="s">
        <v>70</v>
      </c>
      <c r="AU763" s="203" t="s">
        <v>79</v>
      </c>
      <c r="AY763" s="202" t="s">
        <v>171</v>
      </c>
      <c r="BK763" s="204">
        <f>SUM(BK764:BK776)</f>
        <v>0</v>
      </c>
    </row>
    <row r="764" s="2" customFormat="1" ht="33" customHeight="1">
      <c r="A764" s="41"/>
      <c r="B764" s="42"/>
      <c r="C764" s="207" t="s">
        <v>686</v>
      </c>
      <c r="D764" s="207" t="s">
        <v>174</v>
      </c>
      <c r="E764" s="208" t="s">
        <v>3070</v>
      </c>
      <c r="F764" s="209" t="s">
        <v>3071</v>
      </c>
      <c r="G764" s="210" t="s">
        <v>395</v>
      </c>
      <c r="H764" s="211">
        <v>7</v>
      </c>
      <c r="I764" s="212"/>
      <c r="J764" s="213">
        <f>ROUND(I764*H764,2)</f>
        <v>0</v>
      </c>
      <c r="K764" s="209" t="s">
        <v>19</v>
      </c>
      <c r="L764" s="47"/>
      <c r="M764" s="214" t="s">
        <v>19</v>
      </c>
      <c r="N764" s="215" t="s">
        <v>42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235</v>
      </c>
      <c r="AT764" s="218" t="s">
        <v>174</v>
      </c>
      <c r="AU764" s="218" t="s">
        <v>81</v>
      </c>
      <c r="AY764" s="20" t="s">
        <v>171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79</v>
      </c>
      <c r="BK764" s="219">
        <f>ROUND(I764*H764,2)</f>
        <v>0</v>
      </c>
      <c r="BL764" s="20" t="s">
        <v>235</v>
      </c>
      <c r="BM764" s="218" t="s">
        <v>1199</v>
      </c>
    </row>
    <row r="765" s="2" customFormat="1" ht="24.15" customHeight="1">
      <c r="A765" s="41"/>
      <c r="B765" s="42"/>
      <c r="C765" s="269" t="s">
        <v>1201</v>
      </c>
      <c r="D765" s="269" t="s">
        <v>565</v>
      </c>
      <c r="E765" s="270" t="s">
        <v>3072</v>
      </c>
      <c r="F765" s="271" t="s">
        <v>3073</v>
      </c>
      <c r="G765" s="272" t="s">
        <v>395</v>
      </c>
      <c r="H765" s="273">
        <v>7</v>
      </c>
      <c r="I765" s="274"/>
      <c r="J765" s="275">
        <f>ROUND(I765*H765,2)</f>
        <v>0</v>
      </c>
      <c r="K765" s="271" t="s">
        <v>178</v>
      </c>
      <c r="L765" s="276"/>
      <c r="M765" s="277" t="s">
        <v>19</v>
      </c>
      <c r="N765" s="278" t="s">
        <v>42</v>
      </c>
      <c r="O765" s="87"/>
      <c r="P765" s="216">
        <f>O765*H765</f>
        <v>0</v>
      </c>
      <c r="Q765" s="216">
        <v>0</v>
      </c>
      <c r="R765" s="216">
        <f>Q765*H765</f>
        <v>0</v>
      </c>
      <c r="S765" s="216">
        <v>0</v>
      </c>
      <c r="T765" s="21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8" t="s">
        <v>286</v>
      </c>
      <c r="AT765" s="218" t="s">
        <v>565</v>
      </c>
      <c r="AU765" s="218" t="s">
        <v>81</v>
      </c>
      <c r="AY765" s="20" t="s">
        <v>171</v>
      </c>
      <c r="BE765" s="219">
        <f>IF(N765="základní",J765,0)</f>
        <v>0</v>
      </c>
      <c r="BF765" s="219">
        <f>IF(N765="snížená",J765,0)</f>
        <v>0</v>
      </c>
      <c r="BG765" s="219">
        <f>IF(N765="zákl. přenesená",J765,0)</f>
        <v>0</v>
      </c>
      <c r="BH765" s="219">
        <f>IF(N765="sníž. přenesená",J765,0)</f>
        <v>0</v>
      </c>
      <c r="BI765" s="219">
        <f>IF(N765="nulová",J765,0)</f>
        <v>0</v>
      </c>
      <c r="BJ765" s="20" t="s">
        <v>79</v>
      </c>
      <c r="BK765" s="219">
        <f>ROUND(I765*H765,2)</f>
        <v>0</v>
      </c>
      <c r="BL765" s="20" t="s">
        <v>235</v>
      </c>
      <c r="BM765" s="218" t="s">
        <v>1204</v>
      </c>
    </row>
    <row r="766" s="2" customFormat="1" ht="24.15" customHeight="1">
      <c r="A766" s="41"/>
      <c r="B766" s="42"/>
      <c r="C766" s="269" t="s">
        <v>696</v>
      </c>
      <c r="D766" s="269" t="s">
        <v>565</v>
      </c>
      <c r="E766" s="270" t="s">
        <v>3074</v>
      </c>
      <c r="F766" s="271" t="s">
        <v>3075</v>
      </c>
      <c r="G766" s="272" t="s">
        <v>395</v>
      </c>
      <c r="H766" s="273">
        <v>7</v>
      </c>
      <c r="I766" s="274"/>
      <c r="J766" s="275">
        <f>ROUND(I766*H766,2)</f>
        <v>0</v>
      </c>
      <c r="K766" s="271" t="s">
        <v>19</v>
      </c>
      <c r="L766" s="276"/>
      <c r="M766" s="277" t="s">
        <v>19</v>
      </c>
      <c r="N766" s="278" t="s">
        <v>42</v>
      </c>
      <c r="O766" s="87"/>
      <c r="P766" s="216">
        <f>O766*H766</f>
        <v>0</v>
      </c>
      <c r="Q766" s="216">
        <v>0</v>
      </c>
      <c r="R766" s="216">
        <f>Q766*H766</f>
        <v>0</v>
      </c>
      <c r="S766" s="216">
        <v>0</v>
      </c>
      <c r="T766" s="217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8" t="s">
        <v>286</v>
      </c>
      <c r="AT766" s="218" t="s">
        <v>565</v>
      </c>
      <c r="AU766" s="218" t="s">
        <v>81</v>
      </c>
      <c r="AY766" s="20" t="s">
        <v>171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20" t="s">
        <v>79</v>
      </c>
      <c r="BK766" s="219">
        <f>ROUND(I766*H766,2)</f>
        <v>0</v>
      </c>
      <c r="BL766" s="20" t="s">
        <v>235</v>
      </c>
      <c r="BM766" s="218" t="s">
        <v>1209</v>
      </c>
    </row>
    <row r="767" s="2" customFormat="1" ht="16.5" customHeight="1">
      <c r="A767" s="41"/>
      <c r="B767" s="42"/>
      <c r="C767" s="269" t="s">
        <v>1211</v>
      </c>
      <c r="D767" s="269" t="s">
        <v>565</v>
      </c>
      <c r="E767" s="270" t="s">
        <v>3076</v>
      </c>
      <c r="F767" s="271" t="s">
        <v>3077</v>
      </c>
      <c r="G767" s="272" t="s">
        <v>395</v>
      </c>
      <c r="H767" s="273">
        <v>7</v>
      </c>
      <c r="I767" s="274"/>
      <c r="J767" s="275">
        <f>ROUND(I767*H767,2)</f>
        <v>0</v>
      </c>
      <c r="K767" s="271" t="s">
        <v>19</v>
      </c>
      <c r="L767" s="276"/>
      <c r="M767" s="277" t="s">
        <v>19</v>
      </c>
      <c r="N767" s="278" t="s">
        <v>42</v>
      </c>
      <c r="O767" s="87"/>
      <c r="P767" s="216">
        <f>O767*H767</f>
        <v>0</v>
      </c>
      <c r="Q767" s="216">
        <v>0</v>
      </c>
      <c r="R767" s="216">
        <f>Q767*H767</f>
        <v>0</v>
      </c>
      <c r="S767" s="216">
        <v>0</v>
      </c>
      <c r="T767" s="217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286</v>
      </c>
      <c r="AT767" s="218" t="s">
        <v>565</v>
      </c>
      <c r="AU767" s="218" t="s">
        <v>81</v>
      </c>
      <c r="AY767" s="20" t="s">
        <v>171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79</v>
      </c>
      <c r="BK767" s="219">
        <f>ROUND(I767*H767,2)</f>
        <v>0</v>
      </c>
      <c r="BL767" s="20" t="s">
        <v>235</v>
      </c>
      <c r="BM767" s="218" t="s">
        <v>1214</v>
      </c>
    </row>
    <row r="768" s="2" customFormat="1" ht="33" customHeight="1">
      <c r="A768" s="41"/>
      <c r="B768" s="42"/>
      <c r="C768" s="207" t="s">
        <v>703</v>
      </c>
      <c r="D768" s="207" t="s">
        <v>174</v>
      </c>
      <c r="E768" s="208" t="s">
        <v>3078</v>
      </c>
      <c r="F768" s="209" t="s">
        <v>3079</v>
      </c>
      <c r="G768" s="210" t="s">
        <v>395</v>
      </c>
      <c r="H768" s="211">
        <v>3</v>
      </c>
      <c r="I768" s="212"/>
      <c r="J768" s="213">
        <f>ROUND(I768*H768,2)</f>
        <v>0</v>
      </c>
      <c r="K768" s="209" t="s">
        <v>178</v>
      </c>
      <c r="L768" s="47"/>
      <c r="M768" s="214" t="s">
        <v>19</v>
      </c>
      <c r="N768" s="215" t="s">
        <v>42</v>
      </c>
      <c r="O768" s="87"/>
      <c r="P768" s="216">
        <f>O768*H768</f>
        <v>0</v>
      </c>
      <c r="Q768" s="216">
        <v>0.00027</v>
      </c>
      <c r="R768" s="216">
        <f>Q768*H768</f>
        <v>0.00080999999999999996</v>
      </c>
      <c r="S768" s="216">
        <v>0</v>
      </c>
      <c r="T768" s="21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8" t="s">
        <v>235</v>
      </c>
      <c r="AT768" s="218" t="s">
        <v>174</v>
      </c>
      <c r="AU768" s="218" t="s">
        <v>81</v>
      </c>
      <c r="AY768" s="20" t="s">
        <v>171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20" t="s">
        <v>79</v>
      </c>
      <c r="BK768" s="219">
        <f>ROUND(I768*H768,2)</f>
        <v>0</v>
      </c>
      <c r="BL768" s="20" t="s">
        <v>235</v>
      </c>
      <c r="BM768" s="218" t="s">
        <v>1218</v>
      </c>
    </row>
    <row r="769" s="2" customFormat="1">
      <c r="A769" s="41"/>
      <c r="B769" s="42"/>
      <c r="C769" s="43"/>
      <c r="D769" s="220" t="s">
        <v>180</v>
      </c>
      <c r="E769" s="43"/>
      <c r="F769" s="221" t="s">
        <v>3080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180</v>
      </c>
      <c r="AU769" s="20" t="s">
        <v>81</v>
      </c>
    </row>
    <row r="770" s="2" customFormat="1" ht="24.15" customHeight="1">
      <c r="A770" s="41"/>
      <c r="B770" s="42"/>
      <c r="C770" s="269" t="s">
        <v>1220</v>
      </c>
      <c r="D770" s="269" t="s">
        <v>565</v>
      </c>
      <c r="E770" s="270" t="s">
        <v>3081</v>
      </c>
      <c r="F770" s="271" t="s">
        <v>3082</v>
      </c>
      <c r="G770" s="272" t="s">
        <v>395</v>
      </c>
      <c r="H770" s="273">
        <v>3</v>
      </c>
      <c r="I770" s="274"/>
      <c r="J770" s="275">
        <f>ROUND(I770*H770,2)</f>
        <v>0</v>
      </c>
      <c r="K770" s="271" t="s">
        <v>19</v>
      </c>
      <c r="L770" s="276"/>
      <c r="M770" s="277" t="s">
        <v>19</v>
      </c>
      <c r="N770" s="278" t="s">
        <v>42</v>
      </c>
      <c r="O770" s="87"/>
      <c r="P770" s="216">
        <f>O770*H770</f>
        <v>0</v>
      </c>
      <c r="Q770" s="216">
        <v>0</v>
      </c>
      <c r="R770" s="216">
        <f>Q770*H770</f>
        <v>0</v>
      </c>
      <c r="S770" s="216">
        <v>0</v>
      </c>
      <c r="T770" s="217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286</v>
      </c>
      <c r="AT770" s="218" t="s">
        <v>565</v>
      </c>
      <c r="AU770" s="218" t="s">
        <v>81</v>
      </c>
      <c r="AY770" s="20" t="s">
        <v>171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79</v>
      </c>
      <c r="BK770" s="219">
        <f>ROUND(I770*H770,2)</f>
        <v>0</v>
      </c>
      <c r="BL770" s="20" t="s">
        <v>235</v>
      </c>
      <c r="BM770" s="218" t="s">
        <v>1223</v>
      </c>
    </row>
    <row r="771" s="2" customFormat="1" ht="16.5" customHeight="1">
      <c r="A771" s="41"/>
      <c r="B771" s="42"/>
      <c r="C771" s="269" t="s">
        <v>711</v>
      </c>
      <c r="D771" s="269" t="s">
        <v>565</v>
      </c>
      <c r="E771" s="270" t="s">
        <v>3083</v>
      </c>
      <c r="F771" s="271" t="s">
        <v>3084</v>
      </c>
      <c r="G771" s="272" t="s">
        <v>395</v>
      </c>
      <c r="H771" s="273">
        <v>3</v>
      </c>
      <c r="I771" s="274"/>
      <c r="J771" s="275">
        <f>ROUND(I771*H771,2)</f>
        <v>0</v>
      </c>
      <c r="K771" s="271" t="s">
        <v>178</v>
      </c>
      <c r="L771" s="276"/>
      <c r="M771" s="277" t="s">
        <v>19</v>
      </c>
      <c r="N771" s="278" t="s">
        <v>42</v>
      </c>
      <c r="O771" s="87"/>
      <c r="P771" s="216">
        <f>O771*H771</f>
        <v>0</v>
      </c>
      <c r="Q771" s="216">
        <v>0.0028999999999999998</v>
      </c>
      <c r="R771" s="216">
        <f>Q771*H771</f>
        <v>0.0086999999999999994</v>
      </c>
      <c r="S771" s="216">
        <v>0</v>
      </c>
      <c r="T771" s="217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18" t="s">
        <v>286</v>
      </c>
      <c r="AT771" s="218" t="s">
        <v>565</v>
      </c>
      <c r="AU771" s="218" t="s">
        <v>81</v>
      </c>
      <c r="AY771" s="20" t="s">
        <v>171</v>
      </c>
      <c r="BE771" s="219">
        <f>IF(N771="základní",J771,0)</f>
        <v>0</v>
      </c>
      <c r="BF771" s="219">
        <f>IF(N771="snížená",J771,0)</f>
        <v>0</v>
      </c>
      <c r="BG771" s="219">
        <f>IF(N771="zákl. přenesená",J771,0)</f>
        <v>0</v>
      </c>
      <c r="BH771" s="219">
        <f>IF(N771="sníž. přenesená",J771,0)</f>
        <v>0</v>
      </c>
      <c r="BI771" s="219">
        <f>IF(N771="nulová",J771,0)</f>
        <v>0</v>
      </c>
      <c r="BJ771" s="20" t="s">
        <v>79</v>
      </c>
      <c r="BK771" s="219">
        <f>ROUND(I771*H771,2)</f>
        <v>0</v>
      </c>
      <c r="BL771" s="20" t="s">
        <v>235</v>
      </c>
      <c r="BM771" s="218" t="s">
        <v>1227</v>
      </c>
    </row>
    <row r="772" s="2" customFormat="1" ht="16.5" customHeight="1">
      <c r="A772" s="41"/>
      <c r="B772" s="42"/>
      <c r="C772" s="269" t="s">
        <v>1234</v>
      </c>
      <c r="D772" s="269" t="s">
        <v>565</v>
      </c>
      <c r="E772" s="270" t="s">
        <v>3085</v>
      </c>
      <c r="F772" s="271" t="s">
        <v>3086</v>
      </c>
      <c r="G772" s="272" t="s">
        <v>624</v>
      </c>
      <c r="H772" s="273">
        <v>3</v>
      </c>
      <c r="I772" s="274"/>
      <c r="J772" s="275">
        <f>ROUND(I772*H772,2)</f>
        <v>0</v>
      </c>
      <c r="K772" s="271" t="s">
        <v>178</v>
      </c>
      <c r="L772" s="276"/>
      <c r="M772" s="277" t="s">
        <v>19</v>
      </c>
      <c r="N772" s="278" t="s">
        <v>42</v>
      </c>
      <c r="O772" s="87"/>
      <c r="P772" s="216">
        <f>O772*H772</f>
        <v>0</v>
      </c>
      <c r="Q772" s="216">
        <v>0.0027000000000000001</v>
      </c>
      <c r="R772" s="216">
        <f>Q772*H772</f>
        <v>0.0080999999999999996</v>
      </c>
      <c r="S772" s="216">
        <v>0</v>
      </c>
      <c r="T772" s="217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18" t="s">
        <v>286</v>
      </c>
      <c r="AT772" s="218" t="s">
        <v>565</v>
      </c>
      <c r="AU772" s="218" t="s">
        <v>81</v>
      </c>
      <c r="AY772" s="20" t="s">
        <v>171</v>
      </c>
      <c r="BE772" s="219">
        <f>IF(N772="základní",J772,0)</f>
        <v>0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20" t="s">
        <v>79</v>
      </c>
      <c r="BK772" s="219">
        <f>ROUND(I772*H772,2)</f>
        <v>0</v>
      </c>
      <c r="BL772" s="20" t="s">
        <v>235</v>
      </c>
      <c r="BM772" s="218" t="s">
        <v>1970</v>
      </c>
    </row>
    <row r="773" s="2" customFormat="1" ht="16.5" customHeight="1">
      <c r="A773" s="41"/>
      <c r="B773" s="42"/>
      <c r="C773" s="269" t="s">
        <v>722</v>
      </c>
      <c r="D773" s="269" t="s">
        <v>565</v>
      </c>
      <c r="E773" s="270" t="s">
        <v>3087</v>
      </c>
      <c r="F773" s="271" t="s">
        <v>3088</v>
      </c>
      <c r="G773" s="272" t="s">
        <v>624</v>
      </c>
      <c r="H773" s="273">
        <v>3</v>
      </c>
      <c r="I773" s="274"/>
      <c r="J773" s="275">
        <f>ROUND(I773*H773,2)</f>
        <v>0</v>
      </c>
      <c r="K773" s="271" t="s">
        <v>178</v>
      </c>
      <c r="L773" s="276"/>
      <c r="M773" s="277" t="s">
        <v>19</v>
      </c>
      <c r="N773" s="278" t="s">
        <v>42</v>
      </c>
      <c r="O773" s="87"/>
      <c r="P773" s="216">
        <f>O773*H773</f>
        <v>0</v>
      </c>
      <c r="Q773" s="216">
        <v>0.00020000000000000001</v>
      </c>
      <c r="R773" s="216">
        <f>Q773*H773</f>
        <v>0.00060000000000000006</v>
      </c>
      <c r="S773" s="216">
        <v>0</v>
      </c>
      <c r="T773" s="21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8" t="s">
        <v>286</v>
      </c>
      <c r="AT773" s="218" t="s">
        <v>565</v>
      </c>
      <c r="AU773" s="218" t="s">
        <v>81</v>
      </c>
      <c r="AY773" s="20" t="s">
        <v>171</v>
      </c>
      <c r="BE773" s="219">
        <f>IF(N773="základní",J773,0)</f>
        <v>0</v>
      </c>
      <c r="BF773" s="219">
        <f>IF(N773="snížená",J773,0)</f>
        <v>0</v>
      </c>
      <c r="BG773" s="219">
        <f>IF(N773="zákl. přenesená",J773,0)</f>
        <v>0</v>
      </c>
      <c r="BH773" s="219">
        <f>IF(N773="sníž. přenesená",J773,0)</f>
        <v>0</v>
      </c>
      <c r="BI773" s="219">
        <f>IF(N773="nulová",J773,0)</f>
        <v>0</v>
      </c>
      <c r="BJ773" s="20" t="s">
        <v>79</v>
      </c>
      <c r="BK773" s="219">
        <f>ROUND(I773*H773,2)</f>
        <v>0</v>
      </c>
      <c r="BL773" s="20" t="s">
        <v>235</v>
      </c>
      <c r="BM773" s="218" t="s">
        <v>1245</v>
      </c>
    </row>
    <row r="774" s="2" customFormat="1" ht="16.5" customHeight="1">
      <c r="A774" s="41"/>
      <c r="B774" s="42"/>
      <c r="C774" s="269" t="s">
        <v>1247</v>
      </c>
      <c r="D774" s="269" t="s">
        <v>565</v>
      </c>
      <c r="E774" s="270" t="s">
        <v>3089</v>
      </c>
      <c r="F774" s="271" t="s">
        <v>3090</v>
      </c>
      <c r="G774" s="272" t="s">
        <v>395</v>
      </c>
      <c r="H774" s="273">
        <v>3</v>
      </c>
      <c r="I774" s="274"/>
      <c r="J774" s="275">
        <f>ROUND(I774*H774,2)</f>
        <v>0</v>
      </c>
      <c r="K774" s="271" t="s">
        <v>178</v>
      </c>
      <c r="L774" s="276"/>
      <c r="M774" s="277" t="s">
        <v>19</v>
      </c>
      <c r="N774" s="278" t="s">
        <v>42</v>
      </c>
      <c r="O774" s="87"/>
      <c r="P774" s="216">
        <f>O774*H774</f>
        <v>0</v>
      </c>
      <c r="Q774" s="216">
        <v>0.00068000000000000005</v>
      </c>
      <c r="R774" s="216">
        <f>Q774*H774</f>
        <v>0.0020400000000000001</v>
      </c>
      <c r="S774" s="216">
        <v>0</v>
      </c>
      <c r="T774" s="217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18" t="s">
        <v>286</v>
      </c>
      <c r="AT774" s="218" t="s">
        <v>565</v>
      </c>
      <c r="AU774" s="218" t="s">
        <v>81</v>
      </c>
      <c r="AY774" s="20" t="s">
        <v>171</v>
      </c>
      <c r="BE774" s="219">
        <f>IF(N774="základní",J774,0)</f>
        <v>0</v>
      </c>
      <c r="BF774" s="219">
        <f>IF(N774="snížená",J774,0)</f>
        <v>0</v>
      </c>
      <c r="BG774" s="219">
        <f>IF(N774="zákl. přenesená",J774,0)</f>
        <v>0</v>
      </c>
      <c r="BH774" s="219">
        <f>IF(N774="sníž. přenesená",J774,0)</f>
        <v>0</v>
      </c>
      <c r="BI774" s="219">
        <f>IF(N774="nulová",J774,0)</f>
        <v>0</v>
      </c>
      <c r="BJ774" s="20" t="s">
        <v>79</v>
      </c>
      <c r="BK774" s="219">
        <f>ROUND(I774*H774,2)</f>
        <v>0</v>
      </c>
      <c r="BL774" s="20" t="s">
        <v>235</v>
      </c>
      <c r="BM774" s="218" t="s">
        <v>1251</v>
      </c>
    </row>
    <row r="775" s="2" customFormat="1" ht="24.15" customHeight="1">
      <c r="A775" s="41"/>
      <c r="B775" s="42"/>
      <c r="C775" s="207" t="s">
        <v>727</v>
      </c>
      <c r="D775" s="207" t="s">
        <v>174</v>
      </c>
      <c r="E775" s="208" t="s">
        <v>2016</v>
      </c>
      <c r="F775" s="209" t="s">
        <v>2017</v>
      </c>
      <c r="G775" s="210" t="s">
        <v>1255</v>
      </c>
      <c r="H775" s="279"/>
      <c r="I775" s="212"/>
      <c r="J775" s="213">
        <f>ROUND(I775*H775,2)</f>
        <v>0</v>
      </c>
      <c r="K775" s="209" t="s">
        <v>178</v>
      </c>
      <c r="L775" s="47"/>
      <c r="M775" s="214" t="s">
        <v>19</v>
      </c>
      <c r="N775" s="215" t="s">
        <v>42</v>
      </c>
      <c r="O775" s="87"/>
      <c r="P775" s="216">
        <f>O775*H775</f>
        <v>0</v>
      </c>
      <c r="Q775" s="216">
        <v>0</v>
      </c>
      <c r="R775" s="216">
        <f>Q775*H775</f>
        <v>0</v>
      </c>
      <c r="S775" s="216">
        <v>0</v>
      </c>
      <c r="T775" s="217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18" t="s">
        <v>235</v>
      </c>
      <c r="AT775" s="218" t="s">
        <v>174</v>
      </c>
      <c r="AU775" s="218" t="s">
        <v>81</v>
      </c>
      <c r="AY775" s="20" t="s">
        <v>171</v>
      </c>
      <c r="BE775" s="219">
        <f>IF(N775="základní",J775,0)</f>
        <v>0</v>
      </c>
      <c r="BF775" s="219">
        <f>IF(N775="snížená",J775,0)</f>
        <v>0</v>
      </c>
      <c r="BG775" s="219">
        <f>IF(N775="zákl. přenesená",J775,0)</f>
        <v>0</v>
      </c>
      <c r="BH775" s="219">
        <f>IF(N775="sníž. přenesená",J775,0)</f>
        <v>0</v>
      </c>
      <c r="BI775" s="219">
        <f>IF(N775="nulová",J775,0)</f>
        <v>0</v>
      </c>
      <c r="BJ775" s="20" t="s">
        <v>79</v>
      </c>
      <c r="BK775" s="219">
        <f>ROUND(I775*H775,2)</f>
        <v>0</v>
      </c>
      <c r="BL775" s="20" t="s">
        <v>235</v>
      </c>
      <c r="BM775" s="218" t="s">
        <v>1256</v>
      </c>
    </row>
    <row r="776" s="2" customFormat="1">
      <c r="A776" s="41"/>
      <c r="B776" s="42"/>
      <c r="C776" s="43"/>
      <c r="D776" s="220" t="s">
        <v>180</v>
      </c>
      <c r="E776" s="43"/>
      <c r="F776" s="221" t="s">
        <v>2019</v>
      </c>
      <c r="G776" s="43"/>
      <c r="H776" s="43"/>
      <c r="I776" s="222"/>
      <c r="J776" s="43"/>
      <c r="K776" s="43"/>
      <c r="L776" s="47"/>
      <c r="M776" s="223"/>
      <c r="N776" s="22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180</v>
      </c>
      <c r="AU776" s="20" t="s">
        <v>81</v>
      </c>
    </row>
    <row r="777" s="12" customFormat="1" ht="22.8" customHeight="1">
      <c r="A777" s="12"/>
      <c r="B777" s="191"/>
      <c r="C777" s="192"/>
      <c r="D777" s="193" t="s">
        <v>70</v>
      </c>
      <c r="E777" s="205" t="s">
        <v>2020</v>
      </c>
      <c r="F777" s="205" t="s">
        <v>2021</v>
      </c>
      <c r="G777" s="192"/>
      <c r="H777" s="192"/>
      <c r="I777" s="195"/>
      <c r="J777" s="206">
        <f>BK777</f>
        <v>0</v>
      </c>
      <c r="K777" s="192"/>
      <c r="L777" s="197"/>
      <c r="M777" s="198"/>
      <c r="N777" s="199"/>
      <c r="O777" s="199"/>
      <c r="P777" s="200">
        <f>SUM(P778:P791)</f>
        <v>0</v>
      </c>
      <c r="Q777" s="199"/>
      <c r="R777" s="200">
        <f>SUM(R778:R791)</f>
        <v>0.20540999999999998</v>
      </c>
      <c r="S777" s="199"/>
      <c r="T777" s="201">
        <f>SUM(T778:T791)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02" t="s">
        <v>81</v>
      </c>
      <c r="AT777" s="203" t="s">
        <v>70</v>
      </c>
      <c r="AU777" s="203" t="s">
        <v>79</v>
      </c>
      <c r="AY777" s="202" t="s">
        <v>171</v>
      </c>
      <c r="BK777" s="204">
        <f>SUM(BK778:BK791)</f>
        <v>0</v>
      </c>
    </row>
    <row r="778" s="2" customFormat="1" ht="16.5" customHeight="1">
      <c r="A778" s="41"/>
      <c r="B778" s="42"/>
      <c r="C778" s="207" t="s">
        <v>1258</v>
      </c>
      <c r="D778" s="207" t="s">
        <v>174</v>
      </c>
      <c r="E778" s="208" t="s">
        <v>3091</v>
      </c>
      <c r="F778" s="209" t="s">
        <v>3092</v>
      </c>
      <c r="G778" s="210" t="s">
        <v>234</v>
      </c>
      <c r="H778" s="211">
        <v>34</v>
      </c>
      <c r="I778" s="212"/>
      <c r="J778" s="213">
        <f>ROUND(I778*H778,2)</f>
        <v>0</v>
      </c>
      <c r="K778" s="209" t="s">
        <v>178</v>
      </c>
      <c r="L778" s="47"/>
      <c r="M778" s="214" t="s">
        <v>19</v>
      </c>
      <c r="N778" s="215" t="s">
        <v>42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235</v>
      </c>
      <c r="AT778" s="218" t="s">
        <v>174</v>
      </c>
      <c r="AU778" s="218" t="s">
        <v>81</v>
      </c>
      <c r="AY778" s="20" t="s">
        <v>171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79</v>
      </c>
      <c r="BK778" s="219">
        <f>ROUND(I778*H778,2)</f>
        <v>0</v>
      </c>
      <c r="BL778" s="20" t="s">
        <v>235</v>
      </c>
      <c r="BM778" s="218" t="s">
        <v>1261</v>
      </c>
    </row>
    <row r="779" s="2" customFormat="1">
      <c r="A779" s="41"/>
      <c r="B779" s="42"/>
      <c r="C779" s="43"/>
      <c r="D779" s="220" t="s">
        <v>180</v>
      </c>
      <c r="E779" s="43"/>
      <c r="F779" s="221" t="s">
        <v>3093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180</v>
      </c>
      <c r="AU779" s="20" t="s">
        <v>81</v>
      </c>
    </row>
    <row r="780" s="13" customFormat="1">
      <c r="A780" s="13"/>
      <c r="B780" s="225"/>
      <c r="C780" s="226"/>
      <c r="D780" s="227" t="s">
        <v>182</v>
      </c>
      <c r="E780" s="228" t="s">
        <v>19</v>
      </c>
      <c r="F780" s="229" t="s">
        <v>3094</v>
      </c>
      <c r="G780" s="226"/>
      <c r="H780" s="230">
        <v>34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6" t="s">
        <v>182</v>
      </c>
      <c r="AU780" s="236" t="s">
        <v>81</v>
      </c>
      <c r="AV780" s="13" t="s">
        <v>81</v>
      </c>
      <c r="AW780" s="13" t="s">
        <v>33</v>
      </c>
      <c r="AX780" s="13" t="s">
        <v>71</v>
      </c>
      <c r="AY780" s="236" t="s">
        <v>171</v>
      </c>
    </row>
    <row r="781" s="15" customFormat="1">
      <c r="A781" s="15"/>
      <c r="B781" s="248"/>
      <c r="C781" s="249"/>
      <c r="D781" s="227" t="s">
        <v>182</v>
      </c>
      <c r="E781" s="250" t="s">
        <v>19</v>
      </c>
      <c r="F781" s="251" t="s">
        <v>188</v>
      </c>
      <c r="G781" s="249"/>
      <c r="H781" s="252">
        <v>34</v>
      </c>
      <c r="I781" s="253"/>
      <c r="J781" s="249"/>
      <c r="K781" s="249"/>
      <c r="L781" s="254"/>
      <c r="M781" s="255"/>
      <c r="N781" s="256"/>
      <c r="O781" s="256"/>
      <c r="P781" s="256"/>
      <c r="Q781" s="256"/>
      <c r="R781" s="256"/>
      <c r="S781" s="256"/>
      <c r="T781" s="257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8" t="s">
        <v>182</v>
      </c>
      <c r="AU781" s="258" t="s">
        <v>81</v>
      </c>
      <c r="AV781" s="15" t="s">
        <v>179</v>
      </c>
      <c r="AW781" s="15" t="s">
        <v>33</v>
      </c>
      <c r="AX781" s="15" t="s">
        <v>79</v>
      </c>
      <c r="AY781" s="258" t="s">
        <v>171</v>
      </c>
    </row>
    <row r="782" s="2" customFormat="1" ht="16.5" customHeight="1">
      <c r="A782" s="41"/>
      <c r="B782" s="42"/>
      <c r="C782" s="269" t="s">
        <v>732</v>
      </c>
      <c r="D782" s="269" t="s">
        <v>565</v>
      </c>
      <c r="E782" s="270" t="s">
        <v>3095</v>
      </c>
      <c r="F782" s="271" t="s">
        <v>3096</v>
      </c>
      <c r="G782" s="272" t="s">
        <v>395</v>
      </c>
      <c r="H782" s="273">
        <v>17</v>
      </c>
      <c r="I782" s="274"/>
      <c r="J782" s="275">
        <f>ROUND(I782*H782,2)</f>
        <v>0</v>
      </c>
      <c r="K782" s="271" t="s">
        <v>178</v>
      </c>
      <c r="L782" s="276"/>
      <c r="M782" s="277" t="s">
        <v>19</v>
      </c>
      <c r="N782" s="278" t="s">
        <v>42</v>
      </c>
      <c r="O782" s="87"/>
      <c r="P782" s="216">
        <f>O782*H782</f>
        <v>0</v>
      </c>
      <c r="Q782" s="216">
        <v>0.011900000000000001</v>
      </c>
      <c r="R782" s="216">
        <f>Q782*H782</f>
        <v>0.20230000000000001</v>
      </c>
      <c r="S782" s="216">
        <v>0</v>
      </c>
      <c r="T782" s="217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8" t="s">
        <v>286</v>
      </c>
      <c r="AT782" s="218" t="s">
        <v>565</v>
      </c>
      <c r="AU782" s="218" t="s">
        <v>81</v>
      </c>
      <c r="AY782" s="20" t="s">
        <v>171</v>
      </c>
      <c r="BE782" s="219">
        <f>IF(N782="základní",J782,0)</f>
        <v>0</v>
      </c>
      <c r="BF782" s="219">
        <f>IF(N782="snížená",J782,0)</f>
        <v>0</v>
      </c>
      <c r="BG782" s="219">
        <f>IF(N782="zákl. přenesená",J782,0)</f>
        <v>0</v>
      </c>
      <c r="BH782" s="219">
        <f>IF(N782="sníž. přenesená",J782,0)</f>
        <v>0</v>
      </c>
      <c r="BI782" s="219">
        <f>IF(N782="nulová",J782,0)</f>
        <v>0</v>
      </c>
      <c r="BJ782" s="20" t="s">
        <v>79</v>
      </c>
      <c r="BK782" s="219">
        <f>ROUND(I782*H782,2)</f>
        <v>0</v>
      </c>
      <c r="BL782" s="20" t="s">
        <v>235</v>
      </c>
      <c r="BM782" s="218" t="s">
        <v>1267</v>
      </c>
    </row>
    <row r="783" s="2" customFormat="1" ht="16.5" customHeight="1">
      <c r="A783" s="41"/>
      <c r="B783" s="42"/>
      <c r="C783" s="269" t="s">
        <v>1271</v>
      </c>
      <c r="D783" s="269" t="s">
        <v>565</v>
      </c>
      <c r="E783" s="270" t="s">
        <v>3097</v>
      </c>
      <c r="F783" s="271" t="s">
        <v>3098</v>
      </c>
      <c r="G783" s="272" t="s">
        <v>624</v>
      </c>
      <c r="H783" s="273">
        <v>13</v>
      </c>
      <c r="I783" s="274"/>
      <c r="J783" s="275">
        <f>ROUND(I783*H783,2)</f>
        <v>0</v>
      </c>
      <c r="K783" s="271" t="s">
        <v>178</v>
      </c>
      <c r="L783" s="276"/>
      <c r="M783" s="277" t="s">
        <v>19</v>
      </c>
      <c r="N783" s="278" t="s">
        <v>42</v>
      </c>
      <c r="O783" s="87"/>
      <c r="P783" s="216">
        <f>O783*H783</f>
        <v>0</v>
      </c>
      <c r="Q783" s="216">
        <v>3.0000000000000001E-05</v>
      </c>
      <c r="R783" s="216">
        <f>Q783*H783</f>
        <v>0.00038999999999999999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286</v>
      </c>
      <c r="AT783" s="218" t="s">
        <v>565</v>
      </c>
      <c r="AU783" s="218" t="s">
        <v>81</v>
      </c>
      <c r="AY783" s="20" t="s">
        <v>171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79</v>
      </c>
      <c r="BK783" s="219">
        <f>ROUND(I783*H783,2)</f>
        <v>0</v>
      </c>
      <c r="BL783" s="20" t="s">
        <v>235</v>
      </c>
      <c r="BM783" s="218" t="s">
        <v>1274</v>
      </c>
    </row>
    <row r="784" s="2" customFormat="1" ht="16.5" customHeight="1">
      <c r="A784" s="41"/>
      <c r="B784" s="42"/>
      <c r="C784" s="269" t="s">
        <v>738</v>
      </c>
      <c r="D784" s="269" t="s">
        <v>565</v>
      </c>
      <c r="E784" s="270" t="s">
        <v>3099</v>
      </c>
      <c r="F784" s="271" t="s">
        <v>3100</v>
      </c>
      <c r="G784" s="272" t="s">
        <v>624</v>
      </c>
      <c r="H784" s="273">
        <v>17</v>
      </c>
      <c r="I784" s="274"/>
      <c r="J784" s="275">
        <f>ROUND(I784*H784,2)</f>
        <v>0</v>
      </c>
      <c r="K784" s="271" t="s">
        <v>178</v>
      </c>
      <c r="L784" s="276"/>
      <c r="M784" s="277" t="s">
        <v>19</v>
      </c>
      <c r="N784" s="278" t="s">
        <v>42</v>
      </c>
      <c r="O784" s="87"/>
      <c r="P784" s="216">
        <f>O784*H784</f>
        <v>0</v>
      </c>
      <c r="Q784" s="216">
        <v>4.0000000000000003E-05</v>
      </c>
      <c r="R784" s="216">
        <f>Q784*H784</f>
        <v>0.00068000000000000005</v>
      </c>
      <c r="S784" s="216">
        <v>0</v>
      </c>
      <c r="T784" s="21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8" t="s">
        <v>286</v>
      </c>
      <c r="AT784" s="218" t="s">
        <v>565</v>
      </c>
      <c r="AU784" s="218" t="s">
        <v>81</v>
      </c>
      <c r="AY784" s="20" t="s">
        <v>171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20" t="s">
        <v>79</v>
      </c>
      <c r="BK784" s="219">
        <f>ROUND(I784*H784,2)</f>
        <v>0</v>
      </c>
      <c r="BL784" s="20" t="s">
        <v>235</v>
      </c>
      <c r="BM784" s="218" t="s">
        <v>1284</v>
      </c>
    </row>
    <row r="785" s="2" customFormat="1" ht="24.15" customHeight="1">
      <c r="A785" s="41"/>
      <c r="B785" s="42"/>
      <c r="C785" s="207" t="s">
        <v>1286</v>
      </c>
      <c r="D785" s="207" t="s">
        <v>174</v>
      </c>
      <c r="E785" s="208" t="s">
        <v>3101</v>
      </c>
      <c r="F785" s="209" t="s">
        <v>3102</v>
      </c>
      <c r="G785" s="210" t="s">
        <v>234</v>
      </c>
      <c r="H785" s="211">
        <v>34</v>
      </c>
      <c r="I785" s="212"/>
      <c r="J785" s="213">
        <f>ROUND(I785*H785,2)</f>
        <v>0</v>
      </c>
      <c r="K785" s="209" t="s">
        <v>178</v>
      </c>
      <c r="L785" s="47"/>
      <c r="M785" s="214" t="s">
        <v>19</v>
      </c>
      <c r="N785" s="215" t="s">
        <v>42</v>
      </c>
      <c r="O785" s="87"/>
      <c r="P785" s="216">
        <f>O785*H785</f>
        <v>0</v>
      </c>
      <c r="Q785" s="216">
        <v>6.0000000000000002E-05</v>
      </c>
      <c r="R785" s="216">
        <f>Q785*H785</f>
        <v>0.0020400000000000001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235</v>
      </c>
      <c r="AT785" s="218" t="s">
        <v>174</v>
      </c>
      <c r="AU785" s="218" t="s">
        <v>81</v>
      </c>
      <c r="AY785" s="20" t="s">
        <v>171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79</v>
      </c>
      <c r="BK785" s="219">
        <f>ROUND(I785*H785,2)</f>
        <v>0</v>
      </c>
      <c r="BL785" s="20" t="s">
        <v>235</v>
      </c>
      <c r="BM785" s="218" t="s">
        <v>1289</v>
      </c>
    </row>
    <row r="786" s="2" customFormat="1">
      <c r="A786" s="41"/>
      <c r="B786" s="42"/>
      <c r="C786" s="43"/>
      <c r="D786" s="220" t="s">
        <v>180</v>
      </c>
      <c r="E786" s="43"/>
      <c r="F786" s="221" t="s">
        <v>3103</v>
      </c>
      <c r="G786" s="43"/>
      <c r="H786" s="43"/>
      <c r="I786" s="222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180</v>
      </c>
      <c r="AU786" s="20" t="s">
        <v>81</v>
      </c>
    </row>
    <row r="787" s="13" customFormat="1">
      <c r="A787" s="13"/>
      <c r="B787" s="225"/>
      <c r="C787" s="226"/>
      <c r="D787" s="227" t="s">
        <v>182</v>
      </c>
      <c r="E787" s="228" t="s">
        <v>19</v>
      </c>
      <c r="F787" s="229" t="s">
        <v>3094</v>
      </c>
      <c r="G787" s="226"/>
      <c r="H787" s="230">
        <v>34</v>
      </c>
      <c r="I787" s="231"/>
      <c r="J787" s="226"/>
      <c r="K787" s="226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182</v>
      </c>
      <c r="AU787" s="236" t="s">
        <v>81</v>
      </c>
      <c r="AV787" s="13" t="s">
        <v>81</v>
      </c>
      <c r="AW787" s="13" t="s">
        <v>33</v>
      </c>
      <c r="AX787" s="13" t="s">
        <v>71</v>
      </c>
      <c r="AY787" s="236" t="s">
        <v>171</v>
      </c>
    </row>
    <row r="788" s="15" customFormat="1">
      <c r="A788" s="15"/>
      <c r="B788" s="248"/>
      <c r="C788" s="249"/>
      <c r="D788" s="227" t="s">
        <v>182</v>
      </c>
      <c r="E788" s="250" t="s">
        <v>19</v>
      </c>
      <c r="F788" s="251" t="s">
        <v>188</v>
      </c>
      <c r="G788" s="249"/>
      <c r="H788" s="252">
        <v>34</v>
      </c>
      <c r="I788" s="253"/>
      <c r="J788" s="249"/>
      <c r="K788" s="249"/>
      <c r="L788" s="254"/>
      <c r="M788" s="255"/>
      <c r="N788" s="256"/>
      <c r="O788" s="256"/>
      <c r="P788" s="256"/>
      <c r="Q788" s="256"/>
      <c r="R788" s="256"/>
      <c r="S788" s="256"/>
      <c r="T788" s="25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8" t="s">
        <v>182</v>
      </c>
      <c r="AU788" s="258" t="s">
        <v>81</v>
      </c>
      <c r="AV788" s="15" t="s">
        <v>179</v>
      </c>
      <c r="AW788" s="15" t="s">
        <v>33</v>
      </c>
      <c r="AX788" s="15" t="s">
        <v>79</v>
      </c>
      <c r="AY788" s="258" t="s">
        <v>171</v>
      </c>
    </row>
    <row r="789" s="2" customFormat="1" ht="16.5" customHeight="1">
      <c r="A789" s="41"/>
      <c r="B789" s="42"/>
      <c r="C789" s="269" t="s">
        <v>743</v>
      </c>
      <c r="D789" s="269" t="s">
        <v>565</v>
      </c>
      <c r="E789" s="270" t="s">
        <v>3104</v>
      </c>
      <c r="F789" s="271" t="s">
        <v>3105</v>
      </c>
      <c r="G789" s="272" t="s">
        <v>234</v>
      </c>
      <c r="H789" s="273">
        <v>34</v>
      </c>
      <c r="I789" s="274"/>
      <c r="J789" s="275">
        <f>ROUND(I789*H789,2)</f>
        <v>0</v>
      </c>
      <c r="K789" s="271" t="s">
        <v>19</v>
      </c>
      <c r="L789" s="276"/>
      <c r="M789" s="277" t="s">
        <v>19</v>
      </c>
      <c r="N789" s="278" t="s">
        <v>42</v>
      </c>
      <c r="O789" s="87"/>
      <c r="P789" s="216">
        <f>O789*H789</f>
        <v>0</v>
      </c>
      <c r="Q789" s="216">
        <v>0</v>
      </c>
      <c r="R789" s="216">
        <f>Q789*H789</f>
        <v>0</v>
      </c>
      <c r="S789" s="216">
        <v>0</v>
      </c>
      <c r="T789" s="21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8" t="s">
        <v>286</v>
      </c>
      <c r="AT789" s="218" t="s">
        <v>565</v>
      </c>
      <c r="AU789" s="218" t="s">
        <v>81</v>
      </c>
      <c r="AY789" s="20" t="s">
        <v>171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20" t="s">
        <v>79</v>
      </c>
      <c r="BK789" s="219">
        <f>ROUND(I789*H789,2)</f>
        <v>0</v>
      </c>
      <c r="BL789" s="20" t="s">
        <v>235</v>
      </c>
      <c r="BM789" s="218" t="s">
        <v>1293</v>
      </c>
    </row>
    <row r="790" s="2" customFormat="1" ht="24.15" customHeight="1">
      <c r="A790" s="41"/>
      <c r="B790" s="42"/>
      <c r="C790" s="207" t="s">
        <v>1295</v>
      </c>
      <c r="D790" s="207" t="s">
        <v>174</v>
      </c>
      <c r="E790" s="208" t="s">
        <v>2031</v>
      </c>
      <c r="F790" s="209" t="s">
        <v>2032</v>
      </c>
      <c r="G790" s="210" t="s">
        <v>1255</v>
      </c>
      <c r="H790" s="279"/>
      <c r="I790" s="212"/>
      <c r="J790" s="213">
        <f>ROUND(I790*H790,2)</f>
        <v>0</v>
      </c>
      <c r="K790" s="209" t="s">
        <v>178</v>
      </c>
      <c r="L790" s="47"/>
      <c r="M790" s="214" t="s">
        <v>19</v>
      </c>
      <c r="N790" s="215" t="s">
        <v>42</v>
      </c>
      <c r="O790" s="87"/>
      <c r="P790" s="216">
        <f>O790*H790</f>
        <v>0</v>
      </c>
      <c r="Q790" s="216">
        <v>0</v>
      </c>
      <c r="R790" s="216">
        <f>Q790*H790</f>
        <v>0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235</v>
      </c>
      <c r="AT790" s="218" t="s">
        <v>174</v>
      </c>
      <c r="AU790" s="218" t="s">
        <v>81</v>
      </c>
      <c r="AY790" s="20" t="s">
        <v>171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79</v>
      </c>
      <c r="BK790" s="219">
        <f>ROUND(I790*H790,2)</f>
        <v>0</v>
      </c>
      <c r="BL790" s="20" t="s">
        <v>235</v>
      </c>
      <c r="BM790" s="218" t="s">
        <v>1298</v>
      </c>
    </row>
    <row r="791" s="2" customFormat="1">
      <c r="A791" s="41"/>
      <c r="B791" s="42"/>
      <c r="C791" s="43"/>
      <c r="D791" s="220" t="s">
        <v>180</v>
      </c>
      <c r="E791" s="43"/>
      <c r="F791" s="221" t="s">
        <v>2034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180</v>
      </c>
      <c r="AU791" s="20" t="s">
        <v>81</v>
      </c>
    </row>
    <row r="792" s="12" customFormat="1" ht="22.8" customHeight="1">
      <c r="A792" s="12"/>
      <c r="B792" s="191"/>
      <c r="C792" s="192"/>
      <c r="D792" s="193" t="s">
        <v>70</v>
      </c>
      <c r="E792" s="205" t="s">
        <v>2349</v>
      </c>
      <c r="F792" s="205" t="s">
        <v>2350</v>
      </c>
      <c r="G792" s="192"/>
      <c r="H792" s="192"/>
      <c r="I792" s="195"/>
      <c r="J792" s="206">
        <f>BK792</f>
        <v>0</v>
      </c>
      <c r="K792" s="192"/>
      <c r="L792" s="197"/>
      <c r="M792" s="198"/>
      <c r="N792" s="199"/>
      <c r="O792" s="199"/>
      <c r="P792" s="200">
        <f>SUM(P793:P913)</f>
        <v>0</v>
      </c>
      <c r="Q792" s="199"/>
      <c r="R792" s="200">
        <f>SUM(R793:R913)</f>
        <v>0.49695559999999994</v>
      </c>
      <c r="S792" s="199"/>
      <c r="T792" s="201">
        <f>SUM(T793:T913)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2" t="s">
        <v>81</v>
      </c>
      <c r="AT792" s="203" t="s">
        <v>70</v>
      </c>
      <c r="AU792" s="203" t="s">
        <v>79</v>
      </c>
      <c r="AY792" s="202" t="s">
        <v>171</v>
      </c>
      <c r="BK792" s="204">
        <f>SUM(BK793:BK913)</f>
        <v>0</v>
      </c>
    </row>
    <row r="793" s="2" customFormat="1" ht="16.5" customHeight="1">
      <c r="A793" s="41"/>
      <c r="B793" s="42"/>
      <c r="C793" s="207" t="s">
        <v>749</v>
      </c>
      <c r="D793" s="207" t="s">
        <v>174</v>
      </c>
      <c r="E793" s="208" t="s">
        <v>3106</v>
      </c>
      <c r="F793" s="209" t="s">
        <v>3107</v>
      </c>
      <c r="G793" s="210" t="s">
        <v>191</v>
      </c>
      <c r="H793" s="211">
        <v>500</v>
      </c>
      <c r="I793" s="212"/>
      <c r="J793" s="213">
        <f>ROUND(I793*H793,2)</f>
        <v>0</v>
      </c>
      <c r="K793" s="209" t="s">
        <v>178</v>
      </c>
      <c r="L793" s="47"/>
      <c r="M793" s="214" t="s">
        <v>19</v>
      </c>
      <c r="N793" s="215" t="s">
        <v>42</v>
      </c>
      <c r="O793" s="87"/>
      <c r="P793" s="216">
        <f>O793*H793</f>
        <v>0</v>
      </c>
      <c r="Q793" s="216">
        <v>0</v>
      </c>
      <c r="R793" s="216">
        <f>Q793*H793</f>
        <v>0</v>
      </c>
      <c r="S793" s="216">
        <v>0</v>
      </c>
      <c r="T793" s="217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8" t="s">
        <v>235</v>
      </c>
      <c r="AT793" s="218" t="s">
        <v>174</v>
      </c>
      <c r="AU793" s="218" t="s">
        <v>81</v>
      </c>
      <c r="AY793" s="20" t="s">
        <v>171</v>
      </c>
      <c r="BE793" s="219">
        <f>IF(N793="základní",J793,0)</f>
        <v>0</v>
      </c>
      <c r="BF793" s="219">
        <f>IF(N793="snížená",J793,0)</f>
        <v>0</v>
      </c>
      <c r="BG793" s="219">
        <f>IF(N793="zákl. přenesená",J793,0)</f>
        <v>0</v>
      </c>
      <c r="BH793" s="219">
        <f>IF(N793="sníž. přenesená",J793,0)</f>
        <v>0</v>
      </c>
      <c r="BI793" s="219">
        <f>IF(N793="nulová",J793,0)</f>
        <v>0</v>
      </c>
      <c r="BJ793" s="20" t="s">
        <v>79</v>
      </c>
      <c r="BK793" s="219">
        <f>ROUND(I793*H793,2)</f>
        <v>0</v>
      </c>
      <c r="BL793" s="20" t="s">
        <v>235</v>
      </c>
      <c r="BM793" s="218" t="s">
        <v>1304</v>
      </c>
    </row>
    <row r="794" s="2" customFormat="1">
      <c r="A794" s="41"/>
      <c r="B794" s="42"/>
      <c r="C794" s="43"/>
      <c r="D794" s="220" t="s">
        <v>180</v>
      </c>
      <c r="E794" s="43"/>
      <c r="F794" s="221" t="s">
        <v>3108</v>
      </c>
      <c r="G794" s="43"/>
      <c r="H794" s="43"/>
      <c r="I794" s="222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180</v>
      </c>
      <c r="AU794" s="20" t="s">
        <v>81</v>
      </c>
    </row>
    <row r="795" s="13" customFormat="1">
      <c r="A795" s="13"/>
      <c r="B795" s="225"/>
      <c r="C795" s="226"/>
      <c r="D795" s="227" t="s">
        <v>182</v>
      </c>
      <c r="E795" s="228" t="s">
        <v>19</v>
      </c>
      <c r="F795" s="229" t="s">
        <v>3109</v>
      </c>
      <c r="G795" s="226"/>
      <c r="H795" s="230">
        <v>500</v>
      </c>
      <c r="I795" s="231"/>
      <c r="J795" s="226"/>
      <c r="K795" s="226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182</v>
      </c>
      <c r="AU795" s="236" t="s">
        <v>81</v>
      </c>
      <c r="AV795" s="13" t="s">
        <v>81</v>
      </c>
      <c r="AW795" s="13" t="s">
        <v>33</v>
      </c>
      <c r="AX795" s="13" t="s">
        <v>71</v>
      </c>
      <c r="AY795" s="236" t="s">
        <v>171</v>
      </c>
    </row>
    <row r="796" s="15" customFormat="1">
      <c r="A796" s="15"/>
      <c r="B796" s="248"/>
      <c r="C796" s="249"/>
      <c r="D796" s="227" t="s">
        <v>182</v>
      </c>
      <c r="E796" s="250" t="s">
        <v>19</v>
      </c>
      <c r="F796" s="251" t="s">
        <v>188</v>
      </c>
      <c r="G796" s="249"/>
      <c r="H796" s="252">
        <v>500</v>
      </c>
      <c r="I796" s="253"/>
      <c r="J796" s="249"/>
      <c r="K796" s="249"/>
      <c r="L796" s="254"/>
      <c r="M796" s="255"/>
      <c r="N796" s="256"/>
      <c r="O796" s="256"/>
      <c r="P796" s="256"/>
      <c r="Q796" s="256"/>
      <c r="R796" s="256"/>
      <c r="S796" s="256"/>
      <c r="T796" s="257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8" t="s">
        <v>182</v>
      </c>
      <c r="AU796" s="258" t="s">
        <v>81</v>
      </c>
      <c r="AV796" s="15" t="s">
        <v>179</v>
      </c>
      <c r="AW796" s="15" t="s">
        <v>33</v>
      </c>
      <c r="AX796" s="15" t="s">
        <v>79</v>
      </c>
      <c r="AY796" s="258" t="s">
        <v>171</v>
      </c>
    </row>
    <row r="797" s="2" customFormat="1" ht="24.15" customHeight="1">
      <c r="A797" s="41"/>
      <c r="B797" s="42"/>
      <c r="C797" s="207" t="s">
        <v>1312</v>
      </c>
      <c r="D797" s="207" t="s">
        <v>174</v>
      </c>
      <c r="E797" s="208" t="s">
        <v>3110</v>
      </c>
      <c r="F797" s="209" t="s">
        <v>3111</v>
      </c>
      <c r="G797" s="210" t="s">
        <v>191</v>
      </c>
      <c r="H797" s="211">
        <v>500</v>
      </c>
      <c r="I797" s="212"/>
      <c r="J797" s="213">
        <f>ROUND(I797*H797,2)</f>
        <v>0</v>
      </c>
      <c r="K797" s="209" t="s">
        <v>178</v>
      </c>
      <c r="L797" s="47"/>
      <c r="M797" s="214" t="s">
        <v>19</v>
      </c>
      <c r="N797" s="215" t="s">
        <v>42</v>
      </c>
      <c r="O797" s="87"/>
      <c r="P797" s="216">
        <f>O797*H797</f>
        <v>0</v>
      </c>
      <c r="Q797" s="216">
        <v>0.00013999999999999999</v>
      </c>
      <c r="R797" s="216">
        <f>Q797*H797</f>
        <v>0.069999999999999993</v>
      </c>
      <c r="S797" s="216">
        <v>0</v>
      </c>
      <c r="T797" s="21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235</v>
      </c>
      <c r="AT797" s="218" t="s">
        <v>174</v>
      </c>
      <c r="AU797" s="218" t="s">
        <v>81</v>
      </c>
      <c r="AY797" s="20" t="s">
        <v>171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79</v>
      </c>
      <c r="BK797" s="219">
        <f>ROUND(I797*H797,2)</f>
        <v>0</v>
      </c>
      <c r="BL797" s="20" t="s">
        <v>235</v>
      </c>
      <c r="BM797" s="218" t="s">
        <v>1315</v>
      </c>
    </row>
    <row r="798" s="2" customFormat="1">
      <c r="A798" s="41"/>
      <c r="B798" s="42"/>
      <c r="C798" s="43"/>
      <c r="D798" s="220" t="s">
        <v>180</v>
      </c>
      <c r="E798" s="43"/>
      <c r="F798" s="221" t="s">
        <v>3112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180</v>
      </c>
      <c r="AU798" s="20" t="s">
        <v>81</v>
      </c>
    </row>
    <row r="799" s="13" customFormat="1">
      <c r="A799" s="13"/>
      <c r="B799" s="225"/>
      <c r="C799" s="226"/>
      <c r="D799" s="227" t="s">
        <v>182</v>
      </c>
      <c r="E799" s="228" t="s">
        <v>19</v>
      </c>
      <c r="F799" s="229" t="s">
        <v>3109</v>
      </c>
      <c r="G799" s="226"/>
      <c r="H799" s="230">
        <v>500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6" t="s">
        <v>182</v>
      </c>
      <c r="AU799" s="236" t="s">
        <v>81</v>
      </c>
      <c r="AV799" s="13" t="s">
        <v>81</v>
      </c>
      <c r="AW799" s="13" t="s">
        <v>33</v>
      </c>
      <c r="AX799" s="13" t="s">
        <v>71</v>
      </c>
      <c r="AY799" s="236" t="s">
        <v>171</v>
      </c>
    </row>
    <row r="800" s="15" customFormat="1">
      <c r="A800" s="15"/>
      <c r="B800" s="248"/>
      <c r="C800" s="249"/>
      <c r="D800" s="227" t="s">
        <v>182</v>
      </c>
      <c r="E800" s="250" t="s">
        <v>19</v>
      </c>
      <c r="F800" s="251" t="s">
        <v>188</v>
      </c>
      <c r="G800" s="249"/>
      <c r="H800" s="252">
        <v>500</v>
      </c>
      <c r="I800" s="253"/>
      <c r="J800" s="249"/>
      <c r="K800" s="249"/>
      <c r="L800" s="254"/>
      <c r="M800" s="255"/>
      <c r="N800" s="256"/>
      <c r="O800" s="256"/>
      <c r="P800" s="256"/>
      <c r="Q800" s="256"/>
      <c r="R800" s="256"/>
      <c r="S800" s="256"/>
      <c r="T800" s="257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8" t="s">
        <v>182</v>
      </c>
      <c r="AU800" s="258" t="s">
        <v>81</v>
      </c>
      <c r="AV800" s="15" t="s">
        <v>179</v>
      </c>
      <c r="AW800" s="15" t="s">
        <v>33</v>
      </c>
      <c r="AX800" s="15" t="s">
        <v>79</v>
      </c>
      <c r="AY800" s="258" t="s">
        <v>171</v>
      </c>
    </row>
    <row r="801" s="2" customFormat="1" ht="16.5" customHeight="1">
      <c r="A801" s="41"/>
      <c r="B801" s="42"/>
      <c r="C801" s="207" t="s">
        <v>756</v>
      </c>
      <c r="D801" s="207" t="s">
        <v>174</v>
      </c>
      <c r="E801" s="208" t="s">
        <v>3113</v>
      </c>
      <c r="F801" s="209" t="s">
        <v>3114</v>
      </c>
      <c r="G801" s="210" t="s">
        <v>191</v>
      </c>
      <c r="H801" s="211">
        <v>133.34</v>
      </c>
      <c r="I801" s="212"/>
      <c r="J801" s="213">
        <f>ROUND(I801*H801,2)</f>
        <v>0</v>
      </c>
      <c r="K801" s="209" t="s">
        <v>178</v>
      </c>
      <c r="L801" s="47"/>
      <c r="M801" s="214" t="s">
        <v>19</v>
      </c>
      <c r="N801" s="215" t="s">
        <v>42</v>
      </c>
      <c r="O801" s="87"/>
      <c r="P801" s="216">
        <f>O801*H801</f>
        <v>0</v>
      </c>
      <c r="Q801" s="216">
        <v>6.0000000000000002E-05</v>
      </c>
      <c r="R801" s="216">
        <f>Q801*H801</f>
        <v>0.0080004000000000013</v>
      </c>
      <c r="S801" s="216">
        <v>0</v>
      </c>
      <c r="T801" s="217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8" t="s">
        <v>235</v>
      </c>
      <c r="AT801" s="218" t="s">
        <v>174</v>
      </c>
      <c r="AU801" s="218" t="s">
        <v>81</v>
      </c>
      <c r="AY801" s="20" t="s">
        <v>171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20" t="s">
        <v>79</v>
      </c>
      <c r="BK801" s="219">
        <f>ROUND(I801*H801,2)</f>
        <v>0</v>
      </c>
      <c r="BL801" s="20" t="s">
        <v>235</v>
      </c>
      <c r="BM801" s="218" t="s">
        <v>1319</v>
      </c>
    </row>
    <row r="802" s="2" customFormat="1">
      <c r="A802" s="41"/>
      <c r="B802" s="42"/>
      <c r="C802" s="43"/>
      <c r="D802" s="220" t="s">
        <v>180</v>
      </c>
      <c r="E802" s="43"/>
      <c r="F802" s="221" t="s">
        <v>3115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180</v>
      </c>
      <c r="AU802" s="20" t="s">
        <v>81</v>
      </c>
    </row>
    <row r="803" s="13" customFormat="1">
      <c r="A803" s="13"/>
      <c r="B803" s="225"/>
      <c r="C803" s="226"/>
      <c r="D803" s="227" t="s">
        <v>182</v>
      </c>
      <c r="E803" s="228" t="s">
        <v>19</v>
      </c>
      <c r="F803" s="229" t="s">
        <v>3116</v>
      </c>
      <c r="G803" s="226"/>
      <c r="H803" s="230">
        <v>9.8350000000000009</v>
      </c>
      <c r="I803" s="231"/>
      <c r="J803" s="226"/>
      <c r="K803" s="226"/>
      <c r="L803" s="232"/>
      <c r="M803" s="233"/>
      <c r="N803" s="234"/>
      <c r="O803" s="234"/>
      <c r="P803" s="234"/>
      <c r="Q803" s="234"/>
      <c r="R803" s="234"/>
      <c r="S803" s="234"/>
      <c r="T803" s="23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6" t="s">
        <v>182</v>
      </c>
      <c r="AU803" s="236" t="s">
        <v>81</v>
      </c>
      <c r="AV803" s="13" t="s">
        <v>81</v>
      </c>
      <c r="AW803" s="13" t="s">
        <v>33</v>
      </c>
      <c r="AX803" s="13" t="s">
        <v>71</v>
      </c>
      <c r="AY803" s="236" t="s">
        <v>171</v>
      </c>
    </row>
    <row r="804" s="13" customFormat="1">
      <c r="A804" s="13"/>
      <c r="B804" s="225"/>
      <c r="C804" s="226"/>
      <c r="D804" s="227" t="s">
        <v>182</v>
      </c>
      <c r="E804" s="228" t="s">
        <v>19</v>
      </c>
      <c r="F804" s="229" t="s">
        <v>3117</v>
      </c>
      <c r="G804" s="226"/>
      <c r="H804" s="230">
        <v>10.318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182</v>
      </c>
      <c r="AU804" s="236" t="s">
        <v>81</v>
      </c>
      <c r="AV804" s="13" t="s">
        <v>81</v>
      </c>
      <c r="AW804" s="13" t="s">
        <v>33</v>
      </c>
      <c r="AX804" s="13" t="s">
        <v>71</v>
      </c>
      <c r="AY804" s="236" t="s">
        <v>171</v>
      </c>
    </row>
    <row r="805" s="13" customFormat="1">
      <c r="A805" s="13"/>
      <c r="B805" s="225"/>
      <c r="C805" s="226"/>
      <c r="D805" s="227" t="s">
        <v>182</v>
      </c>
      <c r="E805" s="228" t="s">
        <v>19</v>
      </c>
      <c r="F805" s="229" t="s">
        <v>3118</v>
      </c>
      <c r="G805" s="226"/>
      <c r="H805" s="230">
        <v>20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182</v>
      </c>
      <c r="AU805" s="236" t="s">
        <v>81</v>
      </c>
      <c r="AV805" s="13" t="s">
        <v>81</v>
      </c>
      <c r="AW805" s="13" t="s">
        <v>33</v>
      </c>
      <c r="AX805" s="13" t="s">
        <v>71</v>
      </c>
      <c r="AY805" s="236" t="s">
        <v>171</v>
      </c>
    </row>
    <row r="806" s="14" customFormat="1">
      <c r="A806" s="14"/>
      <c r="B806" s="237"/>
      <c r="C806" s="238"/>
      <c r="D806" s="227" t="s">
        <v>182</v>
      </c>
      <c r="E806" s="239" t="s">
        <v>19</v>
      </c>
      <c r="F806" s="240" t="s">
        <v>3119</v>
      </c>
      <c r="G806" s="238"/>
      <c r="H806" s="241">
        <v>40.152999999999999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182</v>
      </c>
      <c r="AU806" s="247" t="s">
        <v>81</v>
      </c>
      <c r="AV806" s="14" t="s">
        <v>185</v>
      </c>
      <c r="AW806" s="14" t="s">
        <v>33</v>
      </c>
      <c r="AX806" s="14" t="s">
        <v>71</v>
      </c>
      <c r="AY806" s="247" t="s">
        <v>171</v>
      </c>
    </row>
    <row r="807" s="13" customFormat="1">
      <c r="A807" s="13"/>
      <c r="B807" s="225"/>
      <c r="C807" s="226"/>
      <c r="D807" s="227" t="s">
        <v>182</v>
      </c>
      <c r="E807" s="228" t="s">
        <v>19</v>
      </c>
      <c r="F807" s="229" t="s">
        <v>3120</v>
      </c>
      <c r="G807" s="226"/>
      <c r="H807" s="230">
        <v>41.639000000000003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6" t="s">
        <v>182</v>
      </c>
      <c r="AU807" s="236" t="s">
        <v>81</v>
      </c>
      <c r="AV807" s="13" t="s">
        <v>81</v>
      </c>
      <c r="AW807" s="13" t="s">
        <v>33</v>
      </c>
      <c r="AX807" s="13" t="s">
        <v>71</v>
      </c>
      <c r="AY807" s="236" t="s">
        <v>171</v>
      </c>
    </row>
    <row r="808" s="13" customFormat="1">
      <c r="A808" s="13"/>
      <c r="B808" s="225"/>
      <c r="C808" s="226"/>
      <c r="D808" s="227" t="s">
        <v>182</v>
      </c>
      <c r="E808" s="228" t="s">
        <v>19</v>
      </c>
      <c r="F808" s="229" t="s">
        <v>3121</v>
      </c>
      <c r="G808" s="226"/>
      <c r="H808" s="230">
        <v>-2.3730000000000002</v>
      </c>
      <c r="I808" s="231"/>
      <c r="J808" s="226"/>
      <c r="K808" s="226"/>
      <c r="L808" s="232"/>
      <c r="M808" s="233"/>
      <c r="N808" s="234"/>
      <c r="O808" s="234"/>
      <c r="P808" s="234"/>
      <c r="Q808" s="234"/>
      <c r="R808" s="234"/>
      <c r="S808" s="234"/>
      <c r="T808" s="23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6" t="s">
        <v>182</v>
      </c>
      <c r="AU808" s="236" t="s">
        <v>81</v>
      </c>
      <c r="AV808" s="13" t="s">
        <v>81</v>
      </c>
      <c r="AW808" s="13" t="s">
        <v>33</v>
      </c>
      <c r="AX808" s="13" t="s">
        <v>71</v>
      </c>
      <c r="AY808" s="236" t="s">
        <v>171</v>
      </c>
    </row>
    <row r="809" s="13" customFormat="1">
      <c r="A809" s="13"/>
      <c r="B809" s="225"/>
      <c r="C809" s="226"/>
      <c r="D809" s="227" t="s">
        <v>182</v>
      </c>
      <c r="E809" s="228" t="s">
        <v>19</v>
      </c>
      <c r="F809" s="229" t="s">
        <v>3122</v>
      </c>
      <c r="G809" s="226"/>
      <c r="H809" s="230">
        <v>1.274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182</v>
      </c>
      <c r="AU809" s="236" t="s">
        <v>81</v>
      </c>
      <c r="AV809" s="13" t="s">
        <v>81</v>
      </c>
      <c r="AW809" s="13" t="s">
        <v>33</v>
      </c>
      <c r="AX809" s="13" t="s">
        <v>71</v>
      </c>
      <c r="AY809" s="236" t="s">
        <v>171</v>
      </c>
    </row>
    <row r="810" s="13" customFormat="1">
      <c r="A810" s="13"/>
      <c r="B810" s="225"/>
      <c r="C810" s="226"/>
      <c r="D810" s="227" t="s">
        <v>182</v>
      </c>
      <c r="E810" s="228" t="s">
        <v>19</v>
      </c>
      <c r="F810" s="229" t="s">
        <v>3123</v>
      </c>
      <c r="G810" s="226"/>
      <c r="H810" s="230">
        <v>15.204000000000001</v>
      </c>
      <c r="I810" s="231"/>
      <c r="J810" s="226"/>
      <c r="K810" s="226"/>
      <c r="L810" s="232"/>
      <c r="M810" s="233"/>
      <c r="N810" s="234"/>
      <c r="O810" s="234"/>
      <c r="P810" s="234"/>
      <c r="Q810" s="234"/>
      <c r="R810" s="234"/>
      <c r="S810" s="234"/>
      <c r="T810" s="23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6" t="s">
        <v>182</v>
      </c>
      <c r="AU810" s="236" t="s">
        <v>81</v>
      </c>
      <c r="AV810" s="13" t="s">
        <v>81</v>
      </c>
      <c r="AW810" s="13" t="s">
        <v>33</v>
      </c>
      <c r="AX810" s="13" t="s">
        <v>71</v>
      </c>
      <c r="AY810" s="236" t="s">
        <v>171</v>
      </c>
    </row>
    <row r="811" s="14" customFormat="1">
      <c r="A811" s="14"/>
      <c r="B811" s="237"/>
      <c r="C811" s="238"/>
      <c r="D811" s="227" t="s">
        <v>182</v>
      </c>
      <c r="E811" s="239" t="s">
        <v>19</v>
      </c>
      <c r="F811" s="240" t="s">
        <v>3124</v>
      </c>
      <c r="G811" s="238"/>
      <c r="H811" s="241">
        <v>55.744000000000007</v>
      </c>
      <c r="I811" s="242"/>
      <c r="J811" s="238"/>
      <c r="K811" s="238"/>
      <c r="L811" s="243"/>
      <c r="M811" s="244"/>
      <c r="N811" s="245"/>
      <c r="O811" s="245"/>
      <c r="P811" s="245"/>
      <c r="Q811" s="245"/>
      <c r="R811" s="245"/>
      <c r="S811" s="245"/>
      <c r="T811" s="24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7" t="s">
        <v>182</v>
      </c>
      <c r="AU811" s="247" t="s">
        <v>81</v>
      </c>
      <c r="AV811" s="14" t="s">
        <v>185</v>
      </c>
      <c r="AW811" s="14" t="s">
        <v>33</v>
      </c>
      <c r="AX811" s="14" t="s">
        <v>71</v>
      </c>
      <c r="AY811" s="247" t="s">
        <v>171</v>
      </c>
    </row>
    <row r="812" s="13" customFormat="1">
      <c r="A812" s="13"/>
      <c r="B812" s="225"/>
      <c r="C812" s="226"/>
      <c r="D812" s="227" t="s">
        <v>182</v>
      </c>
      <c r="E812" s="228" t="s">
        <v>19</v>
      </c>
      <c r="F812" s="229" t="s">
        <v>3125</v>
      </c>
      <c r="G812" s="226"/>
      <c r="H812" s="230">
        <v>12.763999999999999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6" t="s">
        <v>182</v>
      </c>
      <c r="AU812" s="236" t="s">
        <v>81</v>
      </c>
      <c r="AV812" s="13" t="s">
        <v>81</v>
      </c>
      <c r="AW812" s="13" t="s">
        <v>33</v>
      </c>
      <c r="AX812" s="13" t="s">
        <v>71</v>
      </c>
      <c r="AY812" s="236" t="s">
        <v>171</v>
      </c>
    </row>
    <row r="813" s="13" customFormat="1">
      <c r="A813" s="13"/>
      <c r="B813" s="225"/>
      <c r="C813" s="226"/>
      <c r="D813" s="227" t="s">
        <v>182</v>
      </c>
      <c r="E813" s="228" t="s">
        <v>19</v>
      </c>
      <c r="F813" s="229" t="s">
        <v>3126</v>
      </c>
      <c r="G813" s="226"/>
      <c r="H813" s="230">
        <v>13.784000000000001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182</v>
      </c>
      <c r="AU813" s="236" t="s">
        <v>81</v>
      </c>
      <c r="AV813" s="13" t="s">
        <v>81</v>
      </c>
      <c r="AW813" s="13" t="s">
        <v>33</v>
      </c>
      <c r="AX813" s="13" t="s">
        <v>71</v>
      </c>
      <c r="AY813" s="236" t="s">
        <v>171</v>
      </c>
    </row>
    <row r="814" s="13" customFormat="1">
      <c r="A814" s="13"/>
      <c r="B814" s="225"/>
      <c r="C814" s="226"/>
      <c r="D814" s="227" t="s">
        <v>182</v>
      </c>
      <c r="E814" s="228" t="s">
        <v>19</v>
      </c>
      <c r="F814" s="229" t="s">
        <v>3127</v>
      </c>
      <c r="G814" s="226"/>
      <c r="H814" s="230">
        <v>10.895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6" t="s">
        <v>182</v>
      </c>
      <c r="AU814" s="236" t="s">
        <v>81</v>
      </c>
      <c r="AV814" s="13" t="s">
        <v>81</v>
      </c>
      <c r="AW814" s="13" t="s">
        <v>33</v>
      </c>
      <c r="AX814" s="13" t="s">
        <v>71</v>
      </c>
      <c r="AY814" s="236" t="s">
        <v>171</v>
      </c>
    </row>
    <row r="815" s="14" customFormat="1">
      <c r="A815" s="14"/>
      <c r="B815" s="237"/>
      <c r="C815" s="238"/>
      <c r="D815" s="227" t="s">
        <v>182</v>
      </c>
      <c r="E815" s="239" t="s">
        <v>19</v>
      </c>
      <c r="F815" s="240" t="s">
        <v>3128</v>
      </c>
      <c r="G815" s="238"/>
      <c r="H815" s="241">
        <v>37.442999999999998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7" t="s">
        <v>182</v>
      </c>
      <c r="AU815" s="247" t="s">
        <v>81</v>
      </c>
      <c r="AV815" s="14" t="s">
        <v>185</v>
      </c>
      <c r="AW815" s="14" t="s">
        <v>33</v>
      </c>
      <c r="AX815" s="14" t="s">
        <v>71</v>
      </c>
      <c r="AY815" s="247" t="s">
        <v>171</v>
      </c>
    </row>
    <row r="816" s="15" customFormat="1">
      <c r="A816" s="15"/>
      <c r="B816" s="248"/>
      <c r="C816" s="249"/>
      <c r="D816" s="227" t="s">
        <v>182</v>
      </c>
      <c r="E816" s="250" t="s">
        <v>19</v>
      </c>
      <c r="F816" s="251" t="s">
        <v>3129</v>
      </c>
      <c r="G816" s="249"/>
      <c r="H816" s="252">
        <v>133.34</v>
      </c>
      <c r="I816" s="253"/>
      <c r="J816" s="249"/>
      <c r="K816" s="249"/>
      <c r="L816" s="254"/>
      <c r="M816" s="255"/>
      <c r="N816" s="256"/>
      <c r="O816" s="256"/>
      <c r="P816" s="256"/>
      <c r="Q816" s="256"/>
      <c r="R816" s="256"/>
      <c r="S816" s="256"/>
      <c r="T816" s="257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8" t="s">
        <v>182</v>
      </c>
      <c r="AU816" s="258" t="s">
        <v>81</v>
      </c>
      <c r="AV816" s="15" t="s">
        <v>179</v>
      </c>
      <c r="AW816" s="15" t="s">
        <v>33</v>
      </c>
      <c r="AX816" s="15" t="s">
        <v>79</v>
      </c>
      <c r="AY816" s="258" t="s">
        <v>171</v>
      </c>
    </row>
    <row r="817" s="2" customFormat="1" ht="24.15" customHeight="1">
      <c r="A817" s="41"/>
      <c r="B817" s="42"/>
      <c r="C817" s="207" t="s">
        <v>1321</v>
      </c>
      <c r="D817" s="207" t="s">
        <v>174</v>
      </c>
      <c r="E817" s="208" t="s">
        <v>3130</v>
      </c>
      <c r="F817" s="209" t="s">
        <v>3131</v>
      </c>
      <c r="G817" s="210" t="s">
        <v>191</v>
      </c>
      <c r="H817" s="211">
        <v>133.34</v>
      </c>
      <c r="I817" s="212"/>
      <c r="J817" s="213">
        <f>ROUND(I817*H817,2)</f>
        <v>0</v>
      </c>
      <c r="K817" s="209" t="s">
        <v>178</v>
      </c>
      <c r="L817" s="47"/>
      <c r="M817" s="214" t="s">
        <v>19</v>
      </c>
      <c r="N817" s="215" t="s">
        <v>42</v>
      </c>
      <c r="O817" s="87"/>
      <c r="P817" s="216">
        <f>O817*H817</f>
        <v>0</v>
      </c>
      <c r="Q817" s="216">
        <v>0.00023000000000000001</v>
      </c>
      <c r="R817" s="216">
        <f>Q817*H817</f>
        <v>0.030668200000000003</v>
      </c>
      <c r="S817" s="216">
        <v>0</v>
      </c>
      <c r="T817" s="217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18" t="s">
        <v>235</v>
      </c>
      <c r="AT817" s="218" t="s">
        <v>174</v>
      </c>
      <c r="AU817" s="218" t="s">
        <v>81</v>
      </c>
      <c r="AY817" s="20" t="s">
        <v>171</v>
      </c>
      <c r="BE817" s="219">
        <f>IF(N817="základní",J817,0)</f>
        <v>0</v>
      </c>
      <c r="BF817" s="219">
        <f>IF(N817="snížená",J817,0)</f>
        <v>0</v>
      </c>
      <c r="BG817" s="219">
        <f>IF(N817="zákl. přenesená",J817,0)</f>
        <v>0</v>
      </c>
      <c r="BH817" s="219">
        <f>IF(N817="sníž. přenesená",J817,0)</f>
        <v>0</v>
      </c>
      <c r="BI817" s="219">
        <f>IF(N817="nulová",J817,0)</f>
        <v>0</v>
      </c>
      <c r="BJ817" s="20" t="s">
        <v>79</v>
      </c>
      <c r="BK817" s="219">
        <f>ROUND(I817*H817,2)</f>
        <v>0</v>
      </c>
      <c r="BL817" s="20" t="s">
        <v>235</v>
      </c>
      <c r="BM817" s="218" t="s">
        <v>1324</v>
      </c>
    </row>
    <row r="818" s="2" customFormat="1">
      <c r="A818" s="41"/>
      <c r="B818" s="42"/>
      <c r="C818" s="43"/>
      <c r="D818" s="220" t="s">
        <v>180</v>
      </c>
      <c r="E818" s="43"/>
      <c r="F818" s="221" t="s">
        <v>3132</v>
      </c>
      <c r="G818" s="43"/>
      <c r="H818" s="43"/>
      <c r="I818" s="222"/>
      <c r="J818" s="43"/>
      <c r="K818" s="43"/>
      <c r="L818" s="47"/>
      <c r="M818" s="223"/>
      <c r="N818" s="22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180</v>
      </c>
      <c r="AU818" s="20" t="s">
        <v>81</v>
      </c>
    </row>
    <row r="819" s="13" customFormat="1">
      <c r="A819" s="13"/>
      <c r="B819" s="225"/>
      <c r="C819" s="226"/>
      <c r="D819" s="227" t="s">
        <v>182</v>
      </c>
      <c r="E819" s="228" t="s">
        <v>19</v>
      </c>
      <c r="F819" s="229" t="s">
        <v>3116</v>
      </c>
      <c r="G819" s="226"/>
      <c r="H819" s="230">
        <v>9.8350000000000009</v>
      </c>
      <c r="I819" s="231"/>
      <c r="J819" s="226"/>
      <c r="K819" s="226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182</v>
      </c>
      <c r="AU819" s="236" t="s">
        <v>81</v>
      </c>
      <c r="AV819" s="13" t="s">
        <v>81</v>
      </c>
      <c r="AW819" s="13" t="s">
        <v>33</v>
      </c>
      <c r="AX819" s="13" t="s">
        <v>71</v>
      </c>
      <c r="AY819" s="236" t="s">
        <v>171</v>
      </c>
    </row>
    <row r="820" s="13" customFormat="1">
      <c r="A820" s="13"/>
      <c r="B820" s="225"/>
      <c r="C820" s="226"/>
      <c r="D820" s="227" t="s">
        <v>182</v>
      </c>
      <c r="E820" s="228" t="s">
        <v>19</v>
      </c>
      <c r="F820" s="229" t="s">
        <v>3117</v>
      </c>
      <c r="G820" s="226"/>
      <c r="H820" s="230">
        <v>10.318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182</v>
      </c>
      <c r="AU820" s="236" t="s">
        <v>81</v>
      </c>
      <c r="AV820" s="13" t="s">
        <v>81</v>
      </c>
      <c r="AW820" s="13" t="s">
        <v>33</v>
      </c>
      <c r="AX820" s="13" t="s">
        <v>71</v>
      </c>
      <c r="AY820" s="236" t="s">
        <v>171</v>
      </c>
    </row>
    <row r="821" s="13" customFormat="1">
      <c r="A821" s="13"/>
      <c r="B821" s="225"/>
      <c r="C821" s="226"/>
      <c r="D821" s="227" t="s">
        <v>182</v>
      </c>
      <c r="E821" s="228" t="s">
        <v>19</v>
      </c>
      <c r="F821" s="229" t="s">
        <v>3118</v>
      </c>
      <c r="G821" s="226"/>
      <c r="H821" s="230">
        <v>20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182</v>
      </c>
      <c r="AU821" s="236" t="s">
        <v>81</v>
      </c>
      <c r="AV821" s="13" t="s">
        <v>81</v>
      </c>
      <c r="AW821" s="13" t="s">
        <v>33</v>
      </c>
      <c r="AX821" s="13" t="s">
        <v>71</v>
      </c>
      <c r="AY821" s="236" t="s">
        <v>171</v>
      </c>
    </row>
    <row r="822" s="14" customFormat="1">
      <c r="A822" s="14"/>
      <c r="B822" s="237"/>
      <c r="C822" s="238"/>
      <c r="D822" s="227" t="s">
        <v>182</v>
      </c>
      <c r="E822" s="239" t="s">
        <v>19</v>
      </c>
      <c r="F822" s="240" t="s">
        <v>3119</v>
      </c>
      <c r="G822" s="238"/>
      <c r="H822" s="241">
        <v>40.152999999999999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182</v>
      </c>
      <c r="AU822" s="247" t="s">
        <v>81</v>
      </c>
      <c r="AV822" s="14" t="s">
        <v>185</v>
      </c>
      <c r="AW822" s="14" t="s">
        <v>33</v>
      </c>
      <c r="AX822" s="14" t="s">
        <v>71</v>
      </c>
      <c r="AY822" s="247" t="s">
        <v>171</v>
      </c>
    </row>
    <row r="823" s="13" customFormat="1">
      <c r="A823" s="13"/>
      <c r="B823" s="225"/>
      <c r="C823" s="226"/>
      <c r="D823" s="227" t="s">
        <v>182</v>
      </c>
      <c r="E823" s="228" t="s">
        <v>19</v>
      </c>
      <c r="F823" s="229" t="s">
        <v>3120</v>
      </c>
      <c r="G823" s="226"/>
      <c r="H823" s="230">
        <v>41.639000000000003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182</v>
      </c>
      <c r="AU823" s="236" t="s">
        <v>81</v>
      </c>
      <c r="AV823" s="13" t="s">
        <v>81</v>
      </c>
      <c r="AW823" s="13" t="s">
        <v>33</v>
      </c>
      <c r="AX823" s="13" t="s">
        <v>71</v>
      </c>
      <c r="AY823" s="236" t="s">
        <v>171</v>
      </c>
    </row>
    <row r="824" s="13" customFormat="1">
      <c r="A824" s="13"/>
      <c r="B824" s="225"/>
      <c r="C824" s="226"/>
      <c r="D824" s="227" t="s">
        <v>182</v>
      </c>
      <c r="E824" s="228" t="s">
        <v>19</v>
      </c>
      <c r="F824" s="229" t="s">
        <v>3121</v>
      </c>
      <c r="G824" s="226"/>
      <c r="H824" s="230">
        <v>-2.3730000000000002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182</v>
      </c>
      <c r="AU824" s="236" t="s">
        <v>81</v>
      </c>
      <c r="AV824" s="13" t="s">
        <v>81</v>
      </c>
      <c r="AW824" s="13" t="s">
        <v>33</v>
      </c>
      <c r="AX824" s="13" t="s">
        <v>71</v>
      </c>
      <c r="AY824" s="236" t="s">
        <v>171</v>
      </c>
    </row>
    <row r="825" s="13" customFormat="1">
      <c r="A825" s="13"/>
      <c r="B825" s="225"/>
      <c r="C825" s="226"/>
      <c r="D825" s="227" t="s">
        <v>182</v>
      </c>
      <c r="E825" s="228" t="s">
        <v>19</v>
      </c>
      <c r="F825" s="229" t="s">
        <v>3122</v>
      </c>
      <c r="G825" s="226"/>
      <c r="H825" s="230">
        <v>1.274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182</v>
      </c>
      <c r="AU825" s="236" t="s">
        <v>81</v>
      </c>
      <c r="AV825" s="13" t="s">
        <v>81</v>
      </c>
      <c r="AW825" s="13" t="s">
        <v>33</v>
      </c>
      <c r="AX825" s="13" t="s">
        <v>71</v>
      </c>
      <c r="AY825" s="236" t="s">
        <v>171</v>
      </c>
    </row>
    <row r="826" s="13" customFormat="1">
      <c r="A826" s="13"/>
      <c r="B826" s="225"/>
      <c r="C826" s="226"/>
      <c r="D826" s="227" t="s">
        <v>182</v>
      </c>
      <c r="E826" s="228" t="s">
        <v>19</v>
      </c>
      <c r="F826" s="229" t="s">
        <v>3123</v>
      </c>
      <c r="G826" s="226"/>
      <c r="H826" s="230">
        <v>15.204000000000001</v>
      </c>
      <c r="I826" s="231"/>
      <c r="J826" s="226"/>
      <c r="K826" s="226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182</v>
      </c>
      <c r="AU826" s="236" t="s">
        <v>81</v>
      </c>
      <c r="AV826" s="13" t="s">
        <v>81</v>
      </c>
      <c r="AW826" s="13" t="s">
        <v>33</v>
      </c>
      <c r="AX826" s="13" t="s">
        <v>71</v>
      </c>
      <c r="AY826" s="236" t="s">
        <v>171</v>
      </c>
    </row>
    <row r="827" s="14" customFormat="1">
      <c r="A827" s="14"/>
      <c r="B827" s="237"/>
      <c r="C827" s="238"/>
      <c r="D827" s="227" t="s">
        <v>182</v>
      </c>
      <c r="E827" s="239" t="s">
        <v>19</v>
      </c>
      <c r="F827" s="240" t="s">
        <v>3124</v>
      </c>
      <c r="G827" s="238"/>
      <c r="H827" s="241">
        <v>55.744000000000007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182</v>
      </c>
      <c r="AU827" s="247" t="s">
        <v>81</v>
      </c>
      <c r="AV827" s="14" t="s">
        <v>185</v>
      </c>
      <c r="AW827" s="14" t="s">
        <v>33</v>
      </c>
      <c r="AX827" s="14" t="s">
        <v>71</v>
      </c>
      <c r="AY827" s="247" t="s">
        <v>171</v>
      </c>
    </row>
    <row r="828" s="13" customFormat="1">
      <c r="A828" s="13"/>
      <c r="B828" s="225"/>
      <c r="C828" s="226"/>
      <c r="D828" s="227" t="s">
        <v>182</v>
      </c>
      <c r="E828" s="228" t="s">
        <v>19</v>
      </c>
      <c r="F828" s="229" t="s">
        <v>3125</v>
      </c>
      <c r="G828" s="226"/>
      <c r="H828" s="230">
        <v>12.763999999999999</v>
      </c>
      <c r="I828" s="231"/>
      <c r="J828" s="226"/>
      <c r="K828" s="226"/>
      <c r="L828" s="232"/>
      <c r="M828" s="233"/>
      <c r="N828" s="234"/>
      <c r="O828" s="234"/>
      <c r="P828" s="234"/>
      <c r="Q828" s="234"/>
      <c r="R828" s="234"/>
      <c r="S828" s="234"/>
      <c r="T828" s="23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6" t="s">
        <v>182</v>
      </c>
      <c r="AU828" s="236" t="s">
        <v>81</v>
      </c>
      <c r="AV828" s="13" t="s">
        <v>81</v>
      </c>
      <c r="AW828" s="13" t="s">
        <v>33</v>
      </c>
      <c r="AX828" s="13" t="s">
        <v>71</v>
      </c>
      <c r="AY828" s="236" t="s">
        <v>171</v>
      </c>
    </row>
    <row r="829" s="13" customFormat="1">
      <c r="A829" s="13"/>
      <c r="B829" s="225"/>
      <c r="C829" s="226"/>
      <c r="D829" s="227" t="s">
        <v>182</v>
      </c>
      <c r="E829" s="228" t="s">
        <v>19</v>
      </c>
      <c r="F829" s="229" t="s">
        <v>3126</v>
      </c>
      <c r="G829" s="226"/>
      <c r="H829" s="230">
        <v>13.784000000000001</v>
      </c>
      <c r="I829" s="231"/>
      <c r="J829" s="226"/>
      <c r="K829" s="226"/>
      <c r="L829" s="232"/>
      <c r="M829" s="233"/>
      <c r="N829" s="234"/>
      <c r="O829" s="234"/>
      <c r="P829" s="234"/>
      <c r="Q829" s="234"/>
      <c r="R829" s="234"/>
      <c r="S829" s="234"/>
      <c r="T829" s="23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6" t="s">
        <v>182</v>
      </c>
      <c r="AU829" s="236" t="s">
        <v>81</v>
      </c>
      <c r="AV829" s="13" t="s">
        <v>81</v>
      </c>
      <c r="AW829" s="13" t="s">
        <v>33</v>
      </c>
      <c r="AX829" s="13" t="s">
        <v>71</v>
      </c>
      <c r="AY829" s="236" t="s">
        <v>171</v>
      </c>
    </row>
    <row r="830" s="13" customFormat="1">
      <c r="A830" s="13"/>
      <c r="B830" s="225"/>
      <c r="C830" s="226"/>
      <c r="D830" s="227" t="s">
        <v>182</v>
      </c>
      <c r="E830" s="228" t="s">
        <v>19</v>
      </c>
      <c r="F830" s="229" t="s">
        <v>3127</v>
      </c>
      <c r="G830" s="226"/>
      <c r="H830" s="230">
        <v>10.895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6" t="s">
        <v>182</v>
      </c>
      <c r="AU830" s="236" t="s">
        <v>81</v>
      </c>
      <c r="AV830" s="13" t="s">
        <v>81</v>
      </c>
      <c r="AW830" s="13" t="s">
        <v>33</v>
      </c>
      <c r="AX830" s="13" t="s">
        <v>71</v>
      </c>
      <c r="AY830" s="236" t="s">
        <v>171</v>
      </c>
    </row>
    <row r="831" s="14" customFormat="1">
      <c r="A831" s="14"/>
      <c r="B831" s="237"/>
      <c r="C831" s="238"/>
      <c r="D831" s="227" t="s">
        <v>182</v>
      </c>
      <c r="E831" s="239" t="s">
        <v>19</v>
      </c>
      <c r="F831" s="240" t="s">
        <v>3128</v>
      </c>
      <c r="G831" s="238"/>
      <c r="H831" s="241">
        <v>37.442999999999998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7" t="s">
        <v>182</v>
      </c>
      <c r="AU831" s="247" t="s">
        <v>81</v>
      </c>
      <c r="AV831" s="14" t="s">
        <v>185</v>
      </c>
      <c r="AW831" s="14" t="s">
        <v>33</v>
      </c>
      <c r="AX831" s="14" t="s">
        <v>71</v>
      </c>
      <c r="AY831" s="247" t="s">
        <v>171</v>
      </c>
    </row>
    <row r="832" s="15" customFormat="1">
      <c r="A832" s="15"/>
      <c r="B832" s="248"/>
      <c r="C832" s="249"/>
      <c r="D832" s="227" t="s">
        <v>182</v>
      </c>
      <c r="E832" s="250" t="s">
        <v>19</v>
      </c>
      <c r="F832" s="251" t="s">
        <v>3129</v>
      </c>
      <c r="G832" s="249"/>
      <c r="H832" s="252">
        <v>133.34</v>
      </c>
      <c r="I832" s="253"/>
      <c r="J832" s="249"/>
      <c r="K832" s="249"/>
      <c r="L832" s="254"/>
      <c r="M832" s="255"/>
      <c r="N832" s="256"/>
      <c r="O832" s="256"/>
      <c r="P832" s="256"/>
      <c r="Q832" s="256"/>
      <c r="R832" s="256"/>
      <c r="S832" s="256"/>
      <c r="T832" s="257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8" t="s">
        <v>182</v>
      </c>
      <c r="AU832" s="258" t="s">
        <v>81</v>
      </c>
      <c r="AV832" s="15" t="s">
        <v>179</v>
      </c>
      <c r="AW832" s="15" t="s">
        <v>33</v>
      </c>
      <c r="AX832" s="15" t="s">
        <v>79</v>
      </c>
      <c r="AY832" s="258" t="s">
        <v>171</v>
      </c>
    </row>
    <row r="833" s="2" customFormat="1" ht="16.5" customHeight="1">
      <c r="A833" s="41"/>
      <c r="B833" s="42"/>
      <c r="C833" s="207" t="s">
        <v>780</v>
      </c>
      <c r="D833" s="207" t="s">
        <v>174</v>
      </c>
      <c r="E833" s="208" t="s">
        <v>2351</v>
      </c>
      <c r="F833" s="209" t="s">
        <v>2352</v>
      </c>
      <c r="G833" s="210" t="s">
        <v>191</v>
      </c>
      <c r="H833" s="211">
        <v>859.58000000000004</v>
      </c>
      <c r="I833" s="212"/>
      <c r="J833" s="213">
        <f>ROUND(I833*H833,2)</f>
        <v>0</v>
      </c>
      <c r="K833" s="209" t="s">
        <v>178</v>
      </c>
      <c r="L833" s="47"/>
      <c r="M833" s="214" t="s">
        <v>19</v>
      </c>
      <c r="N833" s="215" t="s">
        <v>42</v>
      </c>
      <c r="O833" s="87"/>
      <c r="P833" s="216">
        <f>O833*H833</f>
        <v>0</v>
      </c>
      <c r="Q833" s="216">
        <v>2.0000000000000002E-05</v>
      </c>
      <c r="R833" s="216">
        <f>Q833*H833</f>
        <v>0.017191600000000001</v>
      </c>
      <c r="S833" s="216">
        <v>0</v>
      </c>
      <c r="T833" s="21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235</v>
      </c>
      <c r="AT833" s="218" t="s">
        <v>174</v>
      </c>
      <c r="AU833" s="218" t="s">
        <v>81</v>
      </c>
      <c r="AY833" s="20" t="s">
        <v>171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20" t="s">
        <v>79</v>
      </c>
      <c r="BK833" s="219">
        <f>ROUND(I833*H833,2)</f>
        <v>0</v>
      </c>
      <c r="BL833" s="20" t="s">
        <v>235</v>
      </c>
      <c r="BM833" s="218" t="s">
        <v>1329</v>
      </c>
    </row>
    <row r="834" s="2" customFormat="1">
      <c r="A834" s="41"/>
      <c r="B834" s="42"/>
      <c r="C834" s="43"/>
      <c r="D834" s="220" t="s">
        <v>180</v>
      </c>
      <c r="E834" s="43"/>
      <c r="F834" s="221" t="s">
        <v>2354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180</v>
      </c>
      <c r="AU834" s="20" t="s">
        <v>81</v>
      </c>
    </row>
    <row r="835" s="13" customFormat="1">
      <c r="A835" s="13"/>
      <c r="B835" s="225"/>
      <c r="C835" s="226"/>
      <c r="D835" s="227" t="s">
        <v>182</v>
      </c>
      <c r="E835" s="228" t="s">
        <v>19</v>
      </c>
      <c r="F835" s="229" t="s">
        <v>3133</v>
      </c>
      <c r="G835" s="226"/>
      <c r="H835" s="230">
        <v>37.935000000000002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182</v>
      </c>
      <c r="AU835" s="236" t="s">
        <v>81</v>
      </c>
      <c r="AV835" s="13" t="s">
        <v>81</v>
      </c>
      <c r="AW835" s="13" t="s">
        <v>33</v>
      </c>
      <c r="AX835" s="13" t="s">
        <v>71</v>
      </c>
      <c r="AY835" s="236" t="s">
        <v>171</v>
      </c>
    </row>
    <row r="836" s="13" customFormat="1">
      <c r="A836" s="13"/>
      <c r="B836" s="225"/>
      <c r="C836" s="226"/>
      <c r="D836" s="227" t="s">
        <v>182</v>
      </c>
      <c r="E836" s="228" t="s">
        <v>19</v>
      </c>
      <c r="F836" s="229" t="s">
        <v>3134</v>
      </c>
      <c r="G836" s="226"/>
      <c r="H836" s="230">
        <v>39.798000000000002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6" t="s">
        <v>182</v>
      </c>
      <c r="AU836" s="236" t="s">
        <v>81</v>
      </c>
      <c r="AV836" s="13" t="s">
        <v>81</v>
      </c>
      <c r="AW836" s="13" t="s">
        <v>33</v>
      </c>
      <c r="AX836" s="13" t="s">
        <v>71</v>
      </c>
      <c r="AY836" s="236" t="s">
        <v>171</v>
      </c>
    </row>
    <row r="837" s="13" customFormat="1">
      <c r="A837" s="13"/>
      <c r="B837" s="225"/>
      <c r="C837" s="226"/>
      <c r="D837" s="227" t="s">
        <v>182</v>
      </c>
      <c r="E837" s="228" t="s">
        <v>19</v>
      </c>
      <c r="F837" s="229" t="s">
        <v>3118</v>
      </c>
      <c r="G837" s="226"/>
      <c r="H837" s="230">
        <v>20</v>
      </c>
      <c r="I837" s="231"/>
      <c r="J837" s="226"/>
      <c r="K837" s="226"/>
      <c r="L837" s="232"/>
      <c r="M837" s="233"/>
      <c r="N837" s="234"/>
      <c r="O837" s="234"/>
      <c r="P837" s="234"/>
      <c r="Q837" s="234"/>
      <c r="R837" s="234"/>
      <c r="S837" s="234"/>
      <c r="T837" s="23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6" t="s">
        <v>182</v>
      </c>
      <c r="AU837" s="236" t="s">
        <v>81</v>
      </c>
      <c r="AV837" s="13" t="s">
        <v>81</v>
      </c>
      <c r="AW837" s="13" t="s">
        <v>33</v>
      </c>
      <c r="AX837" s="13" t="s">
        <v>71</v>
      </c>
      <c r="AY837" s="236" t="s">
        <v>171</v>
      </c>
    </row>
    <row r="838" s="14" customFormat="1">
      <c r="A838" s="14"/>
      <c r="B838" s="237"/>
      <c r="C838" s="238"/>
      <c r="D838" s="227" t="s">
        <v>182</v>
      </c>
      <c r="E838" s="239" t="s">
        <v>19</v>
      </c>
      <c r="F838" s="240" t="s">
        <v>3135</v>
      </c>
      <c r="G838" s="238"/>
      <c r="H838" s="241">
        <v>97.733000000000004</v>
      </c>
      <c r="I838" s="242"/>
      <c r="J838" s="238"/>
      <c r="K838" s="238"/>
      <c r="L838" s="243"/>
      <c r="M838" s="244"/>
      <c r="N838" s="245"/>
      <c r="O838" s="245"/>
      <c r="P838" s="245"/>
      <c r="Q838" s="245"/>
      <c r="R838" s="245"/>
      <c r="S838" s="245"/>
      <c r="T838" s="24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7" t="s">
        <v>182</v>
      </c>
      <c r="AU838" s="247" t="s">
        <v>81</v>
      </c>
      <c r="AV838" s="14" t="s">
        <v>185</v>
      </c>
      <c r="AW838" s="14" t="s">
        <v>33</v>
      </c>
      <c r="AX838" s="14" t="s">
        <v>71</v>
      </c>
      <c r="AY838" s="247" t="s">
        <v>171</v>
      </c>
    </row>
    <row r="839" s="13" customFormat="1">
      <c r="A839" s="13"/>
      <c r="B839" s="225"/>
      <c r="C839" s="226"/>
      <c r="D839" s="227" t="s">
        <v>182</v>
      </c>
      <c r="E839" s="228" t="s">
        <v>19</v>
      </c>
      <c r="F839" s="229" t="s">
        <v>3136</v>
      </c>
      <c r="G839" s="226"/>
      <c r="H839" s="230">
        <v>160.607</v>
      </c>
      <c r="I839" s="231"/>
      <c r="J839" s="226"/>
      <c r="K839" s="226"/>
      <c r="L839" s="232"/>
      <c r="M839" s="233"/>
      <c r="N839" s="234"/>
      <c r="O839" s="234"/>
      <c r="P839" s="234"/>
      <c r="Q839" s="234"/>
      <c r="R839" s="234"/>
      <c r="S839" s="234"/>
      <c r="T839" s="23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6" t="s">
        <v>182</v>
      </c>
      <c r="AU839" s="236" t="s">
        <v>81</v>
      </c>
      <c r="AV839" s="13" t="s">
        <v>81</v>
      </c>
      <c r="AW839" s="13" t="s">
        <v>33</v>
      </c>
      <c r="AX839" s="13" t="s">
        <v>71</v>
      </c>
      <c r="AY839" s="236" t="s">
        <v>171</v>
      </c>
    </row>
    <row r="840" s="13" customFormat="1">
      <c r="A840" s="13"/>
      <c r="B840" s="225"/>
      <c r="C840" s="226"/>
      <c r="D840" s="227" t="s">
        <v>182</v>
      </c>
      <c r="E840" s="228" t="s">
        <v>19</v>
      </c>
      <c r="F840" s="229" t="s">
        <v>3137</v>
      </c>
      <c r="G840" s="226"/>
      <c r="H840" s="230">
        <v>-9.1530000000000005</v>
      </c>
      <c r="I840" s="231"/>
      <c r="J840" s="226"/>
      <c r="K840" s="226"/>
      <c r="L840" s="232"/>
      <c r="M840" s="233"/>
      <c r="N840" s="234"/>
      <c r="O840" s="234"/>
      <c r="P840" s="234"/>
      <c r="Q840" s="234"/>
      <c r="R840" s="234"/>
      <c r="S840" s="234"/>
      <c r="T840" s="23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6" t="s">
        <v>182</v>
      </c>
      <c r="AU840" s="236" t="s">
        <v>81</v>
      </c>
      <c r="AV840" s="13" t="s">
        <v>81</v>
      </c>
      <c r="AW840" s="13" t="s">
        <v>33</v>
      </c>
      <c r="AX840" s="13" t="s">
        <v>71</v>
      </c>
      <c r="AY840" s="236" t="s">
        <v>171</v>
      </c>
    </row>
    <row r="841" s="13" customFormat="1">
      <c r="A841" s="13"/>
      <c r="B841" s="225"/>
      <c r="C841" s="226"/>
      <c r="D841" s="227" t="s">
        <v>182</v>
      </c>
      <c r="E841" s="228" t="s">
        <v>19</v>
      </c>
      <c r="F841" s="229" t="s">
        <v>3138</v>
      </c>
      <c r="G841" s="226"/>
      <c r="H841" s="230">
        <v>4.9139999999999997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6" t="s">
        <v>182</v>
      </c>
      <c r="AU841" s="236" t="s">
        <v>81</v>
      </c>
      <c r="AV841" s="13" t="s">
        <v>81</v>
      </c>
      <c r="AW841" s="13" t="s">
        <v>33</v>
      </c>
      <c r="AX841" s="13" t="s">
        <v>71</v>
      </c>
      <c r="AY841" s="236" t="s">
        <v>171</v>
      </c>
    </row>
    <row r="842" s="13" customFormat="1">
      <c r="A842" s="13"/>
      <c r="B842" s="225"/>
      <c r="C842" s="226"/>
      <c r="D842" s="227" t="s">
        <v>182</v>
      </c>
      <c r="E842" s="228" t="s">
        <v>19</v>
      </c>
      <c r="F842" s="229" t="s">
        <v>3139</v>
      </c>
      <c r="G842" s="226"/>
      <c r="H842" s="230">
        <v>58.643999999999998</v>
      </c>
      <c r="I842" s="231"/>
      <c r="J842" s="226"/>
      <c r="K842" s="226"/>
      <c r="L842" s="232"/>
      <c r="M842" s="233"/>
      <c r="N842" s="234"/>
      <c r="O842" s="234"/>
      <c r="P842" s="234"/>
      <c r="Q842" s="234"/>
      <c r="R842" s="234"/>
      <c r="S842" s="234"/>
      <c r="T842" s="23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6" t="s">
        <v>182</v>
      </c>
      <c r="AU842" s="236" t="s">
        <v>81</v>
      </c>
      <c r="AV842" s="13" t="s">
        <v>81</v>
      </c>
      <c r="AW842" s="13" t="s">
        <v>33</v>
      </c>
      <c r="AX842" s="13" t="s">
        <v>71</v>
      </c>
      <c r="AY842" s="236" t="s">
        <v>171</v>
      </c>
    </row>
    <row r="843" s="14" customFormat="1">
      <c r="A843" s="14"/>
      <c r="B843" s="237"/>
      <c r="C843" s="238"/>
      <c r="D843" s="227" t="s">
        <v>182</v>
      </c>
      <c r="E843" s="239" t="s">
        <v>19</v>
      </c>
      <c r="F843" s="240" t="s">
        <v>3140</v>
      </c>
      <c r="G843" s="238"/>
      <c r="H843" s="241">
        <v>215.012</v>
      </c>
      <c r="I843" s="242"/>
      <c r="J843" s="238"/>
      <c r="K843" s="238"/>
      <c r="L843" s="243"/>
      <c r="M843" s="244"/>
      <c r="N843" s="245"/>
      <c r="O843" s="245"/>
      <c r="P843" s="245"/>
      <c r="Q843" s="245"/>
      <c r="R843" s="245"/>
      <c r="S843" s="245"/>
      <c r="T843" s="24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7" t="s">
        <v>182</v>
      </c>
      <c r="AU843" s="247" t="s">
        <v>81</v>
      </c>
      <c r="AV843" s="14" t="s">
        <v>185</v>
      </c>
      <c r="AW843" s="14" t="s">
        <v>33</v>
      </c>
      <c r="AX843" s="14" t="s">
        <v>71</v>
      </c>
      <c r="AY843" s="247" t="s">
        <v>171</v>
      </c>
    </row>
    <row r="844" s="13" customFormat="1">
      <c r="A844" s="13"/>
      <c r="B844" s="225"/>
      <c r="C844" s="226"/>
      <c r="D844" s="227" t="s">
        <v>182</v>
      </c>
      <c r="E844" s="228" t="s">
        <v>19</v>
      </c>
      <c r="F844" s="229" t="s">
        <v>3141</v>
      </c>
      <c r="G844" s="226"/>
      <c r="H844" s="230">
        <v>49.231999999999999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182</v>
      </c>
      <c r="AU844" s="236" t="s">
        <v>81</v>
      </c>
      <c r="AV844" s="13" t="s">
        <v>81</v>
      </c>
      <c r="AW844" s="13" t="s">
        <v>33</v>
      </c>
      <c r="AX844" s="13" t="s">
        <v>71</v>
      </c>
      <c r="AY844" s="236" t="s">
        <v>171</v>
      </c>
    </row>
    <row r="845" s="13" customFormat="1">
      <c r="A845" s="13"/>
      <c r="B845" s="225"/>
      <c r="C845" s="226"/>
      <c r="D845" s="227" t="s">
        <v>182</v>
      </c>
      <c r="E845" s="228" t="s">
        <v>19</v>
      </c>
      <c r="F845" s="229" t="s">
        <v>3142</v>
      </c>
      <c r="G845" s="226"/>
      <c r="H845" s="230">
        <v>53.167999999999999</v>
      </c>
      <c r="I845" s="231"/>
      <c r="J845" s="226"/>
      <c r="K845" s="226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182</v>
      </c>
      <c r="AU845" s="236" t="s">
        <v>81</v>
      </c>
      <c r="AV845" s="13" t="s">
        <v>81</v>
      </c>
      <c r="AW845" s="13" t="s">
        <v>33</v>
      </c>
      <c r="AX845" s="13" t="s">
        <v>71</v>
      </c>
      <c r="AY845" s="236" t="s">
        <v>171</v>
      </c>
    </row>
    <row r="846" s="13" customFormat="1">
      <c r="A846" s="13"/>
      <c r="B846" s="225"/>
      <c r="C846" s="226"/>
      <c r="D846" s="227" t="s">
        <v>182</v>
      </c>
      <c r="E846" s="228" t="s">
        <v>19</v>
      </c>
      <c r="F846" s="229" t="s">
        <v>3143</v>
      </c>
      <c r="G846" s="226"/>
      <c r="H846" s="230">
        <v>42.023000000000003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6" t="s">
        <v>182</v>
      </c>
      <c r="AU846" s="236" t="s">
        <v>81</v>
      </c>
      <c r="AV846" s="13" t="s">
        <v>81</v>
      </c>
      <c r="AW846" s="13" t="s">
        <v>33</v>
      </c>
      <c r="AX846" s="13" t="s">
        <v>71</v>
      </c>
      <c r="AY846" s="236" t="s">
        <v>171</v>
      </c>
    </row>
    <row r="847" s="14" customFormat="1">
      <c r="A847" s="14"/>
      <c r="B847" s="237"/>
      <c r="C847" s="238"/>
      <c r="D847" s="227" t="s">
        <v>182</v>
      </c>
      <c r="E847" s="239" t="s">
        <v>19</v>
      </c>
      <c r="F847" s="240" t="s">
        <v>3144</v>
      </c>
      <c r="G847" s="238"/>
      <c r="H847" s="241">
        <v>144.423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7" t="s">
        <v>182</v>
      </c>
      <c r="AU847" s="247" t="s">
        <v>81</v>
      </c>
      <c r="AV847" s="14" t="s">
        <v>185</v>
      </c>
      <c r="AW847" s="14" t="s">
        <v>33</v>
      </c>
      <c r="AX847" s="14" t="s">
        <v>71</v>
      </c>
      <c r="AY847" s="247" t="s">
        <v>171</v>
      </c>
    </row>
    <row r="848" s="13" customFormat="1">
      <c r="A848" s="13"/>
      <c r="B848" s="225"/>
      <c r="C848" s="226"/>
      <c r="D848" s="227" t="s">
        <v>182</v>
      </c>
      <c r="E848" s="228" t="s">
        <v>19</v>
      </c>
      <c r="F848" s="229" t="s">
        <v>2727</v>
      </c>
      <c r="G848" s="226"/>
      <c r="H848" s="230">
        <v>295.85000000000002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6" t="s">
        <v>182</v>
      </c>
      <c r="AU848" s="236" t="s">
        <v>81</v>
      </c>
      <c r="AV848" s="13" t="s">
        <v>81</v>
      </c>
      <c r="AW848" s="13" t="s">
        <v>33</v>
      </c>
      <c r="AX848" s="13" t="s">
        <v>71</v>
      </c>
      <c r="AY848" s="236" t="s">
        <v>171</v>
      </c>
    </row>
    <row r="849" s="13" customFormat="1">
      <c r="A849" s="13"/>
      <c r="B849" s="225"/>
      <c r="C849" s="226"/>
      <c r="D849" s="227" t="s">
        <v>182</v>
      </c>
      <c r="E849" s="228" t="s">
        <v>19</v>
      </c>
      <c r="F849" s="229" t="s">
        <v>3145</v>
      </c>
      <c r="G849" s="226"/>
      <c r="H849" s="230">
        <v>28.161999999999999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182</v>
      </c>
      <c r="AU849" s="236" t="s">
        <v>81</v>
      </c>
      <c r="AV849" s="13" t="s">
        <v>81</v>
      </c>
      <c r="AW849" s="13" t="s">
        <v>33</v>
      </c>
      <c r="AX849" s="13" t="s">
        <v>71</v>
      </c>
      <c r="AY849" s="236" t="s">
        <v>171</v>
      </c>
    </row>
    <row r="850" s="13" customFormat="1">
      <c r="A850" s="13"/>
      <c r="B850" s="225"/>
      <c r="C850" s="226"/>
      <c r="D850" s="227" t="s">
        <v>182</v>
      </c>
      <c r="E850" s="228" t="s">
        <v>19</v>
      </c>
      <c r="F850" s="229" t="s">
        <v>3146</v>
      </c>
      <c r="G850" s="226"/>
      <c r="H850" s="230">
        <v>78.400000000000006</v>
      </c>
      <c r="I850" s="231"/>
      <c r="J850" s="226"/>
      <c r="K850" s="226"/>
      <c r="L850" s="232"/>
      <c r="M850" s="233"/>
      <c r="N850" s="234"/>
      <c r="O850" s="234"/>
      <c r="P850" s="234"/>
      <c r="Q850" s="234"/>
      <c r="R850" s="234"/>
      <c r="S850" s="234"/>
      <c r="T850" s="23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6" t="s">
        <v>182</v>
      </c>
      <c r="AU850" s="236" t="s">
        <v>81</v>
      </c>
      <c r="AV850" s="13" t="s">
        <v>81</v>
      </c>
      <c r="AW850" s="13" t="s">
        <v>33</v>
      </c>
      <c r="AX850" s="13" t="s">
        <v>71</v>
      </c>
      <c r="AY850" s="236" t="s">
        <v>171</v>
      </c>
    </row>
    <row r="851" s="14" customFormat="1">
      <c r="A851" s="14"/>
      <c r="B851" s="237"/>
      <c r="C851" s="238"/>
      <c r="D851" s="227" t="s">
        <v>182</v>
      </c>
      <c r="E851" s="239" t="s">
        <v>19</v>
      </c>
      <c r="F851" s="240" t="s">
        <v>3147</v>
      </c>
      <c r="G851" s="238"/>
      <c r="H851" s="241">
        <v>402.41200000000003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7" t="s">
        <v>182</v>
      </c>
      <c r="AU851" s="247" t="s">
        <v>81</v>
      </c>
      <c r="AV851" s="14" t="s">
        <v>185</v>
      </c>
      <c r="AW851" s="14" t="s">
        <v>33</v>
      </c>
      <c r="AX851" s="14" t="s">
        <v>71</v>
      </c>
      <c r="AY851" s="247" t="s">
        <v>171</v>
      </c>
    </row>
    <row r="852" s="15" customFormat="1">
      <c r="A852" s="15"/>
      <c r="B852" s="248"/>
      <c r="C852" s="249"/>
      <c r="D852" s="227" t="s">
        <v>182</v>
      </c>
      <c r="E852" s="250" t="s">
        <v>19</v>
      </c>
      <c r="F852" s="251" t="s">
        <v>188</v>
      </c>
      <c r="G852" s="249"/>
      <c r="H852" s="252">
        <v>859.58000000000004</v>
      </c>
      <c r="I852" s="253"/>
      <c r="J852" s="249"/>
      <c r="K852" s="249"/>
      <c r="L852" s="254"/>
      <c r="M852" s="255"/>
      <c r="N852" s="256"/>
      <c r="O852" s="256"/>
      <c r="P852" s="256"/>
      <c r="Q852" s="256"/>
      <c r="R852" s="256"/>
      <c r="S852" s="256"/>
      <c r="T852" s="25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8" t="s">
        <v>182</v>
      </c>
      <c r="AU852" s="258" t="s">
        <v>81</v>
      </c>
      <c r="AV852" s="15" t="s">
        <v>179</v>
      </c>
      <c r="AW852" s="15" t="s">
        <v>33</v>
      </c>
      <c r="AX852" s="15" t="s">
        <v>79</v>
      </c>
      <c r="AY852" s="258" t="s">
        <v>171</v>
      </c>
    </row>
    <row r="853" s="2" customFormat="1" ht="16.5" customHeight="1">
      <c r="A853" s="41"/>
      <c r="B853" s="42"/>
      <c r="C853" s="207" t="s">
        <v>1331</v>
      </c>
      <c r="D853" s="207" t="s">
        <v>174</v>
      </c>
      <c r="E853" s="208" t="s">
        <v>3148</v>
      </c>
      <c r="F853" s="209" t="s">
        <v>3149</v>
      </c>
      <c r="G853" s="210" t="s">
        <v>191</v>
      </c>
      <c r="H853" s="211">
        <v>859.58000000000004</v>
      </c>
      <c r="I853" s="212"/>
      <c r="J853" s="213">
        <f>ROUND(I853*H853,2)</f>
        <v>0</v>
      </c>
      <c r="K853" s="209" t="s">
        <v>178</v>
      </c>
      <c r="L853" s="47"/>
      <c r="M853" s="214" t="s">
        <v>19</v>
      </c>
      <c r="N853" s="215" t="s">
        <v>42</v>
      </c>
      <c r="O853" s="87"/>
      <c r="P853" s="216">
        <f>O853*H853</f>
        <v>0</v>
      </c>
      <c r="Q853" s="216">
        <v>0</v>
      </c>
      <c r="R853" s="216">
        <f>Q853*H853</f>
        <v>0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235</v>
      </c>
      <c r="AT853" s="218" t="s">
        <v>174</v>
      </c>
      <c r="AU853" s="218" t="s">
        <v>81</v>
      </c>
      <c r="AY853" s="20" t="s">
        <v>171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79</v>
      </c>
      <c r="BK853" s="219">
        <f>ROUND(I853*H853,2)</f>
        <v>0</v>
      </c>
      <c r="BL853" s="20" t="s">
        <v>235</v>
      </c>
      <c r="BM853" s="218" t="s">
        <v>1334</v>
      </c>
    </row>
    <row r="854" s="2" customFormat="1">
      <c r="A854" s="41"/>
      <c r="B854" s="42"/>
      <c r="C854" s="43"/>
      <c r="D854" s="220" t="s">
        <v>180</v>
      </c>
      <c r="E854" s="43"/>
      <c r="F854" s="221" t="s">
        <v>3150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180</v>
      </c>
      <c r="AU854" s="20" t="s">
        <v>81</v>
      </c>
    </row>
    <row r="855" s="13" customFormat="1">
      <c r="A855" s="13"/>
      <c r="B855" s="225"/>
      <c r="C855" s="226"/>
      <c r="D855" s="227" t="s">
        <v>182</v>
      </c>
      <c r="E855" s="228" t="s">
        <v>19</v>
      </c>
      <c r="F855" s="229" t="s">
        <v>3133</v>
      </c>
      <c r="G855" s="226"/>
      <c r="H855" s="230">
        <v>37.935000000000002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182</v>
      </c>
      <c r="AU855" s="236" t="s">
        <v>81</v>
      </c>
      <c r="AV855" s="13" t="s">
        <v>81</v>
      </c>
      <c r="AW855" s="13" t="s">
        <v>33</v>
      </c>
      <c r="AX855" s="13" t="s">
        <v>71</v>
      </c>
      <c r="AY855" s="236" t="s">
        <v>171</v>
      </c>
    </row>
    <row r="856" s="13" customFormat="1">
      <c r="A856" s="13"/>
      <c r="B856" s="225"/>
      <c r="C856" s="226"/>
      <c r="D856" s="227" t="s">
        <v>182</v>
      </c>
      <c r="E856" s="228" t="s">
        <v>19</v>
      </c>
      <c r="F856" s="229" t="s">
        <v>3134</v>
      </c>
      <c r="G856" s="226"/>
      <c r="H856" s="230">
        <v>39.798000000000002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182</v>
      </c>
      <c r="AU856" s="236" t="s">
        <v>81</v>
      </c>
      <c r="AV856" s="13" t="s">
        <v>81</v>
      </c>
      <c r="AW856" s="13" t="s">
        <v>33</v>
      </c>
      <c r="AX856" s="13" t="s">
        <v>71</v>
      </c>
      <c r="AY856" s="236" t="s">
        <v>171</v>
      </c>
    </row>
    <row r="857" s="13" customFormat="1">
      <c r="A857" s="13"/>
      <c r="B857" s="225"/>
      <c r="C857" s="226"/>
      <c r="D857" s="227" t="s">
        <v>182</v>
      </c>
      <c r="E857" s="228" t="s">
        <v>19</v>
      </c>
      <c r="F857" s="229" t="s">
        <v>3118</v>
      </c>
      <c r="G857" s="226"/>
      <c r="H857" s="230">
        <v>20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182</v>
      </c>
      <c r="AU857" s="236" t="s">
        <v>81</v>
      </c>
      <c r="AV857" s="13" t="s">
        <v>81</v>
      </c>
      <c r="AW857" s="13" t="s">
        <v>33</v>
      </c>
      <c r="AX857" s="13" t="s">
        <v>71</v>
      </c>
      <c r="AY857" s="236" t="s">
        <v>171</v>
      </c>
    </row>
    <row r="858" s="14" customFormat="1">
      <c r="A858" s="14"/>
      <c r="B858" s="237"/>
      <c r="C858" s="238"/>
      <c r="D858" s="227" t="s">
        <v>182</v>
      </c>
      <c r="E858" s="239" t="s">
        <v>19</v>
      </c>
      <c r="F858" s="240" t="s">
        <v>3135</v>
      </c>
      <c r="G858" s="238"/>
      <c r="H858" s="241">
        <v>97.733000000000004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182</v>
      </c>
      <c r="AU858" s="247" t="s">
        <v>81</v>
      </c>
      <c r="AV858" s="14" t="s">
        <v>185</v>
      </c>
      <c r="AW858" s="14" t="s">
        <v>33</v>
      </c>
      <c r="AX858" s="14" t="s">
        <v>71</v>
      </c>
      <c r="AY858" s="247" t="s">
        <v>171</v>
      </c>
    </row>
    <row r="859" s="13" customFormat="1">
      <c r="A859" s="13"/>
      <c r="B859" s="225"/>
      <c r="C859" s="226"/>
      <c r="D859" s="227" t="s">
        <v>182</v>
      </c>
      <c r="E859" s="228" t="s">
        <v>19</v>
      </c>
      <c r="F859" s="229" t="s">
        <v>3136</v>
      </c>
      <c r="G859" s="226"/>
      <c r="H859" s="230">
        <v>160.607</v>
      </c>
      <c r="I859" s="231"/>
      <c r="J859" s="226"/>
      <c r="K859" s="226"/>
      <c r="L859" s="232"/>
      <c r="M859" s="233"/>
      <c r="N859" s="234"/>
      <c r="O859" s="234"/>
      <c r="P859" s="234"/>
      <c r="Q859" s="234"/>
      <c r="R859" s="234"/>
      <c r="S859" s="234"/>
      <c r="T859" s="23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6" t="s">
        <v>182</v>
      </c>
      <c r="AU859" s="236" t="s">
        <v>81</v>
      </c>
      <c r="AV859" s="13" t="s">
        <v>81</v>
      </c>
      <c r="AW859" s="13" t="s">
        <v>33</v>
      </c>
      <c r="AX859" s="13" t="s">
        <v>71</v>
      </c>
      <c r="AY859" s="236" t="s">
        <v>171</v>
      </c>
    </row>
    <row r="860" s="13" customFormat="1">
      <c r="A860" s="13"/>
      <c r="B860" s="225"/>
      <c r="C860" s="226"/>
      <c r="D860" s="227" t="s">
        <v>182</v>
      </c>
      <c r="E860" s="228" t="s">
        <v>19</v>
      </c>
      <c r="F860" s="229" t="s">
        <v>3137</v>
      </c>
      <c r="G860" s="226"/>
      <c r="H860" s="230">
        <v>-9.1530000000000005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182</v>
      </c>
      <c r="AU860" s="236" t="s">
        <v>81</v>
      </c>
      <c r="AV860" s="13" t="s">
        <v>81</v>
      </c>
      <c r="AW860" s="13" t="s">
        <v>33</v>
      </c>
      <c r="AX860" s="13" t="s">
        <v>71</v>
      </c>
      <c r="AY860" s="236" t="s">
        <v>171</v>
      </c>
    </row>
    <row r="861" s="13" customFormat="1">
      <c r="A861" s="13"/>
      <c r="B861" s="225"/>
      <c r="C861" s="226"/>
      <c r="D861" s="227" t="s">
        <v>182</v>
      </c>
      <c r="E861" s="228" t="s">
        <v>19</v>
      </c>
      <c r="F861" s="229" t="s">
        <v>3138</v>
      </c>
      <c r="G861" s="226"/>
      <c r="H861" s="230">
        <v>4.9139999999999997</v>
      </c>
      <c r="I861" s="231"/>
      <c r="J861" s="226"/>
      <c r="K861" s="226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182</v>
      </c>
      <c r="AU861" s="236" t="s">
        <v>81</v>
      </c>
      <c r="AV861" s="13" t="s">
        <v>81</v>
      </c>
      <c r="AW861" s="13" t="s">
        <v>33</v>
      </c>
      <c r="AX861" s="13" t="s">
        <v>71</v>
      </c>
      <c r="AY861" s="236" t="s">
        <v>171</v>
      </c>
    </row>
    <row r="862" s="13" customFormat="1">
      <c r="A862" s="13"/>
      <c r="B862" s="225"/>
      <c r="C862" s="226"/>
      <c r="D862" s="227" t="s">
        <v>182</v>
      </c>
      <c r="E862" s="228" t="s">
        <v>19</v>
      </c>
      <c r="F862" s="229" t="s">
        <v>3139</v>
      </c>
      <c r="G862" s="226"/>
      <c r="H862" s="230">
        <v>58.643999999999998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182</v>
      </c>
      <c r="AU862" s="236" t="s">
        <v>81</v>
      </c>
      <c r="AV862" s="13" t="s">
        <v>81</v>
      </c>
      <c r="AW862" s="13" t="s">
        <v>33</v>
      </c>
      <c r="AX862" s="13" t="s">
        <v>71</v>
      </c>
      <c r="AY862" s="236" t="s">
        <v>171</v>
      </c>
    </row>
    <row r="863" s="14" customFormat="1">
      <c r="A863" s="14"/>
      <c r="B863" s="237"/>
      <c r="C863" s="238"/>
      <c r="D863" s="227" t="s">
        <v>182</v>
      </c>
      <c r="E863" s="239" t="s">
        <v>19</v>
      </c>
      <c r="F863" s="240" t="s">
        <v>3140</v>
      </c>
      <c r="G863" s="238"/>
      <c r="H863" s="241">
        <v>215.012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7" t="s">
        <v>182</v>
      </c>
      <c r="AU863" s="247" t="s">
        <v>81</v>
      </c>
      <c r="AV863" s="14" t="s">
        <v>185</v>
      </c>
      <c r="AW863" s="14" t="s">
        <v>33</v>
      </c>
      <c r="AX863" s="14" t="s">
        <v>71</v>
      </c>
      <c r="AY863" s="247" t="s">
        <v>171</v>
      </c>
    </row>
    <row r="864" s="13" customFormat="1">
      <c r="A864" s="13"/>
      <c r="B864" s="225"/>
      <c r="C864" s="226"/>
      <c r="D864" s="227" t="s">
        <v>182</v>
      </c>
      <c r="E864" s="228" t="s">
        <v>19</v>
      </c>
      <c r="F864" s="229" t="s">
        <v>3141</v>
      </c>
      <c r="G864" s="226"/>
      <c r="H864" s="230">
        <v>49.231999999999999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182</v>
      </c>
      <c r="AU864" s="236" t="s">
        <v>81</v>
      </c>
      <c r="AV864" s="13" t="s">
        <v>81</v>
      </c>
      <c r="AW864" s="13" t="s">
        <v>33</v>
      </c>
      <c r="AX864" s="13" t="s">
        <v>71</v>
      </c>
      <c r="AY864" s="236" t="s">
        <v>171</v>
      </c>
    </row>
    <row r="865" s="13" customFormat="1">
      <c r="A865" s="13"/>
      <c r="B865" s="225"/>
      <c r="C865" s="226"/>
      <c r="D865" s="227" t="s">
        <v>182</v>
      </c>
      <c r="E865" s="228" t="s">
        <v>19</v>
      </c>
      <c r="F865" s="229" t="s">
        <v>3142</v>
      </c>
      <c r="G865" s="226"/>
      <c r="H865" s="230">
        <v>53.167999999999999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6" t="s">
        <v>182</v>
      </c>
      <c r="AU865" s="236" t="s">
        <v>81</v>
      </c>
      <c r="AV865" s="13" t="s">
        <v>81</v>
      </c>
      <c r="AW865" s="13" t="s">
        <v>33</v>
      </c>
      <c r="AX865" s="13" t="s">
        <v>71</v>
      </c>
      <c r="AY865" s="236" t="s">
        <v>171</v>
      </c>
    </row>
    <row r="866" s="13" customFormat="1">
      <c r="A866" s="13"/>
      <c r="B866" s="225"/>
      <c r="C866" s="226"/>
      <c r="D866" s="227" t="s">
        <v>182</v>
      </c>
      <c r="E866" s="228" t="s">
        <v>19</v>
      </c>
      <c r="F866" s="229" t="s">
        <v>3143</v>
      </c>
      <c r="G866" s="226"/>
      <c r="H866" s="230">
        <v>42.023000000000003</v>
      </c>
      <c r="I866" s="231"/>
      <c r="J866" s="226"/>
      <c r="K866" s="226"/>
      <c r="L866" s="232"/>
      <c r="M866" s="233"/>
      <c r="N866" s="234"/>
      <c r="O866" s="234"/>
      <c r="P866" s="234"/>
      <c r="Q866" s="234"/>
      <c r="R866" s="234"/>
      <c r="S866" s="234"/>
      <c r="T866" s="23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6" t="s">
        <v>182</v>
      </c>
      <c r="AU866" s="236" t="s">
        <v>81</v>
      </c>
      <c r="AV866" s="13" t="s">
        <v>81</v>
      </c>
      <c r="AW866" s="13" t="s">
        <v>33</v>
      </c>
      <c r="AX866" s="13" t="s">
        <v>71</v>
      </c>
      <c r="AY866" s="236" t="s">
        <v>171</v>
      </c>
    </row>
    <row r="867" s="14" customFormat="1">
      <c r="A867" s="14"/>
      <c r="B867" s="237"/>
      <c r="C867" s="238"/>
      <c r="D867" s="227" t="s">
        <v>182</v>
      </c>
      <c r="E867" s="239" t="s">
        <v>19</v>
      </c>
      <c r="F867" s="240" t="s">
        <v>3144</v>
      </c>
      <c r="G867" s="238"/>
      <c r="H867" s="241">
        <v>144.423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7" t="s">
        <v>182</v>
      </c>
      <c r="AU867" s="247" t="s">
        <v>81</v>
      </c>
      <c r="AV867" s="14" t="s">
        <v>185</v>
      </c>
      <c r="AW867" s="14" t="s">
        <v>33</v>
      </c>
      <c r="AX867" s="14" t="s">
        <v>71</v>
      </c>
      <c r="AY867" s="247" t="s">
        <v>171</v>
      </c>
    </row>
    <row r="868" s="13" customFormat="1">
      <c r="A868" s="13"/>
      <c r="B868" s="225"/>
      <c r="C868" s="226"/>
      <c r="D868" s="227" t="s">
        <v>182</v>
      </c>
      <c r="E868" s="228" t="s">
        <v>19</v>
      </c>
      <c r="F868" s="229" t="s">
        <v>2727</v>
      </c>
      <c r="G868" s="226"/>
      <c r="H868" s="230">
        <v>295.85000000000002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182</v>
      </c>
      <c r="AU868" s="236" t="s">
        <v>81</v>
      </c>
      <c r="AV868" s="13" t="s">
        <v>81</v>
      </c>
      <c r="AW868" s="13" t="s">
        <v>33</v>
      </c>
      <c r="AX868" s="13" t="s">
        <v>71</v>
      </c>
      <c r="AY868" s="236" t="s">
        <v>171</v>
      </c>
    </row>
    <row r="869" s="13" customFormat="1">
      <c r="A869" s="13"/>
      <c r="B869" s="225"/>
      <c r="C869" s="226"/>
      <c r="D869" s="227" t="s">
        <v>182</v>
      </c>
      <c r="E869" s="228" t="s">
        <v>19</v>
      </c>
      <c r="F869" s="229" t="s">
        <v>3145</v>
      </c>
      <c r="G869" s="226"/>
      <c r="H869" s="230">
        <v>28.161999999999999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182</v>
      </c>
      <c r="AU869" s="236" t="s">
        <v>81</v>
      </c>
      <c r="AV869" s="13" t="s">
        <v>81</v>
      </c>
      <c r="AW869" s="13" t="s">
        <v>33</v>
      </c>
      <c r="AX869" s="13" t="s">
        <v>71</v>
      </c>
      <c r="AY869" s="236" t="s">
        <v>171</v>
      </c>
    </row>
    <row r="870" s="13" customFormat="1">
      <c r="A870" s="13"/>
      <c r="B870" s="225"/>
      <c r="C870" s="226"/>
      <c r="D870" s="227" t="s">
        <v>182</v>
      </c>
      <c r="E870" s="228" t="s">
        <v>19</v>
      </c>
      <c r="F870" s="229" t="s">
        <v>3146</v>
      </c>
      <c r="G870" s="226"/>
      <c r="H870" s="230">
        <v>78.400000000000006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182</v>
      </c>
      <c r="AU870" s="236" t="s">
        <v>81</v>
      </c>
      <c r="AV870" s="13" t="s">
        <v>81</v>
      </c>
      <c r="AW870" s="13" t="s">
        <v>33</v>
      </c>
      <c r="AX870" s="13" t="s">
        <v>71</v>
      </c>
      <c r="AY870" s="236" t="s">
        <v>171</v>
      </c>
    </row>
    <row r="871" s="14" customFormat="1">
      <c r="A871" s="14"/>
      <c r="B871" s="237"/>
      <c r="C871" s="238"/>
      <c r="D871" s="227" t="s">
        <v>182</v>
      </c>
      <c r="E871" s="239" t="s">
        <v>19</v>
      </c>
      <c r="F871" s="240" t="s">
        <v>3147</v>
      </c>
      <c r="G871" s="238"/>
      <c r="H871" s="241">
        <v>402.41200000000003</v>
      </c>
      <c r="I871" s="242"/>
      <c r="J871" s="238"/>
      <c r="K871" s="238"/>
      <c r="L871" s="243"/>
      <c r="M871" s="244"/>
      <c r="N871" s="245"/>
      <c r="O871" s="245"/>
      <c r="P871" s="245"/>
      <c r="Q871" s="245"/>
      <c r="R871" s="245"/>
      <c r="S871" s="245"/>
      <c r="T871" s="246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7" t="s">
        <v>182</v>
      </c>
      <c r="AU871" s="247" t="s">
        <v>81</v>
      </c>
      <c r="AV871" s="14" t="s">
        <v>185</v>
      </c>
      <c r="AW871" s="14" t="s">
        <v>33</v>
      </c>
      <c r="AX871" s="14" t="s">
        <v>71</v>
      </c>
      <c r="AY871" s="247" t="s">
        <v>171</v>
      </c>
    </row>
    <row r="872" s="15" customFormat="1">
      <c r="A872" s="15"/>
      <c r="B872" s="248"/>
      <c r="C872" s="249"/>
      <c r="D872" s="227" t="s">
        <v>182</v>
      </c>
      <c r="E872" s="250" t="s">
        <v>19</v>
      </c>
      <c r="F872" s="251" t="s">
        <v>188</v>
      </c>
      <c r="G872" s="249"/>
      <c r="H872" s="252">
        <v>859.58000000000004</v>
      </c>
      <c r="I872" s="253"/>
      <c r="J872" s="249"/>
      <c r="K872" s="249"/>
      <c r="L872" s="254"/>
      <c r="M872" s="255"/>
      <c r="N872" s="256"/>
      <c r="O872" s="256"/>
      <c r="P872" s="256"/>
      <c r="Q872" s="256"/>
      <c r="R872" s="256"/>
      <c r="S872" s="256"/>
      <c r="T872" s="257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8" t="s">
        <v>182</v>
      </c>
      <c r="AU872" s="258" t="s">
        <v>81</v>
      </c>
      <c r="AV872" s="15" t="s">
        <v>179</v>
      </c>
      <c r="AW872" s="15" t="s">
        <v>33</v>
      </c>
      <c r="AX872" s="15" t="s">
        <v>79</v>
      </c>
      <c r="AY872" s="258" t="s">
        <v>171</v>
      </c>
    </row>
    <row r="873" s="2" customFormat="1" ht="24.15" customHeight="1">
      <c r="A873" s="41"/>
      <c r="B873" s="42"/>
      <c r="C873" s="207" t="s">
        <v>795</v>
      </c>
      <c r="D873" s="207" t="s">
        <v>174</v>
      </c>
      <c r="E873" s="208" t="s">
        <v>3110</v>
      </c>
      <c r="F873" s="209" t="s">
        <v>3111</v>
      </c>
      <c r="G873" s="210" t="s">
        <v>191</v>
      </c>
      <c r="H873" s="211">
        <v>133.34</v>
      </c>
      <c r="I873" s="212"/>
      <c r="J873" s="213">
        <f>ROUND(I873*H873,2)</f>
        <v>0</v>
      </c>
      <c r="K873" s="209" t="s">
        <v>178</v>
      </c>
      <c r="L873" s="47"/>
      <c r="M873" s="214" t="s">
        <v>19</v>
      </c>
      <c r="N873" s="215" t="s">
        <v>42</v>
      </c>
      <c r="O873" s="87"/>
      <c r="P873" s="216">
        <f>O873*H873</f>
        <v>0</v>
      </c>
      <c r="Q873" s="216">
        <v>0.00013999999999999999</v>
      </c>
      <c r="R873" s="216">
        <f>Q873*H873</f>
        <v>0.018667599999999999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235</v>
      </c>
      <c r="AT873" s="218" t="s">
        <v>174</v>
      </c>
      <c r="AU873" s="218" t="s">
        <v>81</v>
      </c>
      <c r="AY873" s="20" t="s">
        <v>171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79</v>
      </c>
      <c r="BK873" s="219">
        <f>ROUND(I873*H873,2)</f>
        <v>0</v>
      </c>
      <c r="BL873" s="20" t="s">
        <v>235</v>
      </c>
      <c r="BM873" s="218" t="s">
        <v>1340</v>
      </c>
    </row>
    <row r="874" s="2" customFormat="1">
      <c r="A874" s="41"/>
      <c r="B874" s="42"/>
      <c r="C874" s="43"/>
      <c r="D874" s="220" t="s">
        <v>180</v>
      </c>
      <c r="E874" s="43"/>
      <c r="F874" s="221" t="s">
        <v>3112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180</v>
      </c>
      <c r="AU874" s="20" t="s">
        <v>81</v>
      </c>
    </row>
    <row r="875" s="13" customFormat="1">
      <c r="A875" s="13"/>
      <c r="B875" s="225"/>
      <c r="C875" s="226"/>
      <c r="D875" s="227" t="s">
        <v>182</v>
      </c>
      <c r="E875" s="228" t="s">
        <v>19</v>
      </c>
      <c r="F875" s="229" t="s">
        <v>3116</v>
      </c>
      <c r="G875" s="226"/>
      <c r="H875" s="230">
        <v>9.8350000000000009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6" t="s">
        <v>182</v>
      </c>
      <c r="AU875" s="236" t="s">
        <v>81</v>
      </c>
      <c r="AV875" s="13" t="s">
        <v>81</v>
      </c>
      <c r="AW875" s="13" t="s">
        <v>33</v>
      </c>
      <c r="AX875" s="13" t="s">
        <v>71</v>
      </c>
      <c r="AY875" s="236" t="s">
        <v>171</v>
      </c>
    </row>
    <row r="876" s="13" customFormat="1">
      <c r="A876" s="13"/>
      <c r="B876" s="225"/>
      <c r="C876" s="226"/>
      <c r="D876" s="227" t="s">
        <v>182</v>
      </c>
      <c r="E876" s="228" t="s">
        <v>19</v>
      </c>
      <c r="F876" s="229" t="s">
        <v>3117</v>
      </c>
      <c r="G876" s="226"/>
      <c r="H876" s="230">
        <v>10.318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182</v>
      </c>
      <c r="AU876" s="236" t="s">
        <v>81</v>
      </c>
      <c r="AV876" s="13" t="s">
        <v>81</v>
      </c>
      <c r="AW876" s="13" t="s">
        <v>33</v>
      </c>
      <c r="AX876" s="13" t="s">
        <v>71</v>
      </c>
      <c r="AY876" s="236" t="s">
        <v>171</v>
      </c>
    </row>
    <row r="877" s="13" customFormat="1">
      <c r="A877" s="13"/>
      <c r="B877" s="225"/>
      <c r="C877" s="226"/>
      <c r="D877" s="227" t="s">
        <v>182</v>
      </c>
      <c r="E877" s="228" t="s">
        <v>19</v>
      </c>
      <c r="F877" s="229" t="s">
        <v>3118</v>
      </c>
      <c r="G877" s="226"/>
      <c r="H877" s="230">
        <v>20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182</v>
      </c>
      <c r="AU877" s="236" t="s">
        <v>81</v>
      </c>
      <c r="AV877" s="13" t="s">
        <v>81</v>
      </c>
      <c r="AW877" s="13" t="s">
        <v>33</v>
      </c>
      <c r="AX877" s="13" t="s">
        <v>71</v>
      </c>
      <c r="AY877" s="236" t="s">
        <v>171</v>
      </c>
    </row>
    <row r="878" s="14" customFormat="1">
      <c r="A878" s="14"/>
      <c r="B878" s="237"/>
      <c r="C878" s="238"/>
      <c r="D878" s="227" t="s">
        <v>182</v>
      </c>
      <c r="E878" s="239" t="s">
        <v>19</v>
      </c>
      <c r="F878" s="240" t="s">
        <v>3119</v>
      </c>
      <c r="G878" s="238"/>
      <c r="H878" s="241">
        <v>40.152999999999999</v>
      </c>
      <c r="I878" s="242"/>
      <c r="J878" s="238"/>
      <c r="K878" s="238"/>
      <c r="L878" s="243"/>
      <c r="M878" s="244"/>
      <c r="N878" s="245"/>
      <c r="O878" s="245"/>
      <c r="P878" s="245"/>
      <c r="Q878" s="245"/>
      <c r="R878" s="245"/>
      <c r="S878" s="245"/>
      <c r="T878" s="24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7" t="s">
        <v>182</v>
      </c>
      <c r="AU878" s="247" t="s">
        <v>81</v>
      </c>
      <c r="AV878" s="14" t="s">
        <v>185</v>
      </c>
      <c r="AW878" s="14" t="s">
        <v>33</v>
      </c>
      <c r="AX878" s="14" t="s">
        <v>71</v>
      </c>
      <c r="AY878" s="247" t="s">
        <v>171</v>
      </c>
    </row>
    <row r="879" s="13" customFormat="1">
      <c r="A879" s="13"/>
      <c r="B879" s="225"/>
      <c r="C879" s="226"/>
      <c r="D879" s="227" t="s">
        <v>182</v>
      </c>
      <c r="E879" s="228" t="s">
        <v>19</v>
      </c>
      <c r="F879" s="229" t="s">
        <v>3120</v>
      </c>
      <c r="G879" s="226"/>
      <c r="H879" s="230">
        <v>41.639000000000003</v>
      </c>
      <c r="I879" s="231"/>
      <c r="J879" s="226"/>
      <c r="K879" s="226"/>
      <c r="L879" s="232"/>
      <c r="M879" s="233"/>
      <c r="N879" s="234"/>
      <c r="O879" s="234"/>
      <c r="P879" s="234"/>
      <c r="Q879" s="234"/>
      <c r="R879" s="234"/>
      <c r="S879" s="234"/>
      <c r="T879" s="23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6" t="s">
        <v>182</v>
      </c>
      <c r="AU879" s="236" t="s">
        <v>81</v>
      </c>
      <c r="AV879" s="13" t="s">
        <v>81</v>
      </c>
      <c r="AW879" s="13" t="s">
        <v>33</v>
      </c>
      <c r="AX879" s="13" t="s">
        <v>71</v>
      </c>
      <c r="AY879" s="236" t="s">
        <v>171</v>
      </c>
    </row>
    <row r="880" s="13" customFormat="1">
      <c r="A880" s="13"/>
      <c r="B880" s="225"/>
      <c r="C880" s="226"/>
      <c r="D880" s="227" t="s">
        <v>182</v>
      </c>
      <c r="E880" s="228" t="s">
        <v>19</v>
      </c>
      <c r="F880" s="229" t="s">
        <v>3121</v>
      </c>
      <c r="G880" s="226"/>
      <c r="H880" s="230">
        <v>-2.3730000000000002</v>
      </c>
      <c r="I880" s="231"/>
      <c r="J880" s="226"/>
      <c r="K880" s="226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182</v>
      </c>
      <c r="AU880" s="236" t="s">
        <v>81</v>
      </c>
      <c r="AV880" s="13" t="s">
        <v>81</v>
      </c>
      <c r="AW880" s="13" t="s">
        <v>33</v>
      </c>
      <c r="AX880" s="13" t="s">
        <v>71</v>
      </c>
      <c r="AY880" s="236" t="s">
        <v>171</v>
      </c>
    </row>
    <row r="881" s="13" customFormat="1">
      <c r="A881" s="13"/>
      <c r="B881" s="225"/>
      <c r="C881" s="226"/>
      <c r="D881" s="227" t="s">
        <v>182</v>
      </c>
      <c r="E881" s="228" t="s">
        <v>19</v>
      </c>
      <c r="F881" s="229" t="s">
        <v>3122</v>
      </c>
      <c r="G881" s="226"/>
      <c r="H881" s="230">
        <v>1.274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182</v>
      </c>
      <c r="AU881" s="236" t="s">
        <v>81</v>
      </c>
      <c r="AV881" s="13" t="s">
        <v>81</v>
      </c>
      <c r="AW881" s="13" t="s">
        <v>33</v>
      </c>
      <c r="AX881" s="13" t="s">
        <v>71</v>
      </c>
      <c r="AY881" s="236" t="s">
        <v>171</v>
      </c>
    </row>
    <row r="882" s="13" customFormat="1">
      <c r="A882" s="13"/>
      <c r="B882" s="225"/>
      <c r="C882" s="226"/>
      <c r="D882" s="227" t="s">
        <v>182</v>
      </c>
      <c r="E882" s="228" t="s">
        <v>19</v>
      </c>
      <c r="F882" s="229" t="s">
        <v>3123</v>
      </c>
      <c r="G882" s="226"/>
      <c r="H882" s="230">
        <v>15.204000000000001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182</v>
      </c>
      <c r="AU882" s="236" t="s">
        <v>81</v>
      </c>
      <c r="AV882" s="13" t="s">
        <v>81</v>
      </c>
      <c r="AW882" s="13" t="s">
        <v>33</v>
      </c>
      <c r="AX882" s="13" t="s">
        <v>71</v>
      </c>
      <c r="AY882" s="236" t="s">
        <v>171</v>
      </c>
    </row>
    <row r="883" s="14" customFormat="1">
      <c r="A883" s="14"/>
      <c r="B883" s="237"/>
      <c r="C883" s="238"/>
      <c r="D883" s="227" t="s">
        <v>182</v>
      </c>
      <c r="E883" s="239" t="s">
        <v>19</v>
      </c>
      <c r="F883" s="240" t="s">
        <v>3124</v>
      </c>
      <c r="G883" s="238"/>
      <c r="H883" s="241">
        <v>55.744000000000007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182</v>
      </c>
      <c r="AU883" s="247" t="s">
        <v>81</v>
      </c>
      <c r="AV883" s="14" t="s">
        <v>185</v>
      </c>
      <c r="AW883" s="14" t="s">
        <v>33</v>
      </c>
      <c r="AX883" s="14" t="s">
        <v>71</v>
      </c>
      <c r="AY883" s="247" t="s">
        <v>171</v>
      </c>
    </row>
    <row r="884" s="13" customFormat="1">
      <c r="A884" s="13"/>
      <c r="B884" s="225"/>
      <c r="C884" s="226"/>
      <c r="D884" s="227" t="s">
        <v>182</v>
      </c>
      <c r="E884" s="228" t="s">
        <v>19</v>
      </c>
      <c r="F884" s="229" t="s">
        <v>3125</v>
      </c>
      <c r="G884" s="226"/>
      <c r="H884" s="230">
        <v>12.763999999999999</v>
      </c>
      <c r="I884" s="231"/>
      <c r="J884" s="226"/>
      <c r="K884" s="226"/>
      <c r="L884" s="232"/>
      <c r="M884" s="233"/>
      <c r="N884" s="234"/>
      <c r="O884" s="234"/>
      <c r="P884" s="234"/>
      <c r="Q884" s="234"/>
      <c r="R884" s="234"/>
      <c r="S884" s="234"/>
      <c r="T884" s="23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6" t="s">
        <v>182</v>
      </c>
      <c r="AU884" s="236" t="s">
        <v>81</v>
      </c>
      <c r="AV884" s="13" t="s">
        <v>81</v>
      </c>
      <c r="AW884" s="13" t="s">
        <v>33</v>
      </c>
      <c r="AX884" s="13" t="s">
        <v>71</v>
      </c>
      <c r="AY884" s="236" t="s">
        <v>171</v>
      </c>
    </row>
    <row r="885" s="13" customFormat="1">
      <c r="A885" s="13"/>
      <c r="B885" s="225"/>
      <c r="C885" s="226"/>
      <c r="D885" s="227" t="s">
        <v>182</v>
      </c>
      <c r="E885" s="228" t="s">
        <v>19</v>
      </c>
      <c r="F885" s="229" t="s">
        <v>3126</v>
      </c>
      <c r="G885" s="226"/>
      <c r="H885" s="230">
        <v>13.784000000000001</v>
      </c>
      <c r="I885" s="231"/>
      <c r="J885" s="226"/>
      <c r="K885" s="226"/>
      <c r="L885" s="232"/>
      <c r="M885" s="233"/>
      <c r="N885" s="234"/>
      <c r="O885" s="234"/>
      <c r="P885" s="234"/>
      <c r="Q885" s="234"/>
      <c r="R885" s="234"/>
      <c r="S885" s="234"/>
      <c r="T885" s="23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6" t="s">
        <v>182</v>
      </c>
      <c r="AU885" s="236" t="s">
        <v>81</v>
      </c>
      <c r="AV885" s="13" t="s">
        <v>81</v>
      </c>
      <c r="AW885" s="13" t="s">
        <v>33</v>
      </c>
      <c r="AX885" s="13" t="s">
        <v>71</v>
      </c>
      <c r="AY885" s="236" t="s">
        <v>171</v>
      </c>
    </row>
    <row r="886" s="13" customFormat="1">
      <c r="A886" s="13"/>
      <c r="B886" s="225"/>
      <c r="C886" s="226"/>
      <c r="D886" s="227" t="s">
        <v>182</v>
      </c>
      <c r="E886" s="228" t="s">
        <v>19</v>
      </c>
      <c r="F886" s="229" t="s">
        <v>3127</v>
      </c>
      <c r="G886" s="226"/>
      <c r="H886" s="230">
        <v>10.895</v>
      </c>
      <c r="I886" s="231"/>
      <c r="J886" s="226"/>
      <c r="K886" s="226"/>
      <c r="L886" s="232"/>
      <c r="M886" s="233"/>
      <c r="N886" s="234"/>
      <c r="O886" s="234"/>
      <c r="P886" s="234"/>
      <c r="Q886" s="234"/>
      <c r="R886" s="234"/>
      <c r="S886" s="234"/>
      <c r="T886" s="23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6" t="s">
        <v>182</v>
      </c>
      <c r="AU886" s="236" t="s">
        <v>81</v>
      </c>
      <c r="AV886" s="13" t="s">
        <v>81</v>
      </c>
      <c r="AW886" s="13" t="s">
        <v>33</v>
      </c>
      <c r="AX886" s="13" t="s">
        <v>71</v>
      </c>
      <c r="AY886" s="236" t="s">
        <v>171</v>
      </c>
    </row>
    <row r="887" s="14" customFormat="1">
      <c r="A887" s="14"/>
      <c r="B887" s="237"/>
      <c r="C887" s="238"/>
      <c r="D887" s="227" t="s">
        <v>182</v>
      </c>
      <c r="E887" s="239" t="s">
        <v>19</v>
      </c>
      <c r="F887" s="240" t="s">
        <v>3128</v>
      </c>
      <c r="G887" s="238"/>
      <c r="H887" s="241">
        <v>37.442999999999998</v>
      </c>
      <c r="I887" s="242"/>
      <c r="J887" s="238"/>
      <c r="K887" s="238"/>
      <c r="L887" s="243"/>
      <c r="M887" s="244"/>
      <c r="N887" s="245"/>
      <c r="O887" s="245"/>
      <c r="P887" s="245"/>
      <c r="Q887" s="245"/>
      <c r="R887" s="245"/>
      <c r="S887" s="245"/>
      <c r="T887" s="24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7" t="s">
        <v>182</v>
      </c>
      <c r="AU887" s="247" t="s">
        <v>81</v>
      </c>
      <c r="AV887" s="14" t="s">
        <v>185</v>
      </c>
      <c r="AW887" s="14" t="s">
        <v>33</v>
      </c>
      <c r="AX887" s="14" t="s">
        <v>71</v>
      </c>
      <c r="AY887" s="247" t="s">
        <v>171</v>
      </c>
    </row>
    <row r="888" s="15" customFormat="1">
      <c r="A888" s="15"/>
      <c r="B888" s="248"/>
      <c r="C888" s="249"/>
      <c r="D888" s="227" t="s">
        <v>182</v>
      </c>
      <c r="E888" s="250" t="s">
        <v>19</v>
      </c>
      <c r="F888" s="251" t="s">
        <v>3129</v>
      </c>
      <c r="G888" s="249"/>
      <c r="H888" s="252">
        <v>133.34</v>
      </c>
      <c r="I888" s="253"/>
      <c r="J888" s="249"/>
      <c r="K888" s="249"/>
      <c r="L888" s="254"/>
      <c r="M888" s="255"/>
      <c r="N888" s="256"/>
      <c r="O888" s="256"/>
      <c r="P888" s="256"/>
      <c r="Q888" s="256"/>
      <c r="R888" s="256"/>
      <c r="S888" s="256"/>
      <c r="T888" s="257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8" t="s">
        <v>182</v>
      </c>
      <c r="AU888" s="258" t="s">
        <v>81</v>
      </c>
      <c r="AV888" s="15" t="s">
        <v>179</v>
      </c>
      <c r="AW888" s="15" t="s">
        <v>33</v>
      </c>
      <c r="AX888" s="15" t="s">
        <v>79</v>
      </c>
      <c r="AY888" s="258" t="s">
        <v>171</v>
      </c>
    </row>
    <row r="889" s="2" customFormat="1" ht="16.5" customHeight="1">
      <c r="A889" s="41"/>
      <c r="B889" s="42"/>
      <c r="C889" s="207" t="s">
        <v>1343</v>
      </c>
      <c r="D889" s="207" t="s">
        <v>174</v>
      </c>
      <c r="E889" s="208" t="s">
        <v>3151</v>
      </c>
      <c r="F889" s="209" t="s">
        <v>3152</v>
      </c>
      <c r="G889" s="210" t="s">
        <v>191</v>
      </c>
      <c r="H889" s="211">
        <v>859.58000000000004</v>
      </c>
      <c r="I889" s="212"/>
      <c r="J889" s="213">
        <f>ROUND(I889*H889,2)</f>
        <v>0</v>
      </c>
      <c r="K889" s="209" t="s">
        <v>178</v>
      </c>
      <c r="L889" s="47"/>
      <c r="M889" s="214" t="s">
        <v>19</v>
      </c>
      <c r="N889" s="215" t="s">
        <v>42</v>
      </c>
      <c r="O889" s="87"/>
      <c r="P889" s="216">
        <f>O889*H889</f>
        <v>0</v>
      </c>
      <c r="Q889" s="216">
        <v>0.00012999999999999999</v>
      </c>
      <c r="R889" s="216">
        <f>Q889*H889</f>
        <v>0.1117454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235</v>
      </c>
      <c r="AT889" s="218" t="s">
        <v>174</v>
      </c>
      <c r="AU889" s="218" t="s">
        <v>81</v>
      </c>
      <c r="AY889" s="20" t="s">
        <v>171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79</v>
      </c>
      <c r="BK889" s="219">
        <f>ROUND(I889*H889,2)</f>
        <v>0</v>
      </c>
      <c r="BL889" s="20" t="s">
        <v>235</v>
      </c>
      <c r="BM889" s="218" t="s">
        <v>1346</v>
      </c>
    </row>
    <row r="890" s="2" customFormat="1">
      <c r="A890" s="41"/>
      <c r="B890" s="42"/>
      <c r="C890" s="43"/>
      <c r="D890" s="220" t="s">
        <v>180</v>
      </c>
      <c r="E890" s="43"/>
      <c r="F890" s="221" t="s">
        <v>3153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180</v>
      </c>
      <c r="AU890" s="20" t="s">
        <v>81</v>
      </c>
    </row>
    <row r="891" s="13" customFormat="1">
      <c r="A891" s="13"/>
      <c r="B891" s="225"/>
      <c r="C891" s="226"/>
      <c r="D891" s="227" t="s">
        <v>182</v>
      </c>
      <c r="E891" s="228" t="s">
        <v>19</v>
      </c>
      <c r="F891" s="229" t="s">
        <v>3133</v>
      </c>
      <c r="G891" s="226"/>
      <c r="H891" s="230">
        <v>37.935000000000002</v>
      </c>
      <c r="I891" s="231"/>
      <c r="J891" s="226"/>
      <c r="K891" s="226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182</v>
      </c>
      <c r="AU891" s="236" t="s">
        <v>81</v>
      </c>
      <c r="AV891" s="13" t="s">
        <v>81</v>
      </c>
      <c r="AW891" s="13" t="s">
        <v>33</v>
      </c>
      <c r="AX891" s="13" t="s">
        <v>71</v>
      </c>
      <c r="AY891" s="236" t="s">
        <v>171</v>
      </c>
    </row>
    <row r="892" s="13" customFormat="1">
      <c r="A892" s="13"/>
      <c r="B892" s="225"/>
      <c r="C892" s="226"/>
      <c r="D892" s="227" t="s">
        <v>182</v>
      </c>
      <c r="E892" s="228" t="s">
        <v>19</v>
      </c>
      <c r="F892" s="229" t="s">
        <v>3134</v>
      </c>
      <c r="G892" s="226"/>
      <c r="H892" s="230">
        <v>39.798000000000002</v>
      </c>
      <c r="I892" s="231"/>
      <c r="J892" s="226"/>
      <c r="K892" s="226"/>
      <c r="L892" s="232"/>
      <c r="M892" s="233"/>
      <c r="N892" s="234"/>
      <c r="O892" s="234"/>
      <c r="P892" s="234"/>
      <c r="Q892" s="234"/>
      <c r="R892" s="234"/>
      <c r="S892" s="234"/>
      <c r="T892" s="23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6" t="s">
        <v>182</v>
      </c>
      <c r="AU892" s="236" t="s">
        <v>81</v>
      </c>
      <c r="AV892" s="13" t="s">
        <v>81</v>
      </c>
      <c r="AW892" s="13" t="s">
        <v>33</v>
      </c>
      <c r="AX892" s="13" t="s">
        <v>71</v>
      </c>
      <c r="AY892" s="236" t="s">
        <v>171</v>
      </c>
    </row>
    <row r="893" s="13" customFormat="1">
      <c r="A893" s="13"/>
      <c r="B893" s="225"/>
      <c r="C893" s="226"/>
      <c r="D893" s="227" t="s">
        <v>182</v>
      </c>
      <c r="E893" s="228" t="s">
        <v>19</v>
      </c>
      <c r="F893" s="229" t="s">
        <v>3118</v>
      </c>
      <c r="G893" s="226"/>
      <c r="H893" s="230">
        <v>20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182</v>
      </c>
      <c r="AU893" s="236" t="s">
        <v>81</v>
      </c>
      <c r="AV893" s="13" t="s">
        <v>81</v>
      </c>
      <c r="AW893" s="13" t="s">
        <v>33</v>
      </c>
      <c r="AX893" s="13" t="s">
        <v>71</v>
      </c>
      <c r="AY893" s="236" t="s">
        <v>171</v>
      </c>
    </row>
    <row r="894" s="14" customFormat="1">
      <c r="A894" s="14"/>
      <c r="B894" s="237"/>
      <c r="C894" s="238"/>
      <c r="D894" s="227" t="s">
        <v>182</v>
      </c>
      <c r="E894" s="239" t="s">
        <v>19</v>
      </c>
      <c r="F894" s="240" t="s">
        <v>3135</v>
      </c>
      <c r="G894" s="238"/>
      <c r="H894" s="241">
        <v>97.733000000000004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7" t="s">
        <v>182</v>
      </c>
      <c r="AU894" s="247" t="s">
        <v>81</v>
      </c>
      <c r="AV894" s="14" t="s">
        <v>185</v>
      </c>
      <c r="AW894" s="14" t="s">
        <v>33</v>
      </c>
      <c r="AX894" s="14" t="s">
        <v>71</v>
      </c>
      <c r="AY894" s="247" t="s">
        <v>171</v>
      </c>
    </row>
    <row r="895" s="13" customFormat="1">
      <c r="A895" s="13"/>
      <c r="B895" s="225"/>
      <c r="C895" s="226"/>
      <c r="D895" s="227" t="s">
        <v>182</v>
      </c>
      <c r="E895" s="228" t="s">
        <v>19</v>
      </c>
      <c r="F895" s="229" t="s">
        <v>3136</v>
      </c>
      <c r="G895" s="226"/>
      <c r="H895" s="230">
        <v>160.607</v>
      </c>
      <c r="I895" s="231"/>
      <c r="J895" s="226"/>
      <c r="K895" s="226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182</v>
      </c>
      <c r="AU895" s="236" t="s">
        <v>81</v>
      </c>
      <c r="AV895" s="13" t="s">
        <v>81</v>
      </c>
      <c r="AW895" s="13" t="s">
        <v>33</v>
      </c>
      <c r="AX895" s="13" t="s">
        <v>71</v>
      </c>
      <c r="AY895" s="236" t="s">
        <v>171</v>
      </c>
    </row>
    <row r="896" s="13" customFormat="1">
      <c r="A896" s="13"/>
      <c r="B896" s="225"/>
      <c r="C896" s="226"/>
      <c r="D896" s="227" t="s">
        <v>182</v>
      </c>
      <c r="E896" s="228" t="s">
        <v>19</v>
      </c>
      <c r="F896" s="229" t="s">
        <v>3137</v>
      </c>
      <c r="G896" s="226"/>
      <c r="H896" s="230">
        <v>-9.1530000000000005</v>
      </c>
      <c r="I896" s="231"/>
      <c r="J896" s="226"/>
      <c r="K896" s="226"/>
      <c r="L896" s="232"/>
      <c r="M896" s="233"/>
      <c r="N896" s="234"/>
      <c r="O896" s="234"/>
      <c r="P896" s="234"/>
      <c r="Q896" s="234"/>
      <c r="R896" s="234"/>
      <c r="S896" s="234"/>
      <c r="T896" s="23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6" t="s">
        <v>182</v>
      </c>
      <c r="AU896" s="236" t="s">
        <v>81</v>
      </c>
      <c r="AV896" s="13" t="s">
        <v>81</v>
      </c>
      <c r="AW896" s="13" t="s">
        <v>33</v>
      </c>
      <c r="AX896" s="13" t="s">
        <v>71</v>
      </c>
      <c r="AY896" s="236" t="s">
        <v>171</v>
      </c>
    </row>
    <row r="897" s="13" customFormat="1">
      <c r="A897" s="13"/>
      <c r="B897" s="225"/>
      <c r="C897" s="226"/>
      <c r="D897" s="227" t="s">
        <v>182</v>
      </c>
      <c r="E897" s="228" t="s">
        <v>19</v>
      </c>
      <c r="F897" s="229" t="s">
        <v>3138</v>
      </c>
      <c r="G897" s="226"/>
      <c r="H897" s="230">
        <v>4.9139999999999997</v>
      </c>
      <c r="I897" s="231"/>
      <c r="J897" s="226"/>
      <c r="K897" s="226"/>
      <c r="L897" s="232"/>
      <c r="M897" s="233"/>
      <c r="N897" s="234"/>
      <c r="O897" s="234"/>
      <c r="P897" s="234"/>
      <c r="Q897" s="234"/>
      <c r="R897" s="234"/>
      <c r="S897" s="234"/>
      <c r="T897" s="23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6" t="s">
        <v>182</v>
      </c>
      <c r="AU897" s="236" t="s">
        <v>81</v>
      </c>
      <c r="AV897" s="13" t="s">
        <v>81</v>
      </c>
      <c r="AW897" s="13" t="s">
        <v>33</v>
      </c>
      <c r="AX897" s="13" t="s">
        <v>71</v>
      </c>
      <c r="AY897" s="236" t="s">
        <v>171</v>
      </c>
    </row>
    <row r="898" s="13" customFormat="1">
      <c r="A898" s="13"/>
      <c r="B898" s="225"/>
      <c r="C898" s="226"/>
      <c r="D898" s="227" t="s">
        <v>182</v>
      </c>
      <c r="E898" s="228" t="s">
        <v>19</v>
      </c>
      <c r="F898" s="229" t="s">
        <v>3139</v>
      </c>
      <c r="G898" s="226"/>
      <c r="H898" s="230">
        <v>58.643999999999998</v>
      </c>
      <c r="I898" s="231"/>
      <c r="J898" s="226"/>
      <c r="K898" s="226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182</v>
      </c>
      <c r="AU898" s="236" t="s">
        <v>81</v>
      </c>
      <c r="AV898" s="13" t="s">
        <v>81</v>
      </c>
      <c r="AW898" s="13" t="s">
        <v>33</v>
      </c>
      <c r="AX898" s="13" t="s">
        <v>71</v>
      </c>
      <c r="AY898" s="236" t="s">
        <v>171</v>
      </c>
    </row>
    <row r="899" s="14" customFormat="1">
      <c r="A899" s="14"/>
      <c r="B899" s="237"/>
      <c r="C899" s="238"/>
      <c r="D899" s="227" t="s">
        <v>182</v>
      </c>
      <c r="E899" s="239" t="s">
        <v>19</v>
      </c>
      <c r="F899" s="240" t="s">
        <v>3140</v>
      </c>
      <c r="G899" s="238"/>
      <c r="H899" s="241">
        <v>215.012</v>
      </c>
      <c r="I899" s="242"/>
      <c r="J899" s="238"/>
      <c r="K899" s="238"/>
      <c r="L899" s="243"/>
      <c r="M899" s="244"/>
      <c r="N899" s="245"/>
      <c r="O899" s="245"/>
      <c r="P899" s="245"/>
      <c r="Q899" s="245"/>
      <c r="R899" s="245"/>
      <c r="S899" s="245"/>
      <c r="T899" s="24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7" t="s">
        <v>182</v>
      </c>
      <c r="AU899" s="247" t="s">
        <v>81</v>
      </c>
      <c r="AV899" s="14" t="s">
        <v>185</v>
      </c>
      <c r="AW899" s="14" t="s">
        <v>33</v>
      </c>
      <c r="AX899" s="14" t="s">
        <v>71</v>
      </c>
      <c r="AY899" s="247" t="s">
        <v>171</v>
      </c>
    </row>
    <row r="900" s="13" customFormat="1">
      <c r="A900" s="13"/>
      <c r="B900" s="225"/>
      <c r="C900" s="226"/>
      <c r="D900" s="227" t="s">
        <v>182</v>
      </c>
      <c r="E900" s="228" t="s">
        <v>19</v>
      </c>
      <c r="F900" s="229" t="s">
        <v>3141</v>
      </c>
      <c r="G900" s="226"/>
      <c r="H900" s="230">
        <v>49.231999999999999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182</v>
      </c>
      <c r="AU900" s="236" t="s">
        <v>81</v>
      </c>
      <c r="AV900" s="13" t="s">
        <v>81</v>
      </c>
      <c r="AW900" s="13" t="s">
        <v>33</v>
      </c>
      <c r="AX900" s="13" t="s">
        <v>71</v>
      </c>
      <c r="AY900" s="236" t="s">
        <v>171</v>
      </c>
    </row>
    <row r="901" s="13" customFormat="1">
      <c r="A901" s="13"/>
      <c r="B901" s="225"/>
      <c r="C901" s="226"/>
      <c r="D901" s="227" t="s">
        <v>182</v>
      </c>
      <c r="E901" s="228" t="s">
        <v>19</v>
      </c>
      <c r="F901" s="229" t="s">
        <v>3142</v>
      </c>
      <c r="G901" s="226"/>
      <c r="H901" s="230">
        <v>53.167999999999999</v>
      </c>
      <c r="I901" s="231"/>
      <c r="J901" s="226"/>
      <c r="K901" s="226"/>
      <c r="L901" s="232"/>
      <c r="M901" s="233"/>
      <c r="N901" s="234"/>
      <c r="O901" s="234"/>
      <c r="P901" s="234"/>
      <c r="Q901" s="234"/>
      <c r="R901" s="234"/>
      <c r="S901" s="234"/>
      <c r="T901" s="23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6" t="s">
        <v>182</v>
      </c>
      <c r="AU901" s="236" t="s">
        <v>81</v>
      </c>
      <c r="AV901" s="13" t="s">
        <v>81</v>
      </c>
      <c r="AW901" s="13" t="s">
        <v>33</v>
      </c>
      <c r="AX901" s="13" t="s">
        <v>71</v>
      </c>
      <c r="AY901" s="236" t="s">
        <v>171</v>
      </c>
    </row>
    <row r="902" s="13" customFormat="1">
      <c r="A902" s="13"/>
      <c r="B902" s="225"/>
      <c r="C902" s="226"/>
      <c r="D902" s="227" t="s">
        <v>182</v>
      </c>
      <c r="E902" s="228" t="s">
        <v>19</v>
      </c>
      <c r="F902" s="229" t="s">
        <v>3143</v>
      </c>
      <c r="G902" s="226"/>
      <c r="H902" s="230">
        <v>42.023000000000003</v>
      </c>
      <c r="I902" s="231"/>
      <c r="J902" s="226"/>
      <c r="K902" s="226"/>
      <c r="L902" s="232"/>
      <c r="M902" s="233"/>
      <c r="N902" s="234"/>
      <c r="O902" s="234"/>
      <c r="P902" s="234"/>
      <c r="Q902" s="234"/>
      <c r="R902" s="234"/>
      <c r="S902" s="234"/>
      <c r="T902" s="23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6" t="s">
        <v>182</v>
      </c>
      <c r="AU902" s="236" t="s">
        <v>81</v>
      </c>
      <c r="AV902" s="13" t="s">
        <v>81</v>
      </c>
      <c r="AW902" s="13" t="s">
        <v>33</v>
      </c>
      <c r="AX902" s="13" t="s">
        <v>71</v>
      </c>
      <c r="AY902" s="236" t="s">
        <v>171</v>
      </c>
    </row>
    <row r="903" s="14" customFormat="1">
      <c r="A903" s="14"/>
      <c r="B903" s="237"/>
      <c r="C903" s="238"/>
      <c r="D903" s="227" t="s">
        <v>182</v>
      </c>
      <c r="E903" s="239" t="s">
        <v>19</v>
      </c>
      <c r="F903" s="240" t="s">
        <v>3144</v>
      </c>
      <c r="G903" s="238"/>
      <c r="H903" s="241">
        <v>144.423</v>
      </c>
      <c r="I903" s="242"/>
      <c r="J903" s="238"/>
      <c r="K903" s="238"/>
      <c r="L903" s="243"/>
      <c r="M903" s="244"/>
      <c r="N903" s="245"/>
      <c r="O903" s="245"/>
      <c r="P903" s="245"/>
      <c r="Q903" s="245"/>
      <c r="R903" s="245"/>
      <c r="S903" s="245"/>
      <c r="T903" s="24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7" t="s">
        <v>182</v>
      </c>
      <c r="AU903" s="247" t="s">
        <v>81</v>
      </c>
      <c r="AV903" s="14" t="s">
        <v>185</v>
      </c>
      <c r="AW903" s="14" t="s">
        <v>33</v>
      </c>
      <c r="AX903" s="14" t="s">
        <v>71</v>
      </c>
      <c r="AY903" s="247" t="s">
        <v>171</v>
      </c>
    </row>
    <row r="904" s="13" customFormat="1">
      <c r="A904" s="13"/>
      <c r="B904" s="225"/>
      <c r="C904" s="226"/>
      <c r="D904" s="227" t="s">
        <v>182</v>
      </c>
      <c r="E904" s="228" t="s">
        <v>19</v>
      </c>
      <c r="F904" s="229" t="s">
        <v>2727</v>
      </c>
      <c r="G904" s="226"/>
      <c r="H904" s="230">
        <v>295.85000000000002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182</v>
      </c>
      <c r="AU904" s="236" t="s">
        <v>81</v>
      </c>
      <c r="AV904" s="13" t="s">
        <v>81</v>
      </c>
      <c r="AW904" s="13" t="s">
        <v>33</v>
      </c>
      <c r="AX904" s="13" t="s">
        <v>71</v>
      </c>
      <c r="AY904" s="236" t="s">
        <v>171</v>
      </c>
    </row>
    <row r="905" s="13" customFormat="1">
      <c r="A905" s="13"/>
      <c r="B905" s="225"/>
      <c r="C905" s="226"/>
      <c r="D905" s="227" t="s">
        <v>182</v>
      </c>
      <c r="E905" s="228" t="s">
        <v>19</v>
      </c>
      <c r="F905" s="229" t="s">
        <v>3145</v>
      </c>
      <c r="G905" s="226"/>
      <c r="H905" s="230">
        <v>28.161999999999999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182</v>
      </c>
      <c r="AU905" s="236" t="s">
        <v>81</v>
      </c>
      <c r="AV905" s="13" t="s">
        <v>81</v>
      </c>
      <c r="AW905" s="13" t="s">
        <v>33</v>
      </c>
      <c r="AX905" s="13" t="s">
        <v>71</v>
      </c>
      <c r="AY905" s="236" t="s">
        <v>171</v>
      </c>
    </row>
    <row r="906" s="13" customFormat="1">
      <c r="A906" s="13"/>
      <c r="B906" s="225"/>
      <c r="C906" s="226"/>
      <c r="D906" s="227" t="s">
        <v>182</v>
      </c>
      <c r="E906" s="228" t="s">
        <v>19</v>
      </c>
      <c r="F906" s="229" t="s">
        <v>3146</v>
      </c>
      <c r="G906" s="226"/>
      <c r="H906" s="230">
        <v>78.400000000000006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182</v>
      </c>
      <c r="AU906" s="236" t="s">
        <v>81</v>
      </c>
      <c r="AV906" s="13" t="s">
        <v>81</v>
      </c>
      <c r="AW906" s="13" t="s">
        <v>33</v>
      </c>
      <c r="AX906" s="13" t="s">
        <v>71</v>
      </c>
      <c r="AY906" s="236" t="s">
        <v>171</v>
      </c>
    </row>
    <row r="907" s="14" customFormat="1">
      <c r="A907" s="14"/>
      <c r="B907" s="237"/>
      <c r="C907" s="238"/>
      <c r="D907" s="227" t="s">
        <v>182</v>
      </c>
      <c r="E907" s="239" t="s">
        <v>19</v>
      </c>
      <c r="F907" s="240" t="s">
        <v>3147</v>
      </c>
      <c r="G907" s="238"/>
      <c r="H907" s="241">
        <v>402.41200000000003</v>
      </c>
      <c r="I907" s="242"/>
      <c r="J907" s="238"/>
      <c r="K907" s="238"/>
      <c r="L907" s="243"/>
      <c r="M907" s="244"/>
      <c r="N907" s="245"/>
      <c r="O907" s="245"/>
      <c r="P907" s="245"/>
      <c r="Q907" s="245"/>
      <c r="R907" s="245"/>
      <c r="S907" s="245"/>
      <c r="T907" s="24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7" t="s">
        <v>182</v>
      </c>
      <c r="AU907" s="247" t="s">
        <v>81</v>
      </c>
      <c r="AV907" s="14" t="s">
        <v>185</v>
      </c>
      <c r="AW907" s="14" t="s">
        <v>33</v>
      </c>
      <c r="AX907" s="14" t="s">
        <v>71</v>
      </c>
      <c r="AY907" s="247" t="s">
        <v>171</v>
      </c>
    </row>
    <row r="908" s="15" customFormat="1">
      <c r="A908" s="15"/>
      <c r="B908" s="248"/>
      <c r="C908" s="249"/>
      <c r="D908" s="227" t="s">
        <v>182</v>
      </c>
      <c r="E908" s="250" t="s">
        <v>19</v>
      </c>
      <c r="F908" s="251" t="s">
        <v>188</v>
      </c>
      <c r="G908" s="249"/>
      <c r="H908" s="252">
        <v>859.58000000000004</v>
      </c>
      <c r="I908" s="253"/>
      <c r="J908" s="249"/>
      <c r="K908" s="249"/>
      <c r="L908" s="254"/>
      <c r="M908" s="255"/>
      <c r="N908" s="256"/>
      <c r="O908" s="256"/>
      <c r="P908" s="256"/>
      <c r="Q908" s="256"/>
      <c r="R908" s="256"/>
      <c r="S908" s="256"/>
      <c r="T908" s="25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8" t="s">
        <v>182</v>
      </c>
      <c r="AU908" s="258" t="s">
        <v>81</v>
      </c>
      <c r="AV908" s="15" t="s">
        <v>179</v>
      </c>
      <c r="AW908" s="15" t="s">
        <v>33</v>
      </c>
      <c r="AX908" s="15" t="s">
        <v>79</v>
      </c>
      <c r="AY908" s="258" t="s">
        <v>171</v>
      </c>
    </row>
    <row r="909" s="2" customFormat="1" ht="16.5" customHeight="1">
      <c r="A909" s="41"/>
      <c r="B909" s="42"/>
      <c r="C909" s="207" t="s">
        <v>801</v>
      </c>
      <c r="D909" s="207" t="s">
        <v>174</v>
      </c>
      <c r="E909" s="208" t="s">
        <v>3154</v>
      </c>
      <c r="F909" s="209" t="s">
        <v>3155</v>
      </c>
      <c r="G909" s="210" t="s">
        <v>191</v>
      </c>
      <c r="H909" s="211">
        <v>1719.1600000000001</v>
      </c>
      <c r="I909" s="212"/>
      <c r="J909" s="213">
        <f>ROUND(I909*H909,2)</f>
        <v>0</v>
      </c>
      <c r="K909" s="209" t="s">
        <v>178</v>
      </c>
      <c r="L909" s="47"/>
      <c r="M909" s="214" t="s">
        <v>19</v>
      </c>
      <c r="N909" s="215" t="s">
        <v>42</v>
      </c>
      <c r="O909" s="87"/>
      <c r="P909" s="216">
        <f>O909*H909</f>
        <v>0</v>
      </c>
      <c r="Q909" s="216">
        <v>0.00013999999999999999</v>
      </c>
      <c r="R909" s="216">
        <f>Q909*H909</f>
        <v>0.24068239999999999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235</v>
      </c>
      <c r="AT909" s="218" t="s">
        <v>174</v>
      </c>
      <c r="AU909" s="218" t="s">
        <v>81</v>
      </c>
      <c r="AY909" s="20" t="s">
        <v>171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79</v>
      </c>
      <c r="BK909" s="219">
        <f>ROUND(I909*H909,2)</f>
        <v>0</v>
      </c>
      <c r="BL909" s="20" t="s">
        <v>235</v>
      </c>
      <c r="BM909" s="218" t="s">
        <v>1348</v>
      </c>
    </row>
    <row r="910" s="2" customFormat="1">
      <c r="A910" s="41"/>
      <c r="B910" s="42"/>
      <c r="C910" s="43"/>
      <c r="D910" s="220" t="s">
        <v>180</v>
      </c>
      <c r="E910" s="43"/>
      <c r="F910" s="221" t="s">
        <v>3156</v>
      </c>
      <c r="G910" s="43"/>
      <c r="H910" s="43"/>
      <c r="I910" s="222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180</v>
      </c>
      <c r="AU910" s="20" t="s">
        <v>81</v>
      </c>
    </row>
    <row r="911" s="16" customFormat="1">
      <c r="A911" s="16"/>
      <c r="B911" s="259"/>
      <c r="C911" s="260"/>
      <c r="D911" s="227" t="s">
        <v>182</v>
      </c>
      <c r="E911" s="261" t="s">
        <v>19</v>
      </c>
      <c r="F911" s="262" t="s">
        <v>3157</v>
      </c>
      <c r="G911" s="260"/>
      <c r="H911" s="261" t="s">
        <v>19</v>
      </c>
      <c r="I911" s="263"/>
      <c r="J911" s="260"/>
      <c r="K911" s="260"/>
      <c r="L911" s="264"/>
      <c r="M911" s="265"/>
      <c r="N911" s="266"/>
      <c r="O911" s="266"/>
      <c r="P911" s="266"/>
      <c r="Q911" s="266"/>
      <c r="R911" s="266"/>
      <c r="S911" s="266"/>
      <c r="T911" s="267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68" t="s">
        <v>182</v>
      </c>
      <c r="AU911" s="268" t="s">
        <v>81</v>
      </c>
      <c r="AV911" s="16" t="s">
        <v>79</v>
      </c>
      <c r="AW911" s="16" t="s">
        <v>33</v>
      </c>
      <c r="AX911" s="16" t="s">
        <v>71</v>
      </c>
      <c r="AY911" s="268" t="s">
        <v>171</v>
      </c>
    </row>
    <row r="912" s="13" customFormat="1">
      <c r="A912" s="13"/>
      <c r="B912" s="225"/>
      <c r="C912" s="226"/>
      <c r="D912" s="227" t="s">
        <v>182</v>
      </c>
      <c r="E912" s="228" t="s">
        <v>19</v>
      </c>
      <c r="F912" s="229" t="s">
        <v>3158</v>
      </c>
      <c r="G912" s="226"/>
      <c r="H912" s="230">
        <v>1719.1600000000001</v>
      </c>
      <c r="I912" s="231"/>
      <c r="J912" s="226"/>
      <c r="K912" s="226"/>
      <c r="L912" s="232"/>
      <c r="M912" s="233"/>
      <c r="N912" s="234"/>
      <c r="O912" s="234"/>
      <c r="P912" s="234"/>
      <c r="Q912" s="234"/>
      <c r="R912" s="234"/>
      <c r="S912" s="234"/>
      <c r="T912" s="23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6" t="s">
        <v>182</v>
      </c>
      <c r="AU912" s="236" t="s">
        <v>81</v>
      </c>
      <c r="AV912" s="13" t="s">
        <v>81</v>
      </c>
      <c r="AW912" s="13" t="s">
        <v>33</v>
      </c>
      <c r="AX912" s="13" t="s">
        <v>71</v>
      </c>
      <c r="AY912" s="236" t="s">
        <v>171</v>
      </c>
    </row>
    <row r="913" s="15" customFormat="1">
      <c r="A913" s="15"/>
      <c r="B913" s="248"/>
      <c r="C913" s="249"/>
      <c r="D913" s="227" t="s">
        <v>182</v>
      </c>
      <c r="E913" s="250" t="s">
        <v>19</v>
      </c>
      <c r="F913" s="251" t="s">
        <v>188</v>
      </c>
      <c r="G913" s="249"/>
      <c r="H913" s="252">
        <v>1719.1600000000001</v>
      </c>
      <c r="I913" s="253"/>
      <c r="J913" s="249"/>
      <c r="K913" s="249"/>
      <c r="L913" s="254"/>
      <c r="M913" s="255"/>
      <c r="N913" s="256"/>
      <c r="O913" s="256"/>
      <c r="P913" s="256"/>
      <c r="Q913" s="256"/>
      <c r="R913" s="256"/>
      <c r="S913" s="256"/>
      <c r="T913" s="257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8" t="s">
        <v>182</v>
      </c>
      <c r="AU913" s="258" t="s">
        <v>81</v>
      </c>
      <c r="AV913" s="15" t="s">
        <v>179</v>
      </c>
      <c r="AW913" s="15" t="s">
        <v>33</v>
      </c>
      <c r="AX913" s="15" t="s">
        <v>79</v>
      </c>
      <c r="AY913" s="258" t="s">
        <v>171</v>
      </c>
    </row>
    <row r="914" s="12" customFormat="1" ht="22.8" customHeight="1">
      <c r="A914" s="12"/>
      <c r="B914" s="191"/>
      <c r="C914" s="192"/>
      <c r="D914" s="193" t="s">
        <v>70</v>
      </c>
      <c r="E914" s="205" t="s">
        <v>3159</v>
      </c>
      <c r="F914" s="205" t="s">
        <v>3160</v>
      </c>
      <c r="G914" s="192"/>
      <c r="H914" s="192"/>
      <c r="I914" s="195"/>
      <c r="J914" s="206">
        <f>BK914</f>
        <v>0</v>
      </c>
      <c r="K914" s="192"/>
      <c r="L914" s="197"/>
      <c r="M914" s="198"/>
      <c r="N914" s="199"/>
      <c r="O914" s="199"/>
      <c r="P914" s="200">
        <f>SUM(P915:P929)</f>
        <v>0</v>
      </c>
      <c r="Q914" s="199"/>
      <c r="R914" s="200">
        <f>SUM(R915:R929)</f>
        <v>0</v>
      </c>
      <c r="S914" s="199"/>
      <c r="T914" s="201">
        <f>SUM(T915:T929)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02" t="s">
        <v>81</v>
      </c>
      <c r="AT914" s="203" t="s">
        <v>70</v>
      </c>
      <c r="AU914" s="203" t="s">
        <v>79</v>
      </c>
      <c r="AY914" s="202" t="s">
        <v>171</v>
      </c>
      <c r="BK914" s="204">
        <f>SUM(BK915:BK929)</f>
        <v>0</v>
      </c>
    </row>
    <row r="915" s="2" customFormat="1" ht="16.5" customHeight="1">
      <c r="A915" s="41"/>
      <c r="B915" s="42"/>
      <c r="C915" s="207" t="s">
        <v>1352</v>
      </c>
      <c r="D915" s="207" t="s">
        <v>174</v>
      </c>
      <c r="E915" s="208" t="s">
        <v>3161</v>
      </c>
      <c r="F915" s="209" t="s">
        <v>3162</v>
      </c>
      <c r="G915" s="210" t="s">
        <v>191</v>
      </c>
      <c r="H915" s="211">
        <v>4.0590000000000002</v>
      </c>
      <c r="I915" s="212"/>
      <c r="J915" s="213">
        <f>ROUND(I915*H915,2)</f>
        <v>0</v>
      </c>
      <c r="K915" s="209" t="s">
        <v>178</v>
      </c>
      <c r="L915" s="47"/>
      <c r="M915" s="214" t="s">
        <v>19</v>
      </c>
      <c r="N915" s="215" t="s">
        <v>42</v>
      </c>
      <c r="O915" s="87"/>
      <c r="P915" s="216">
        <f>O915*H915</f>
        <v>0</v>
      </c>
      <c r="Q915" s="216">
        <v>0</v>
      </c>
      <c r="R915" s="216">
        <f>Q915*H915</f>
        <v>0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235</v>
      </c>
      <c r="AT915" s="218" t="s">
        <v>174</v>
      </c>
      <c r="AU915" s="218" t="s">
        <v>81</v>
      </c>
      <c r="AY915" s="20" t="s">
        <v>171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79</v>
      </c>
      <c r="BK915" s="219">
        <f>ROUND(I915*H915,2)</f>
        <v>0</v>
      </c>
      <c r="BL915" s="20" t="s">
        <v>235</v>
      </c>
      <c r="BM915" s="218" t="s">
        <v>1353</v>
      </c>
    </row>
    <row r="916" s="2" customFormat="1">
      <c r="A916" s="41"/>
      <c r="B916" s="42"/>
      <c r="C916" s="43"/>
      <c r="D916" s="220" t="s">
        <v>180</v>
      </c>
      <c r="E916" s="43"/>
      <c r="F916" s="221" t="s">
        <v>3163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180</v>
      </c>
      <c r="AU916" s="20" t="s">
        <v>81</v>
      </c>
    </row>
    <row r="917" s="13" customFormat="1">
      <c r="A917" s="13"/>
      <c r="B917" s="225"/>
      <c r="C917" s="226"/>
      <c r="D917" s="227" t="s">
        <v>182</v>
      </c>
      <c r="E917" s="228" t="s">
        <v>19</v>
      </c>
      <c r="F917" s="229" t="s">
        <v>3164</v>
      </c>
      <c r="G917" s="226"/>
      <c r="H917" s="230">
        <v>1.2869999999999999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182</v>
      </c>
      <c r="AU917" s="236" t="s">
        <v>81</v>
      </c>
      <c r="AV917" s="13" t="s">
        <v>81</v>
      </c>
      <c r="AW917" s="13" t="s">
        <v>33</v>
      </c>
      <c r="AX917" s="13" t="s">
        <v>71</v>
      </c>
      <c r="AY917" s="236" t="s">
        <v>171</v>
      </c>
    </row>
    <row r="918" s="13" customFormat="1">
      <c r="A918" s="13"/>
      <c r="B918" s="225"/>
      <c r="C918" s="226"/>
      <c r="D918" s="227" t="s">
        <v>182</v>
      </c>
      <c r="E918" s="228" t="s">
        <v>19</v>
      </c>
      <c r="F918" s="229" t="s">
        <v>3165</v>
      </c>
      <c r="G918" s="226"/>
      <c r="H918" s="230">
        <v>1.8480000000000001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182</v>
      </c>
      <c r="AU918" s="236" t="s">
        <v>81</v>
      </c>
      <c r="AV918" s="13" t="s">
        <v>81</v>
      </c>
      <c r="AW918" s="13" t="s">
        <v>33</v>
      </c>
      <c r="AX918" s="13" t="s">
        <v>71</v>
      </c>
      <c r="AY918" s="236" t="s">
        <v>171</v>
      </c>
    </row>
    <row r="919" s="13" customFormat="1">
      <c r="A919" s="13"/>
      <c r="B919" s="225"/>
      <c r="C919" s="226"/>
      <c r="D919" s="227" t="s">
        <v>182</v>
      </c>
      <c r="E919" s="228" t="s">
        <v>19</v>
      </c>
      <c r="F919" s="229" t="s">
        <v>3166</v>
      </c>
      <c r="G919" s="226"/>
      <c r="H919" s="230">
        <v>0.92400000000000004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6" t="s">
        <v>182</v>
      </c>
      <c r="AU919" s="236" t="s">
        <v>81</v>
      </c>
      <c r="AV919" s="13" t="s">
        <v>81</v>
      </c>
      <c r="AW919" s="13" t="s">
        <v>33</v>
      </c>
      <c r="AX919" s="13" t="s">
        <v>71</v>
      </c>
      <c r="AY919" s="236" t="s">
        <v>171</v>
      </c>
    </row>
    <row r="920" s="15" customFormat="1">
      <c r="A920" s="15"/>
      <c r="B920" s="248"/>
      <c r="C920" s="249"/>
      <c r="D920" s="227" t="s">
        <v>182</v>
      </c>
      <c r="E920" s="250" t="s">
        <v>19</v>
      </c>
      <c r="F920" s="251" t="s">
        <v>188</v>
      </c>
      <c r="G920" s="249"/>
      <c r="H920" s="252">
        <v>4.0590000000000002</v>
      </c>
      <c r="I920" s="253"/>
      <c r="J920" s="249"/>
      <c r="K920" s="249"/>
      <c r="L920" s="254"/>
      <c r="M920" s="255"/>
      <c r="N920" s="256"/>
      <c r="O920" s="256"/>
      <c r="P920" s="256"/>
      <c r="Q920" s="256"/>
      <c r="R920" s="256"/>
      <c r="S920" s="256"/>
      <c r="T920" s="25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8" t="s">
        <v>182</v>
      </c>
      <c r="AU920" s="258" t="s">
        <v>81</v>
      </c>
      <c r="AV920" s="15" t="s">
        <v>179</v>
      </c>
      <c r="AW920" s="15" t="s">
        <v>33</v>
      </c>
      <c r="AX920" s="15" t="s">
        <v>79</v>
      </c>
      <c r="AY920" s="258" t="s">
        <v>171</v>
      </c>
    </row>
    <row r="921" s="2" customFormat="1" ht="24.15" customHeight="1">
      <c r="A921" s="41"/>
      <c r="B921" s="42"/>
      <c r="C921" s="269" t="s">
        <v>812</v>
      </c>
      <c r="D921" s="269" t="s">
        <v>565</v>
      </c>
      <c r="E921" s="270" t="s">
        <v>3167</v>
      </c>
      <c r="F921" s="271" t="s">
        <v>3168</v>
      </c>
      <c r="G921" s="272" t="s">
        <v>395</v>
      </c>
      <c r="H921" s="273">
        <v>3</v>
      </c>
      <c r="I921" s="274"/>
      <c r="J921" s="275">
        <f>ROUND(I921*H921,2)</f>
        <v>0</v>
      </c>
      <c r="K921" s="271" t="s">
        <v>19</v>
      </c>
      <c r="L921" s="276"/>
      <c r="M921" s="277" t="s">
        <v>19</v>
      </c>
      <c r="N921" s="278" t="s">
        <v>42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286</v>
      </c>
      <c r="AT921" s="218" t="s">
        <v>565</v>
      </c>
      <c r="AU921" s="218" t="s">
        <v>81</v>
      </c>
      <c r="AY921" s="20" t="s">
        <v>171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79</v>
      </c>
      <c r="BK921" s="219">
        <f>ROUND(I921*H921,2)</f>
        <v>0</v>
      </c>
      <c r="BL921" s="20" t="s">
        <v>235</v>
      </c>
      <c r="BM921" s="218" t="s">
        <v>1357</v>
      </c>
    </row>
    <row r="922" s="13" customFormat="1">
      <c r="A922" s="13"/>
      <c r="B922" s="225"/>
      <c r="C922" s="226"/>
      <c r="D922" s="227" t="s">
        <v>182</v>
      </c>
      <c r="E922" s="228" t="s">
        <v>19</v>
      </c>
      <c r="F922" s="229" t="s">
        <v>3169</v>
      </c>
      <c r="G922" s="226"/>
      <c r="H922" s="230">
        <v>3</v>
      </c>
      <c r="I922" s="231"/>
      <c r="J922" s="226"/>
      <c r="K922" s="226"/>
      <c r="L922" s="232"/>
      <c r="M922" s="233"/>
      <c r="N922" s="234"/>
      <c r="O922" s="234"/>
      <c r="P922" s="234"/>
      <c r="Q922" s="234"/>
      <c r="R922" s="234"/>
      <c r="S922" s="234"/>
      <c r="T922" s="23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6" t="s">
        <v>182</v>
      </c>
      <c r="AU922" s="236" t="s">
        <v>81</v>
      </c>
      <c r="AV922" s="13" t="s">
        <v>81</v>
      </c>
      <c r="AW922" s="13" t="s">
        <v>33</v>
      </c>
      <c r="AX922" s="13" t="s">
        <v>71</v>
      </c>
      <c r="AY922" s="236" t="s">
        <v>171</v>
      </c>
    </row>
    <row r="923" s="15" customFormat="1">
      <c r="A923" s="15"/>
      <c r="B923" s="248"/>
      <c r="C923" s="249"/>
      <c r="D923" s="227" t="s">
        <v>182</v>
      </c>
      <c r="E923" s="250" t="s">
        <v>19</v>
      </c>
      <c r="F923" s="251" t="s">
        <v>188</v>
      </c>
      <c r="G923" s="249"/>
      <c r="H923" s="252">
        <v>3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8" t="s">
        <v>182</v>
      </c>
      <c r="AU923" s="258" t="s">
        <v>81</v>
      </c>
      <c r="AV923" s="15" t="s">
        <v>179</v>
      </c>
      <c r="AW923" s="15" t="s">
        <v>33</v>
      </c>
      <c r="AX923" s="15" t="s">
        <v>79</v>
      </c>
      <c r="AY923" s="258" t="s">
        <v>171</v>
      </c>
    </row>
    <row r="924" s="2" customFormat="1" ht="24.15" customHeight="1">
      <c r="A924" s="41"/>
      <c r="B924" s="42"/>
      <c r="C924" s="269" t="s">
        <v>1362</v>
      </c>
      <c r="D924" s="269" t="s">
        <v>565</v>
      </c>
      <c r="E924" s="270" t="s">
        <v>3170</v>
      </c>
      <c r="F924" s="271" t="s">
        <v>3171</v>
      </c>
      <c r="G924" s="272" t="s">
        <v>395</v>
      </c>
      <c r="H924" s="273">
        <v>3</v>
      </c>
      <c r="I924" s="274"/>
      <c r="J924" s="275">
        <f>ROUND(I924*H924,2)</f>
        <v>0</v>
      </c>
      <c r="K924" s="271" t="s">
        <v>19</v>
      </c>
      <c r="L924" s="276"/>
      <c r="M924" s="277" t="s">
        <v>19</v>
      </c>
      <c r="N924" s="278" t="s">
        <v>42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286</v>
      </c>
      <c r="AT924" s="218" t="s">
        <v>565</v>
      </c>
      <c r="AU924" s="218" t="s">
        <v>81</v>
      </c>
      <c r="AY924" s="20" t="s">
        <v>171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79</v>
      </c>
      <c r="BK924" s="219">
        <f>ROUND(I924*H924,2)</f>
        <v>0</v>
      </c>
      <c r="BL924" s="20" t="s">
        <v>235</v>
      </c>
      <c r="BM924" s="218" t="s">
        <v>1365</v>
      </c>
    </row>
    <row r="925" s="13" customFormat="1">
      <c r="A925" s="13"/>
      <c r="B925" s="225"/>
      <c r="C925" s="226"/>
      <c r="D925" s="227" t="s">
        <v>182</v>
      </c>
      <c r="E925" s="228" t="s">
        <v>19</v>
      </c>
      <c r="F925" s="229" t="s">
        <v>3172</v>
      </c>
      <c r="G925" s="226"/>
      <c r="H925" s="230">
        <v>2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6" t="s">
        <v>182</v>
      </c>
      <c r="AU925" s="236" t="s">
        <v>81</v>
      </c>
      <c r="AV925" s="13" t="s">
        <v>81</v>
      </c>
      <c r="AW925" s="13" t="s">
        <v>33</v>
      </c>
      <c r="AX925" s="13" t="s">
        <v>71</v>
      </c>
      <c r="AY925" s="236" t="s">
        <v>171</v>
      </c>
    </row>
    <row r="926" s="13" customFormat="1">
      <c r="A926" s="13"/>
      <c r="B926" s="225"/>
      <c r="C926" s="226"/>
      <c r="D926" s="227" t="s">
        <v>182</v>
      </c>
      <c r="E926" s="228" t="s">
        <v>19</v>
      </c>
      <c r="F926" s="229" t="s">
        <v>3173</v>
      </c>
      <c r="G926" s="226"/>
      <c r="H926" s="230">
        <v>1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6" t="s">
        <v>182</v>
      </c>
      <c r="AU926" s="236" t="s">
        <v>81</v>
      </c>
      <c r="AV926" s="13" t="s">
        <v>81</v>
      </c>
      <c r="AW926" s="13" t="s">
        <v>33</v>
      </c>
      <c r="AX926" s="13" t="s">
        <v>71</v>
      </c>
      <c r="AY926" s="236" t="s">
        <v>171</v>
      </c>
    </row>
    <row r="927" s="15" customFormat="1">
      <c r="A927" s="15"/>
      <c r="B927" s="248"/>
      <c r="C927" s="249"/>
      <c r="D927" s="227" t="s">
        <v>182</v>
      </c>
      <c r="E927" s="250" t="s">
        <v>19</v>
      </c>
      <c r="F927" s="251" t="s">
        <v>188</v>
      </c>
      <c r="G927" s="249"/>
      <c r="H927" s="252">
        <v>3</v>
      </c>
      <c r="I927" s="253"/>
      <c r="J927" s="249"/>
      <c r="K927" s="249"/>
      <c r="L927" s="254"/>
      <c r="M927" s="255"/>
      <c r="N927" s="256"/>
      <c r="O927" s="256"/>
      <c r="P927" s="256"/>
      <c r="Q927" s="256"/>
      <c r="R927" s="256"/>
      <c r="S927" s="256"/>
      <c r="T927" s="25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8" t="s">
        <v>182</v>
      </c>
      <c r="AU927" s="258" t="s">
        <v>81</v>
      </c>
      <c r="AV927" s="15" t="s">
        <v>179</v>
      </c>
      <c r="AW927" s="15" t="s">
        <v>33</v>
      </c>
      <c r="AX927" s="15" t="s">
        <v>79</v>
      </c>
      <c r="AY927" s="258" t="s">
        <v>171</v>
      </c>
    </row>
    <row r="928" s="2" customFormat="1" ht="24.15" customHeight="1">
      <c r="A928" s="41"/>
      <c r="B928" s="42"/>
      <c r="C928" s="207" t="s">
        <v>822</v>
      </c>
      <c r="D928" s="207" t="s">
        <v>174</v>
      </c>
      <c r="E928" s="208" t="s">
        <v>3174</v>
      </c>
      <c r="F928" s="209" t="s">
        <v>3175</v>
      </c>
      <c r="G928" s="210" t="s">
        <v>1255</v>
      </c>
      <c r="H928" s="279"/>
      <c r="I928" s="212"/>
      <c r="J928" s="213">
        <f>ROUND(I928*H928,2)</f>
        <v>0</v>
      </c>
      <c r="K928" s="209" t="s">
        <v>178</v>
      </c>
      <c r="L928" s="47"/>
      <c r="M928" s="214" t="s">
        <v>19</v>
      </c>
      <c r="N928" s="215" t="s">
        <v>42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235</v>
      </c>
      <c r="AT928" s="218" t="s">
        <v>174</v>
      </c>
      <c r="AU928" s="218" t="s">
        <v>81</v>
      </c>
      <c r="AY928" s="20" t="s">
        <v>171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79</v>
      </c>
      <c r="BK928" s="219">
        <f>ROUND(I928*H928,2)</f>
        <v>0</v>
      </c>
      <c r="BL928" s="20" t="s">
        <v>235</v>
      </c>
      <c r="BM928" s="218" t="s">
        <v>1369</v>
      </c>
    </row>
    <row r="929" s="2" customFormat="1">
      <c r="A929" s="41"/>
      <c r="B929" s="42"/>
      <c r="C929" s="43"/>
      <c r="D929" s="220" t="s">
        <v>180</v>
      </c>
      <c r="E929" s="43"/>
      <c r="F929" s="221" t="s">
        <v>3176</v>
      </c>
      <c r="G929" s="43"/>
      <c r="H929" s="43"/>
      <c r="I929" s="222"/>
      <c r="J929" s="43"/>
      <c r="K929" s="43"/>
      <c r="L929" s="47"/>
      <c r="M929" s="223"/>
      <c r="N929" s="224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180</v>
      </c>
      <c r="AU929" s="20" t="s">
        <v>81</v>
      </c>
    </row>
    <row r="930" s="12" customFormat="1" ht="25.92" customHeight="1">
      <c r="A930" s="12"/>
      <c r="B930" s="191"/>
      <c r="C930" s="192"/>
      <c r="D930" s="193" t="s">
        <v>70</v>
      </c>
      <c r="E930" s="194" t="s">
        <v>2538</v>
      </c>
      <c r="F930" s="194" t="s">
        <v>2539</v>
      </c>
      <c r="G930" s="192"/>
      <c r="H930" s="192"/>
      <c r="I930" s="195"/>
      <c r="J930" s="196">
        <f>BK930</f>
        <v>0</v>
      </c>
      <c r="K930" s="192"/>
      <c r="L930" s="197"/>
      <c r="M930" s="198"/>
      <c r="N930" s="199"/>
      <c r="O930" s="199"/>
      <c r="P930" s="200">
        <f>SUM(P931:P934)</f>
        <v>0</v>
      </c>
      <c r="Q930" s="199"/>
      <c r="R930" s="200">
        <f>SUM(R931:R934)</f>
        <v>0</v>
      </c>
      <c r="S930" s="199"/>
      <c r="T930" s="201">
        <f>SUM(T931:T934)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02" t="s">
        <v>179</v>
      </c>
      <c r="AT930" s="203" t="s">
        <v>70</v>
      </c>
      <c r="AU930" s="203" t="s">
        <v>71</v>
      </c>
      <c r="AY930" s="202" t="s">
        <v>171</v>
      </c>
      <c r="BK930" s="204">
        <f>SUM(BK931:BK934)</f>
        <v>0</v>
      </c>
    </row>
    <row r="931" s="2" customFormat="1" ht="16.5" customHeight="1">
      <c r="A931" s="41"/>
      <c r="B931" s="42"/>
      <c r="C931" s="207" t="s">
        <v>1373</v>
      </c>
      <c r="D931" s="207" t="s">
        <v>174</v>
      </c>
      <c r="E931" s="208" t="s">
        <v>3177</v>
      </c>
      <c r="F931" s="209" t="s">
        <v>3178</v>
      </c>
      <c r="G931" s="210" t="s">
        <v>2543</v>
      </c>
      <c r="H931" s="211">
        <v>20</v>
      </c>
      <c r="I931" s="212"/>
      <c r="J931" s="213">
        <f>ROUND(I931*H931,2)</f>
        <v>0</v>
      </c>
      <c r="K931" s="209" t="s">
        <v>178</v>
      </c>
      <c r="L931" s="47"/>
      <c r="M931" s="214" t="s">
        <v>19</v>
      </c>
      <c r="N931" s="215" t="s">
        <v>42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2544</v>
      </c>
      <c r="AT931" s="218" t="s">
        <v>174</v>
      </c>
      <c r="AU931" s="218" t="s">
        <v>79</v>
      </c>
      <c r="AY931" s="20" t="s">
        <v>171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79</v>
      </c>
      <c r="BK931" s="219">
        <f>ROUND(I931*H931,2)</f>
        <v>0</v>
      </c>
      <c r="BL931" s="20" t="s">
        <v>2544</v>
      </c>
      <c r="BM931" s="218" t="s">
        <v>1376</v>
      </c>
    </row>
    <row r="932" s="2" customFormat="1">
      <c r="A932" s="41"/>
      <c r="B932" s="42"/>
      <c r="C932" s="43"/>
      <c r="D932" s="220" t="s">
        <v>180</v>
      </c>
      <c r="E932" s="43"/>
      <c r="F932" s="221" t="s">
        <v>3179</v>
      </c>
      <c r="G932" s="43"/>
      <c r="H932" s="43"/>
      <c r="I932" s="222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180</v>
      </c>
      <c r="AU932" s="20" t="s">
        <v>79</v>
      </c>
    </row>
    <row r="933" s="13" customFormat="1">
      <c r="A933" s="13"/>
      <c r="B933" s="225"/>
      <c r="C933" s="226"/>
      <c r="D933" s="227" t="s">
        <v>182</v>
      </c>
      <c r="E933" s="228" t="s">
        <v>19</v>
      </c>
      <c r="F933" s="229" t="s">
        <v>3180</v>
      </c>
      <c r="G933" s="226"/>
      <c r="H933" s="230">
        <v>20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182</v>
      </c>
      <c r="AU933" s="236" t="s">
        <v>79</v>
      </c>
      <c r="AV933" s="13" t="s">
        <v>81</v>
      </c>
      <c r="AW933" s="13" t="s">
        <v>33</v>
      </c>
      <c r="AX933" s="13" t="s">
        <v>71</v>
      </c>
      <c r="AY933" s="236" t="s">
        <v>171</v>
      </c>
    </row>
    <row r="934" s="15" customFormat="1">
      <c r="A934" s="15"/>
      <c r="B934" s="248"/>
      <c r="C934" s="249"/>
      <c r="D934" s="227" t="s">
        <v>182</v>
      </c>
      <c r="E934" s="250" t="s">
        <v>19</v>
      </c>
      <c r="F934" s="251" t="s">
        <v>188</v>
      </c>
      <c r="G934" s="249"/>
      <c r="H934" s="252">
        <v>20</v>
      </c>
      <c r="I934" s="253"/>
      <c r="J934" s="249"/>
      <c r="K934" s="249"/>
      <c r="L934" s="254"/>
      <c r="M934" s="280"/>
      <c r="N934" s="281"/>
      <c r="O934" s="281"/>
      <c r="P934" s="281"/>
      <c r="Q934" s="281"/>
      <c r="R934" s="281"/>
      <c r="S934" s="281"/>
      <c r="T934" s="282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8" t="s">
        <v>182</v>
      </c>
      <c r="AU934" s="258" t="s">
        <v>79</v>
      </c>
      <c r="AV934" s="15" t="s">
        <v>179</v>
      </c>
      <c r="AW934" s="15" t="s">
        <v>33</v>
      </c>
      <c r="AX934" s="15" t="s">
        <v>79</v>
      </c>
      <c r="AY934" s="258" t="s">
        <v>171</v>
      </c>
    </row>
    <row r="935" s="2" customFormat="1" ht="6.96" customHeight="1">
      <c r="A935" s="41"/>
      <c r="B935" s="62"/>
      <c r="C935" s="63"/>
      <c r="D935" s="63"/>
      <c r="E935" s="63"/>
      <c r="F935" s="63"/>
      <c r="G935" s="63"/>
      <c r="H935" s="63"/>
      <c r="I935" s="63"/>
      <c r="J935" s="63"/>
      <c r="K935" s="63"/>
      <c r="L935" s="47"/>
      <c r="M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</sheetData>
  <sheetProtection sheet="1" autoFilter="0" formatColumns="0" formatRows="0" objects="1" scenarios="1" spinCount="100000" saltValue="CfiGU3MJ6k2j5YWPc925uW9567WkXFqYv2wV9ItKoMSY9ahVQiU2Y+JkNIMUXOyk/bVkj2QsA7URCQoMz6G91A==" hashValue="t+2iDK5nHSr+IyQ8LYB37rWl3yG/8xOg3cX2FZubqJ0oxvlPTKLHtMpYZ34CaVqZG6G8s8r847j0clzwFJWISA==" algorithmName="SHA-512" password="CC35"/>
  <autoFilter ref="C100:K934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3_01/275313811"/>
    <hyperlink ref="F128" r:id="rId2" display="https://podminky.urs.cz/item/CS_URS_2023_01/316381116"/>
    <hyperlink ref="F151" r:id="rId3" display="https://podminky.urs.cz/item/CS_URS_2023_01/943211111"/>
    <hyperlink ref="F163" r:id="rId4" display="https://podminky.urs.cz/item/CS_URS_2023_01/943211211"/>
    <hyperlink ref="F167" r:id="rId5" display="https://podminky.urs.cz/item/CS_URS_2023_01/943211811"/>
    <hyperlink ref="F169" r:id="rId6" display="https://podminky.urs.cz/item/CS_URS_2023_01/949121111"/>
    <hyperlink ref="F171" r:id="rId7" display="https://podminky.urs.cz/item/CS_URS_2023_01/949121211"/>
    <hyperlink ref="F175" r:id="rId8" display="https://podminky.urs.cz/item/CS_URS_2023_01/949121811"/>
    <hyperlink ref="F178" r:id="rId9" display="https://podminky.urs.cz/item/CS_URS_2023_01/962032631"/>
    <hyperlink ref="F193" r:id="rId10" display="https://podminky.urs.cz/item/CS_URS_2023_01/962032230"/>
    <hyperlink ref="F197" r:id="rId11" display="https://podminky.urs.cz/item/CS_URS_2023_01/762331812"/>
    <hyperlink ref="F201" r:id="rId12" display="https://podminky.urs.cz/item/CS_URS_2023_01/767851803"/>
    <hyperlink ref="F205" r:id="rId13" display="https://podminky.urs.cz/item/CS_URS_2023_01/767134802"/>
    <hyperlink ref="F211" r:id="rId14" display="https://podminky.urs.cz/item/CS_URS_2023_01/764002821"/>
    <hyperlink ref="F213" r:id="rId15" display="https://podminky.urs.cz/item/CS_URS_2023_01/766674810"/>
    <hyperlink ref="F215" r:id="rId16" display="https://podminky.urs.cz/item/CS_URS_2023_01/764001841"/>
    <hyperlink ref="F229" r:id="rId17" display="https://podminky.urs.cz/item/CS_URS_2023_01/764001851"/>
    <hyperlink ref="F238" r:id="rId18" display="https://podminky.urs.cz/item/CS_URS_2023_01/764001891"/>
    <hyperlink ref="F243" r:id="rId19" display="https://podminky.urs.cz/item/CS_URS_2023_01/764002801"/>
    <hyperlink ref="F245" r:id="rId20" display="https://podminky.urs.cz/item/CS_URS_2023_01/764002811"/>
    <hyperlink ref="F249" r:id="rId21" display="https://podminky.urs.cz/item/CS_URS_2023_01/764002812"/>
    <hyperlink ref="F255" r:id="rId22" display="https://podminky.urs.cz/item/CS_URS_2023_01/764002871"/>
    <hyperlink ref="F259" r:id="rId23" display="https://podminky.urs.cz/item/CS_URS_2023_01/764002881"/>
    <hyperlink ref="F267" r:id="rId24" display="https://podminky.urs.cz/item/CS_URS_2023_01/764003801"/>
    <hyperlink ref="F269" r:id="rId25" display="https://podminky.urs.cz/item/CS_URS_2023_01/712500845"/>
    <hyperlink ref="F271" r:id="rId26" display="https://podminky.urs.cz/item/CS_URS_2023_01/764004801"/>
    <hyperlink ref="F279" r:id="rId27" display="https://podminky.urs.cz/item/CS_URS_2023_01/764004841"/>
    <hyperlink ref="F281" r:id="rId28" display="https://podminky.urs.cz/item/CS_URS_2023_01/764004861"/>
    <hyperlink ref="F283" r:id="rId29" display="https://podminky.urs.cz/item/CS_URS_2023_01/712431801"/>
    <hyperlink ref="F297" r:id="rId30" display="https://podminky.urs.cz/item/CS_URS_2023_01/765151801"/>
    <hyperlink ref="F304" r:id="rId31" display="https://podminky.urs.cz/item/CS_URS_2023_01/765151815"/>
    <hyperlink ref="F309" r:id="rId32" display="https://podminky.urs.cz/item/CS_URS_2023_01/765191901"/>
    <hyperlink ref="F316" r:id="rId33" display="https://podminky.urs.cz/item/CS_URS_2023_01/762341811"/>
    <hyperlink ref="F334" r:id="rId34" display="https://podminky.urs.cz/item/CS_URS_2023_01/961043111"/>
    <hyperlink ref="F339" r:id="rId35" display="https://podminky.urs.cz/item/CS_URS_2023_01/964061321"/>
    <hyperlink ref="F343" r:id="rId36" display="https://podminky.urs.cz/item/CS_URS_2023_01/762331822"/>
    <hyperlink ref="F348" r:id="rId37" display="https://podminky.urs.cz/item/CS_URS_2023_01/762331823"/>
    <hyperlink ref="F352" r:id="rId38" display="https://podminky.urs.cz/item/CS_URS_2023_01/762331826"/>
    <hyperlink ref="F357" r:id="rId39" display="https://podminky.urs.cz/item/CS_URS_2023_01/997013213"/>
    <hyperlink ref="F359" r:id="rId40" display="https://podminky.urs.cz/item/CS_URS_2023_01/997013501"/>
    <hyperlink ref="F361" r:id="rId41" display="https://podminky.urs.cz/item/CS_URS_2023_01/997013509"/>
    <hyperlink ref="F365" r:id="rId42" display="https://podminky.urs.cz/item/CS_URS_2023_01/997013811"/>
    <hyperlink ref="F367" r:id="rId43" display="https://podminky.urs.cz/item/CS_URS_2023_01/997013814"/>
    <hyperlink ref="F369" r:id="rId44" display="https://podminky.urs.cz/item/CS_URS_2023_01/997013631"/>
    <hyperlink ref="F376" r:id="rId45" display="https://podminky.urs.cz/item/CS_URS_2023_01/998011003"/>
    <hyperlink ref="F380" r:id="rId46" display="https://podminky.urs.cz/item/CS_URS_2023_01/712311101"/>
    <hyperlink ref="F391" r:id="rId47" display="https://podminky.urs.cz/item/CS_URS_2023_01/712331111"/>
    <hyperlink ref="F402" r:id="rId48" display="https://podminky.urs.cz/item/CS_URS_2023_01/712341559"/>
    <hyperlink ref="F413" r:id="rId49" display="https://podminky.urs.cz/item/CS_URS_2023_01/712811101"/>
    <hyperlink ref="F420" r:id="rId50" display="https://podminky.urs.cz/item/CS_URS_2023_01/712841559"/>
    <hyperlink ref="F427" r:id="rId51" display="https://podminky.urs.cz/item/CS_URS_2023_01/998712102"/>
    <hyperlink ref="F430" r:id="rId52" display="https://podminky.urs.cz/item/CS_URS_2023_01/713191133"/>
    <hyperlink ref="F446" r:id="rId53" display="https://podminky.urs.cz/item/CS_URS_2023_01/998713102"/>
    <hyperlink ref="F449" r:id="rId54" display="https://podminky.urs.cz/item/CS_URS_2023_01/762331941"/>
    <hyperlink ref="F453" r:id="rId55" display="https://podminky.urs.cz/item/CS_URS_2023_01/762331942"/>
    <hyperlink ref="F457" r:id="rId56" display="https://podminky.urs.cz/item/CS_URS_2023_01/762331943"/>
    <hyperlink ref="F462" r:id="rId57" display="https://podminky.urs.cz/item/CS_URS_2023_01/762332934"/>
    <hyperlink ref="F473" r:id="rId58" display="https://podminky.urs.cz/item/CS_URS_2023_01/762331931"/>
    <hyperlink ref="F479" r:id="rId59" display="https://podminky.urs.cz/item/CS_URS_2023_01/762331932"/>
    <hyperlink ref="F483" r:id="rId60" display="https://podminky.urs.cz/item/CS_URS_2023_01/762331933"/>
    <hyperlink ref="F487" r:id="rId61" display="https://podminky.urs.cz/item/CS_URS_2023_01/762332933"/>
    <hyperlink ref="F507" r:id="rId62" display="https://podminky.urs.cz/item/CS_URS_2023_01/762711922"/>
    <hyperlink ref="F512" r:id="rId63" display="https://podminky.urs.cz/item/CS_URS_2023_01/762711921"/>
    <hyperlink ref="F519" r:id="rId64" display="https://podminky.urs.cz/item/CS_URS_2023_01/762711923"/>
    <hyperlink ref="F523" r:id="rId65" display="https://podminky.urs.cz/item/CS_URS_2023_01/762712932"/>
    <hyperlink ref="F544" r:id="rId66" display="https://podminky.urs.cz/item/CS_URS_2023_01/762083122"/>
    <hyperlink ref="F549" r:id="rId67" display="https://podminky.urs.cz/item/CS_URS_2023_01/762085103"/>
    <hyperlink ref="F564" r:id="rId68" display="https://podminky.urs.cz/item/CS_URS_2023_01/762381012"/>
    <hyperlink ref="F569" r:id="rId69" display="https://podminky.urs.cz/item/CS_URS_2023_01/762382012"/>
    <hyperlink ref="F573" r:id="rId70" display="https://podminky.urs.cz/item/CS_URS_2023_01/762332534"/>
    <hyperlink ref="F580" r:id="rId71" display="https://podminky.urs.cz/item/CS_URS_2023_01/762332532"/>
    <hyperlink ref="F587" r:id="rId72" display="https://podminky.urs.cz/item/CS_URS_2023_01/762395000"/>
    <hyperlink ref="F592" r:id="rId73" display="https://podminky.urs.cz/item/CS_URS_2023_01/762082230"/>
    <hyperlink ref="F596" r:id="rId74" display="https://podminky.urs.cz/item/CS_URS_2023_01/762081150"/>
    <hyperlink ref="F601" r:id="rId75" display="https://podminky.urs.cz/item/CS_URS_2023_01/762341210"/>
    <hyperlink ref="F618" r:id="rId76" display="https://podminky.urs.cz/item/CS_URS_2023_01/762395000"/>
    <hyperlink ref="F625" r:id="rId77" display="https://podminky.urs.cz/item/CS_URS_2023_01/762083122"/>
    <hyperlink ref="F633" r:id="rId78" display="https://podminky.urs.cz/item/CS_URS_2023_01/998762102"/>
    <hyperlink ref="F636" r:id="rId79" display="https://podminky.urs.cz/item/CS_URS_2023_01/764203152"/>
    <hyperlink ref="F639" r:id="rId80" display="https://podminky.urs.cz/item/CS_URS_2023_01/764101161"/>
    <hyperlink ref="F659" r:id="rId81" display="https://podminky.urs.cz/item/CS_URS_2023_01/764201106"/>
    <hyperlink ref="F665" r:id="rId82" display="https://podminky.urs.cz/item/CS_URS_2023_01/764201167"/>
    <hyperlink ref="F669" r:id="rId83" display="https://podminky.urs.cz/item/CS_URS_2023_01/764201176"/>
    <hyperlink ref="F672" r:id="rId84" display="https://podminky.urs.cz/item/CS_URS_2023_01/764202134"/>
    <hyperlink ref="F679" r:id="rId85" display="https://podminky.urs.cz/item/CS_URS_2023_01/764001114"/>
    <hyperlink ref="F692" r:id="rId86" display="https://podminky.urs.cz/item/CS_URS_2023_01/765135021"/>
    <hyperlink ref="F698" r:id="rId87" display="https://podminky.urs.cz/item/CS_URS_2023_01/765135001"/>
    <hyperlink ref="F705" r:id="rId88" display="https://podminky.urs.cz/item/CS_URS_2023_01/764223455"/>
    <hyperlink ref="F710" r:id="rId89" display="https://podminky.urs.cz/item/CS_URS_2023_01/764212633"/>
    <hyperlink ref="F712" r:id="rId90" display="https://podminky.urs.cz/item/CS_URS_2023_01/764311615"/>
    <hyperlink ref="F716" r:id="rId91" display="https://podminky.urs.cz/item/CS_URS_2023_01/764011622"/>
    <hyperlink ref="F718" r:id="rId92" display="https://podminky.urs.cz/item/CS_URS_2023_01/764314612"/>
    <hyperlink ref="F726" r:id="rId93" display="https://podminky.urs.cz/item/CS_URS_2023_01/764314654"/>
    <hyperlink ref="F728" r:id="rId94" display="https://podminky.urs.cz/item/CS_URS_2023_01/764511602"/>
    <hyperlink ref="F734" r:id="rId95" display="https://podminky.urs.cz/item/CS_URS_2023_01/764511643"/>
    <hyperlink ref="F736" r:id="rId96" display="https://podminky.urs.cz/item/CS_URS_2023_01/764518623"/>
    <hyperlink ref="F738" r:id="rId97" display="https://podminky.urs.cz/item/CS_URS_2023_01/998764102"/>
    <hyperlink ref="F741" r:id="rId98" display="https://podminky.urs.cz/item/CS_URS_2023_01/765191023"/>
    <hyperlink ref="F757" r:id="rId99" display="https://podminky.urs.cz/item/CS_URS_2023_01/765135043"/>
    <hyperlink ref="F762" r:id="rId100" display="https://podminky.urs.cz/item/CS_URS_2023_01/998765102"/>
    <hyperlink ref="F769" r:id="rId101" display="https://podminky.urs.cz/item/CS_URS_2023_01/766671001"/>
    <hyperlink ref="F776" r:id="rId102" display="https://podminky.urs.cz/item/CS_URS_2023_01/998766202"/>
    <hyperlink ref="F779" r:id="rId103" display="https://podminky.urs.cz/item/CS_URS_2023_01/767851104"/>
    <hyperlink ref="F786" r:id="rId104" display="https://podminky.urs.cz/item/CS_URS_2023_01/767161123"/>
    <hyperlink ref="F791" r:id="rId105" display="https://podminky.urs.cz/item/CS_URS_2023_01/998767202"/>
    <hyperlink ref="F794" r:id="rId106" display="https://podminky.urs.cz/item/CS_URS_2023_01/783201403"/>
    <hyperlink ref="F798" r:id="rId107" display="https://podminky.urs.cz/item/CS_URS_2023_01/783213111"/>
    <hyperlink ref="F802" r:id="rId108" display="https://podminky.urs.cz/item/CS_URS_2023_01/783206801"/>
    <hyperlink ref="F818" r:id="rId109" display="https://podminky.urs.cz/item/CS_URS_2023_01/783222111"/>
    <hyperlink ref="F834" r:id="rId110" display="https://podminky.urs.cz/item/CS_URS_2023_01/783201201"/>
    <hyperlink ref="F854" r:id="rId111" display="https://podminky.urs.cz/item/CS_URS_2023_01/783201401"/>
    <hyperlink ref="F874" r:id="rId112" display="https://podminky.urs.cz/item/CS_URS_2023_01/783213111"/>
    <hyperlink ref="F890" r:id="rId113" display="https://podminky.urs.cz/item/CS_URS_2023_01/783214101"/>
    <hyperlink ref="F910" r:id="rId114" display="https://podminky.urs.cz/item/CS_URS_2023_01/783217101"/>
    <hyperlink ref="F916" r:id="rId115" display="https://podminky.urs.cz/item/CS_URS_2023_01/786625211"/>
    <hyperlink ref="F929" r:id="rId116" display="https://podminky.urs.cz/item/CS_URS_2023_01/998786202"/>
    <hyperlink ref="F932" r:id="rId117" display="https://podminky.urs.cz/item/CS_URS_2023_01/HZS2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3181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ROUND(J102,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ROUND((SUM(BE102:BE931)),  2)</f>
        <v>0</v>
      </c>
      <c r="G33" s="41"/>
      <c r="H33" s="41"/>
      <c r="I33" s="151">
        <v>0.20999999999999999</v>
      </c>
      <c r="J33" s="150">
        <f>ROUND(((SUM(BE102:BE931))*I33),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ROUND((SUM(BF102:BF931)),  2)</f>
        <v>0</v>
      </c>
      <c r="G34" s="41"/>
      <c r="H34" s="41"/>
      <c r="I34" s="151">
        <v>0.14999999999999999</v>
      </c>
      <c r="J34" s="150">
        <f>ROUND(((SUM(BF102:BF931))*I34),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ROUND((SUM(BG102:BG931)),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ROUND((SUM(BH102:BH931)),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ROUND((SUM(BI102:BI931)),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OPRAVA FASÁDY, DLAŽBA PŘÍSTŘEŠKU, MOBILÁŘ, ORIENTAČNÍ SYSTÉM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J102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J103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3182</v>
      </c>
      <c r="E61" s="177"/>
      <c r="F61" s="177"/>
      <c r="G61" s="177"/>
      <c r="H61" s="177"/>
      <c r="I61" s="177"/>
      <c r="J61" s="178">
        <f>J104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3183</v>
      </c>
      <c r="E62" s="177"/>
      <c r="F62" s="177"/>
      <c r="G62" s="177"/>
      <c r="H62" s="177"/>
      <c r="I62" s="177"/>
      <c r="J62" s="178">
        <f>J127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3184</v>
      </c>
      <c r="E63" s="177"/>
      <c r="F63" s="177"/>
      <c r="G63" s="177"/>
      <c r="H63" s="177"/>
      <c r="I63" s="177"/>
      <c r="J63" s="178">
        <f>J428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3185</v>
      </c>
      <c r="E64" s="177"/>
      <c r="F64" s="177"/>
      <c r="G64" s="177"/>
      <c r="H64" s="177"/>
      <c r="I64" s="177"/>
      <c r="J64" s="178">
        <f>J438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135</v>
      </c>
      <c r="E65" s="177"/>
      <c r="F65" s="177"/>
      <c r="G65" s="177"/>
      <c r="H65" s="177"/>
      <c r="I65" s="177"/>
      <c r="J65" s="178">
        <f>J450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136</v>
      </c>
      <c r="E66" s="177"/>
      <c r="F66" s="177"/>
      <c r="G66" s="177"/>
      <c r="H66" s="177"/>
      <c r="I66" s="177"/>
      <c r="J66" s="178">
        <f>J462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137</v>
      </c>
      <c r="E67" s="177"/>
      <c r="F67" s="177"/>
      <c r="G67" s="177"/>
      <c r="H67" s="177"/>
      <c r="I67" s="177"/>
      <c r="J67" s="178">
        <f>J521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2560</v>
      </c>
      <c r="E68" s="177"/>
      <c r="F68" s="177"/>
      <c r="G68" s="177"/>
      <c r="H68" s="177"/>
      <c r="I68" s="177"/>
      <c r="J68" s="178">
        <f>J581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3186</v>
      </c>
      <c r="E69" s="177"/>
      <c r="F69" s="177"/>
      <c r="G69" s="177"/>
      <c r="H69" s="177"/>
      <c r="I69" s="177"/>
      <c r="J69" s="178">
        <f>J617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139</v>
      </c>
      <c r="E70" s="177"/>
      <c r="F70" s="177"/>
      <c r="G70" s="177"/>
      <c r="H70" s="177"/>
      <c r="I70" s="177"/>
      <c r="J70" s="178">
        <f>J753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140</v>
      </c>
      <c r="E71" s="177"/>
      <c r="F71" s="177"/>
      <c r="G71" s="177"/>
      <c r="H71" s="177"/>
      <c r="I71" s="177"/>
      <c r="J71" s="178">
        <f>J774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141</v>
      </c>
      <c r="E72" s="171"/>
      <c r="F72" s="171"/>
      <c r="G72" s="171"/>
      <c r="H72" s="171"/>
      <c r="I72" s="171"/>
      <c r="J72" s="172">
        <f>J782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3187</v>
      </c>
      <c r="E73" s="177"/>
      <c r="F73" s="177"/>
      <c r="G73" s="177"/>
      <c r="H73" s="177"/>
      <c r="I73" s="177"/>
      <c r="J73" s="178">
        <f>J783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145</v>
      </c>
      <c r="E74" s="177"/>
      <c r="F74" s="177"/>
      <c r="G74" s="177"/>
      <c r="H74" s="177"/>
      <c r="I74" s="177"/>
      <c r="J74" s="178">
        <f>J788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146</v>
      </c>
      <c r="E75" s="177"/>
      <c r="F75" s="177"/>
      <c r="G75" s="177"/>
      <c r="H75" s="177"/>
      <c r="I75" s="177"/>
      <c r="J75" s="178">
        <f>J808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148</v>
      </c>
      <c r="E76" s="177"/>
      <c r="F76" s="177"/>
      <c r="G76" s="177"/>
      <c r="H76" s="177"/>
      <c r="I76" s="177"/>
      <c r="J76" s="178">
        <f>J818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151</v>
      </c>
      <c r="E77" s="177"/>
      <c r="F77" s="177"/>
      <c r="G77" s="177"/>
      <c r="H77" s="177"/>
      <c r="I77" s="177"/>
      <c r="J77" s="178">
        <f>J829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152</v>
      </c>
      <c r="E78" s="177"/>
      <c r="F78" s="177"/>
      <c r="G78" s="177"/>
      <c r="H78" s="177"/>
      <c r="I78" s="177"/>
      <c r="J78" s="178">
        <f>J842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3188</v>
      </c>
      <c r="E79" s="177"/>
      <c r="F79" s="177"/>
      <c r="G79" s="177"/>
      <c r="H79" s="177"/>
      <c r="I79" s="177"/>
      <c r="J79" s="178">
        <f>J909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8"/>
      <c r="C80" s="169"/>
      <c r="D80" s="170" t="s">
        <v>3189</v>
      </c>
      <c r="E80" s="171"/>
      <c r="F80" s="171"/>
      <c r="G80" s="171"/>
      <c r="H80" s="171"/>
      <c r="I80" s="171"/>
      <c r="J80" s="172">
        <f>J914</f>
        <v>0</v>
      </c>
      <c r="K80" s="169"/>
      <c r="L80" s="17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4"/>
      <c r="C81" s="175"/>
      <c r="D81" s="176" t="s">
        <v>3190</v>
      </c>
      <c r="E81" s="177"/>
      <c r="F81" s="177"/>
      <c r="G81" s="177"/>
      <c r="H81" s="177"/>
      <c r="I81" s="177"/>
      <c r="J81" s="178">
        <f>J915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8"/>
      <c r="C82" s="169"/>
      <c r="D82" s="170" t="s">
        <v>155</v>
      </c>
      <c r="E82" s="171"/>
      <c r="F82" s="171"/>
      <c r="G82" s="171"/>
      <c r="H82" s="171"/>
      <c r="I82" s="171"/>
      <c r="J82" s="172">
        <f>J927</f>
        <v>0</v>
      </c>
      <c r="K82" s="169"/>
      <c r="L82" s="17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156</v>
      </c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63" t="str">
        <f>E7</f>
        <v>ÚSTÍ NAD LABEM STŘEKOV ON - OPRAVA OBJEKTU _OPRAVA Č.1</v>
      </c>
      <c r="F92" s="35"/>
      <c r="G92" s="35"/>
      <c r="H92" s="35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122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E9</f>
        <v>03 - OPRAVA FASÁDY, DLAŽBA PŘÍSTŘEŠKU, MOBILÁŘ, ORIENTAČNÍ SYSTÉM</v>
      </c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F12</f>
        <v xml:space="preserve"> </v>
      </c>
      <c r="G96" s="43"/>
      <c r="H96" s="43"/>
      <c r="I96" s="35" t="s">
        <v>23</v>
      </c>
      <c r="J96" s="75" t="str">
        <f>IF(J12="","",J12)</f>
        <v>1. 4. 2023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E15</f>
        <v>Sprva železnic,s.o.</v>
      </c>
      <c r="G98" s="43"/>
      <c r="H98" s="43"/>
      <c r="I98" s="35" t="s">
        <v>32</v>
      </c>
      <c r="J98" s="39" t="str">
        <f>E21</f>
        <v xml:space="preserve"> </v>
      </c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30</v>
      </c>
      <c r="D99" s="43"/>
      <c r="E99" s="43"/>
      <c r="F99" s="30" t="str">
        <f>IF(E18="","",E18)</f>
        <v>Vyplň údaj</v>
      </c>
      <c r="G99" s="43"/>
      <c r="H99" s="43"/>
      <c r="I99" s="35" t="s">
        <v>34</v>
      </c>
      <c r="J99" s="39" t="str">
        <f>E24</f>
        <v xml:space="preserve"> 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0"/>
      <c r="B101" s="181"/>
      <c r="C101" s="182" t="s">
        <v>157</v>
      </c>
      <c r="D101" s="183" t="s">
        <v>56</v>
      </c>
      <c r="E101" s="183" t="s">
        <v>52</v>
      </c>
      <c r="F101" s="183" t="s">
        <v>53</v>
      </c>
      <c r="G101" s="183" t="s">
        <v>158</v>
      </c>
      <c r="H101" s="183" t="s">
        <v>159</v>
      </c>
      <c r="I101" s="183" t="s">
        <v>160</v>
      </c>
      <c r="J101" s="183" t="s">
        <v>126</v>
      </c>
      <c r="K101" s="184" t="s">
        <v>161</v>
      </c>
      <c r="L101" s="185"/>
      <c r="M101" s="95" t="s">
        <v>19</v>
      </c>
      <c r="N101" s="96" t="s">
        <v>41</v>
      </c>
      <c r="O101" s="96" t="s">
        <v>162</v>
      </c>
      <c r="P101" s="96" t="s">
        <v>163</v>
      </c>
      <c r="Q101" s="96" t="s">
        <v>164</v>
      </c>
      <c r="R101" s="96" t="s">
        <v>165</v>
      </c>
      <c r="S101" s="96" t="s">
        <v>166</v>
      </c>
      <c r="T101" s="97" t="s">
        <v>167</v>
      </c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</row>
    <row r="102" s="2" customFormat="1" ht="22.8" customHeight="1">
      <c r="A102" s="41"/>
      <c r="B102" s="42"/>
      <c r="C102" s="102" t="s">
        <v>168</v>
      </c>
      <c r="D102" s="43"/>
      <c r="E102" s="43"/>
      <c r="F102" s="43"/>
      <c r="G102" s="43"/>
      <c r="H102" s="43"/>
      <c r="I102" s="43"/>
      <c r="J102" s="186">
        <f>BK102</f>
        <v>0</v>
      </c>
      <c r="K102" s="43"/>
      <c r="L102" s="47"/>
      <c r="M102" s="98"/>
      <c r="N102" s="187"/>
      <c r="O102" s="99"/>
      <c r="P102" s="188">
        <f>P103+P782+P914+P927</f>
        <v>0</v>
      </c>
      <c r="Q102" s="99"/>
      <c r="R102" s="188">
        <f>R103+R782+R914+R927</f>
        <v>189.98522544999997</v>
      </c>
      <c r="S102" s="99"/>
      <c r="T102" s="189">
        <f>T103+T782+T914+T927</f>
        <v>213.04677699999999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70</v>
      </c>
      <c r="AU102" s="20" t="s">
        <v>127</v>
      </c>
      <c r="BK102" s="190">
        <f>BK103+BK782+BK914+BK927</f>
        <v>0</v>
      </c>
    </row>
    <row r="103" s="12" customFormat="1" ht="25.92" customHeight="1">
      <c r="A103" s="12"/>
      <c r="B103" s="191"/>
      <c r="C103" s="192"/>
      <c r="D103" s="193" t="s">
        <v>70</v>
      </c>
      <c r="E103" s="194" t="s">
        <v>169</v>
      </c>
      <c r="F103" s="194" t="s">
        <v>170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P104+P127+P428+P438+P450+P462+P521+P581+P617+P753+P774</f>
        <v>0</v>
      </c>
      <c r="Q103" s="199"/>
      <c r="R103" s="200">
        <f>R104+R127+R428+R438+R450+R462+R521+R581+R617+R753+R774</f>
        <v>180.72861854999999</v>
      </c>
      <c r="S103" s="199"/>
      <c r="T103" s="201">
        <f>T104+T127+T428+T438+T450+T462+T521+T581+T617+T753+T774</f>
        <v>212.96677699999998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79</v>
      </c>
      <c r="AT103" s="203" t="s">
        <v>70</v>
      </c>
      <c r="AU103" s="203" t="s">
        <v>71</v>
      </c>
      <c r="AY103" s="202" t="s">
        <v>171</v>
      </c>
      <c r="BK103" s="204">
        <f>BK104+BK127+BK428+BK438+BK450+BK462+BK521+BK581+BK617+BK753+BK774</f>
        <v>0</v>
      </c>
    </row>
    <row r="104" s="12" customFormat="1" ht="22.8" customHeight="1">
      <c r="A104" s="12"/>
      <c r="B104" s="191"/>
      <c r="C104" s="192"/>
      <c r="D104" s="193" t="s">
        <v>70</v>
      </c>
      <c r="E104" s="205" t="s">
        <v>3191</v>
      </c>
      <c r="F104" s="205" t="s">
        <v>3192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SUM(P105:P126)</f>
        <v>0</v>
      </c>
      <c r="Q104" s="199"/>
      <c r="R104" s="200">
        <f>SUM(R105:R126)</f>
        <v>132.20930568</v>
      </c>
      <c r="S104" s="199"/>
      <c r="T104" s="201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79</v>
      </c>
      <c r="AT104" s="203" t="s">
        <v>70</v>
      </c>
      <c r="AU104" s="203" t="s">
        <v>79</v>
      </c>
      <c r="AY104" s="202" t="s">
        <v>171</v>
      </c>
      <c r="BK104" s="204">
        <f>SUM(BK105:BK126)</f>
        <v>0</v>
      </c>
    </row>
    <row r="105" s="2" customFormat="1" ht="24.15" customHeight="1">
      <c r="A105" s="41"/>
      <c r="B105" s="42"/>
      <c r="C105" s="207" t="s">
        <v>79</v>
      </c>
      <c r="D105" s="207" t="s">
        <v>174</v>
      </c>
      <c r="E105" s="208" t="s">
        <v>3193</v>
      </c>
      <c r="F105" s="209" t="s">
        <v>3194</v>
      </c>
      <c r="G105" s="210" t="s">
        <v>191</v>
      </c>
      <c r="H105" s="211">
        <v>217.07900000000001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81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3195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3" customFormat="1">
      <c r="A107" s="13"/>
      <c r="B107" s="225"/>
      <c r="C107" s="226"/>
      <c r="D107" s="227" t="s">
        <v>182</v>
      </c>
      <c r="E107" s="228" t="s">
        <v>19</v>
      </c>
      <c r="F107" s="229" t="s">
        <v>3196</v>
      </c>
      <c r="G107" s="226"/>
      <c r="H107" s="230">
        <v>217.07900000000001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182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171</v>
      </c>
    </row>
    <row r="108" s="15" customFormat="1">
      <c r="A108" s="15"/>
      <c r="B108" s="248"/>
      <c r="C108" s="249"/>
      <c r="D108" s="227" t="s">
        <v>182</v>
      </c>
      <c r="E108" s="250" t="s">
        <v>19</v>
      </c>
      <c r="F108" s="251" t="s">
        <v>188</v>
      </c>
      <c r="G108" s="249"/>
      <c r="H108" s="252">
        <v>217.07900000000001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182</v>
      </c>
      <c r="AU108" s="258" t="s">
        <v>81</v>
      </c>
      <c r="AV108" s="15" t="s">
        <v>179</v>
      </c>
      <c r="AW108" s="15" t="s">
        <v>33</v>
      </c>
      <c r="AX108" s="15" t="s">
        <v>79</v>
      </c>
      <c r="AY108" s="258" t="s">
        <v>171</v>
      </c>
    </row>
    <row r="109" s="2" customFormat="1" ht="21.75" customHeight="1">
      <c r="A109" s="41"/>
      <c r="B109" s="42"/>
      <c r="C109" s="207" t="s">
        <v>81</v>
      </c>
      <c r="D109" s="207" t="s">
        <v>174</v>
      </c>
      <c r="E109" s="208" t="s">
        <v>3197</v>
      </c>
      <c r="F109" s="209" t="s">
        <v>3198</v>
      </c>
      <c r="G109" s="210" t="s">
        <v>191</v>
      </c>
      <c r="H109" s="211">
        <v>217.07900000000001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0.34499999999999997</v>
      </c>
      <c r="R109" s="216">
        <f>Q109*H109</f>
        <v>74.892254999999992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179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179</v>
      </c>
      <c r="BM109" s="218" t="s">
        <v>179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3199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13" customFormat="1">
      <c r="A111" s="13"/>
      <c r="B111" s="225"/>
      <c r="C111" s="226"/>
      <c r="D111" s="227" t="s">
        <v>182</v>
      </c>
      <c r="E111" s="228" t="s">
        <v>19</v>
      </c>
      <c r="F111" s="229" t="s">
        <v>3196</v>
      </c>
      <c r="G111" s="226"/>
      <c r="H111" s="230">
        <v>217.07900000000001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182</v>
      </c>
      <c r="AU111" s="236" t="s">
        <v>81</v>
      </c>
      <c r="AV111" s="13" t="s">
        <v>81</v>
      </c>
      <c r="AW111" s="13" t="s">
        <v>33</v>
      </c>
      <c r="AX111" s="13" t="s">
        <v>71</v>
      </c>
      <c r="AY111" s="236" t="s">
        <v>171</v>
      </c>
    </row>
    <row r="112" s="15" customFormat="1">
      <c r="A112" s="15"/>
      <c r="B112" s="248"/>
      <c r="C112" s="249"/>
      <c r="D112" s="227" t="s">
        <v>182</v>
      </c>
      <c r="E112" s="250" t="s">
        <v>19</v>
      </c>
      <c r="F112" s="251" t="s">
        <v>188</v>
      </c>
      <c r="G112" s="249"/>
      <c r="H112" s="252">
        <v>217.07900000000001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182</v>
      </c>
      <c r="AU112" s="258" t="s">
        <v>81</v>
      </c>
      <c r="AV112" s="15" t="s">
        <v>179</v>
      </c>
      <c r="AW112" s="15" t="s">
        <v>33</v>
      </c>
      <c r="AX112" s="15" t="s">
        <v>79</v>
      </c>
      <c r="AY112" s="258" t="s">
        <v>171</v>
      </c>
    </row>
    <row r="113" s="2" customFormat="1" ht="24.15" customHeight="1">
      <c r="A113" s="41"/>
      <c r="B113" s="42"/>
      <c r="C113" s="207" t="s">
        <v>185</v>
      </c>
      <c r="D113" s="207" t="s">
        <v>174</v>
      </c>
      <c r="E113" s="208" t="s">
        <v>3200</v>
      </c>
      <c r="F113" s="209" t="s">
        <v>3201</v>
      </c>
      <c r="G113" s="210" t="s">
        <v>191</v>
      </c>
      <c r="H113" s="211">
        <v>217.07900000000001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0.16192000000000001</v>
      </c>
      <c r="R113" s="216">
        <f>Q113*H113</f>
        <v>35.149431680000006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197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3202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2" customFormat="1" ht="37.8" customHeight="1">
      <c r="A115" s="41"/>
      <c r="B115" s="42"/>
      <c r="C115" s="207" t="s">
        <v>179</v>
      </c>
      <c r="D115" s="207" t="s">
        <v>174</v>
      </c>
      <c r="E115" s="208" t="s">
        <v>3203</v>
      </c>
      <c r="F115" s="209" t="s">
        <v>3204</v>
      </c>
      <c r="G115" s="210" t="s">
        <v>191</v>
      </c>
      <c r="H115" s="211">
        <v>217.07900000000001</v>
      </c>
      <c r="I115" s="212"/>
      <c r="J115" s="213">
        <f>ROUND(I115*H115,2)</f>
        <v>0</v>
      </c>
      <c r="K115" s="209" t="s">
        <v>178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0.10100000000000001</v>
      </c>
      <c r="R115" s="216">
        <f>Q115*H115</f>
        <v>21.924979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179</v>
      </c>
      <c r="AT115" s="218" t="s">
        <v>174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179</v>
      </c>
      <c r="BM115" s="218" t="s">
        <v>204</v>
      </c>
    </row>
    <row r="116" s="2" customFormat="1">
      <c r="A116" s="41"/>
      <c r="B116" s="42"/>
      <c r="C116" s="43"/>
      <c r="D116" s="220" t="s">
        <v>180</v>
      </c>
      <c r="E116" s="43"/>
      <c r="F116" s="221" t="s">
        <v>3205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180</v>
      </c>
      <c r="AU116" s="20" t="s">
        <v>81</v>
      </c>
    </row>
    <row r="117" s="2" customFormat="1" ht="16.5" customHeight="1">
      <c r="A117" s="41"/>
      <c r="B117" s="42"/>
      <c r="C117" s="269" t="s">
        <v>210</v>
      </c>
      <c r="D117" s="269" t="s">
        <v>565</v>
      </c>
      <c r="E117" s="270" t="s">
        <v>3206</v>
      </c>
      <c r="F117" s="271" t="s">
        <v>3207</v>
      </c>
      <c r="G117" s="272" t="s">
        <v>191</v>
      </c>
      <c r="H117" s="273">
        <v>221.42099999999999</v>
      </c>
      <c r="I117" s="274"/>
      <c r="J117" s="275">
        <f>ROUND(I117*H117,2)</f>
        <v>0</v>
      </c>
      <c r="K117" s="271" t="s">
        <v>19</v>
      </c>
      <c r="L117" s="276"/>
      <c r="M117" s="277" t="s">
        <v>19</v>
      </c>
      <c r="N117" s="278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204</v>
      </c>
      <c r="AT117" s="218" t="s">
        <v>565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179</v>
      </c>
      <c r="BM117" s="218" t="s">
        <v>213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3208</v>
      </c>
      <c r="G118" s="226"/>
      <c r="H118" s="230">
        <v>221.42099999999999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5" customFormat="1">
      <c r="A119" s="15"/>
      <c r="B119" s="248"/>
      <c r="C119" s="249"/>
      <c r="D119" s="227" t="s">
        <v>182</v>
      </c>
      <c r="E119" s="250" t="s">
        <v>19</v>
      </c>
      <c r="F119" s="251" t="s">
        <v>188</v>
      </c>
      <c r="G119" s="249"/>
      <c r="H119" s="252">
        <v>221.42099999999999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182</v>
      </c>
      <c r="AU119" s="258" t="s">
        <v>81</v>
      </c>
      <c r="AV119" s="15" t="s">
        <v>179</v>
      </c>
      <c r="AW119" s="15" t="s">
        <v>33</v>
      </c>
      <c r="AX119" s="15" t="s">
        <v>79</v>
      </c>
      <c r="AY119" s="258" t="s">
        <v>171</v>
      </c>
    </row>
    <row r="120" s="2" customFormat="1" ht="37.8" customHeight="1">
      <c r="A120" s="41"/>
      <c r="B120" s="42"/>
      <c r="C120" s="207" t="s">
        <v>197</v>
      </c>
      <c r="D120" s="207" t="s">
        <v>174</v>
      </c>
      <c r="E120" s="208" t="s">
        <v>3209</v>
      </c>
      <c r="F120" s="209" t="s">
        <v>3210</v>
      </c>
      <c r="G120" s="210" t="s">
        <v>234</v>
      </c>
      <c r="H120" s="211">
        <v>3</v>
      </c>
      <c r="I120" s="212"/>
      <c r="J120" s="213">
        <f>ROUND(I120*H120,2)</f>
        <v>0</v>
      </c>
      <c r="K120" s="209" t="s">
        <v>178</v>
      </c>
      <c r="L120" s="47"/>
      <c r="M120" s="214" t="s">
        <v>19</v>
      </c>
      <c r="N120" s="215" t="s">
        <v>42</v>
      </c>
      <c r="O120" s="87"/>
      <c r="P120" s="216">
        <f>O120*H120</f>
        <v>0</v>
      </c>
      <c r="Q120" s="216">
        <v>0.080879999999999994</v>
      </c>
      <c r="R120" s="216">
        <f>Q120*H120</f>
        <v>0.24263999999999997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179</v>
      </c>
      <c r="AT120" s="218" t="s">
        <v>174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179</v>
      </c>
      <c r="BM120" s="218" t="s">
        <v>219</v>
      </c>
    </row>
    <row r="121" s="2" customFormat="1">
      <c r="A121" s="41"/>
      <c r="B121" s="42"/>
      <c r="C121" s="43"/>
      <c r="D121" s="220" t="s">
        <v>180</v>
      </c>
      <c r="E121" s="43"/>
      <c r="F121" s="221" t="s">
        <v>3211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180</v>
      </c>
      <c r="AU121" s="20" t="s">
        <v>81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3212</v>
      </c>
      <c r="G122" s="226"/>
      <c r="H122" s="230">
        <v>3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71</v>
      </c>
      <c r="AY122" s="236" t="s">
        <v>171</v>
      </c>
    </row>
    <row r="123" s="15" customFormat="1">
      <c r="A123" s="15"/>
      <c r="B123" s="248"/>
      <c r="C123" s="249"/>
      <c r="D123" s="227" t="s">
        <v>182</v>
      </c>
      <c r="E123" s="250" t="s">
        <v>19</v>
      </c>
      <c r="F123" s="251" t="s">
        <v>188</v>
      </c>
      <c r="G123" s="249"/>
      <c r="H123" s="252">
        <v>3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182</v>
      </c>
      <c r="AU123" s="258" t="s">
        <v>81</v>
      </c>
      <c r="AV123" s="15" t="s">
        <v>179</v>
      </c>
      <c r="AW123" s="15" t="s">
        <v>33</v>
      </c>
      <c r="AX123" s="15" t="s">
        <v>79</v>
      </c>
      <c r="AY123" s="258" t="s">
        <v>171</v>
      </c>
    </row>
    <row r="124" s="2" customFormat="1" ht="21.75" customHeight="1">
      <c r="A124" s="41"/>
      <c r="B124" s="42"/>
      <c r="C124" s="269" t="s">
        <v>224</v>
      </c>
      <c r="D124" s="269" t="s">
        <v>565</v>
      </c>
      <c r="E124" s="270" t="s">
        <v>3213</v>
      </c>
      <c r="F124" s="271" t="s">
        <v>3214</v>
      </c>
      <c r="G124" s="272" t="s">
        <v>191</v>
      </c>
      <c r="H124" s="273">
        <v>0.66000000000000003</v>
      </c>
      <c r="I124" s="274"/>
      <c r="J124" s="275">
        <f>ROUND(I124*H124,2)</f>
        <v>0</v>
      </c>
      <c r="K124" s="271" t="s">
        <v>19</v>
      </c>
      <c r="L124" s="276"/>
      <c r="M124" s="277" t="s">
        <v>19</v>
      </c>
      <c r="N124" s="278" t="s">
        <v>42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204</v>
      </c>
      <c r="AT124" s="218" t="s">
        <v>565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179</v>
      </c>
      <c r="BM124" s="218" t="s">
        <v>227</v>
      </c>
    </row>
    <row r="125" s="13" customFormat="1">
      <c r="A125" s="13"/>
      <c r="B125" s="225"/>
      <c r="C125" s="226"/>
      <c r="D125" s="227" t="s">
        <v>182</v>
      </c>
      <c r="E125" s="228" t="s">
        <v>19</v>
      </c>
      <c r="F125" s="229" t="s">
        <v>3215</v>
      </c>
      <c r="G125" s="226"/>
      <c r="H125" s="230">
        <v>0.66000000000000003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182</v>
      </c>
      <c r="AU125" s="236" t="s">
        <v>81</v>
      </c>
      <c r="AV125" s="13" t="s">
        <v>81</v>
      </c>
      <c r="AW125" s="13" t="s">
        <v>33</v>
      </c>
      <c r="AX125" s="13" t="s">
        <v>71</v>
      </c>
      <c r="AY125" s="236" t="s">
        <v>171</v>
      </c>
    </row>
    <row r="126" s="15" customFormat="1">
      <c r="A126" s="15"/>
      <c r="B126" s="248"/>
      <c r="C126" s="249"/>
      <c r="D126" s="227" t="s">
        <v>182</v>
      </c>
      <c r="E126" s="250" t="s">
        <v>19</v>
      </c>
      <c r="F126" s="251" t="s">
        <v>188</v>
      </c>
      <c r="G126" s="249"/>
      <c r="H126" s="252">
        <v>0.66000000000000003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182</v>
      </c>
      <c r="AU126" s="258" t="s">
        <v>81</v>
      </c>
      <c r="AV126" s="15" t="s">
        <v>179</v>
      </c>
      <c r="AW126" s="15" t="s">
        <v>33</v>
      </c>
      <c r="AX126" s="15" t="s">
        <v>79</v>
      </c>
      <c r="AY126" s="258" t="s">
        <v>171</v>
      </c>
    </row>
    <row r="127" s="12" customFormat="1" ht="22.8" customHeight="1">
      <c r="A127" s="12"/>
      <c r="B127" s="191"/>
      <c r="C127" s="192"/>
      <c r="D127" s="193" t="s">
        <v>70</v>
      </c>
      <c r="E127" s="205" t="s">
        <v>488</v>
      </c>
      <c r="F127" s="205" t="s">
        <v>3216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SUM(P128:P427)</f>
        <v>0</v>
      </c>
      <c r="Q127" s="199"/>
      <c r="R127" s="200">
        <f>SUM(R128:R427)</f>
        <v>46.573664020000002</v>
      </c>
      <c r="S127" s="199"/>
      <c r="T127" s="201">
        <f>SUM(T128:T427)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79</v>
      </c>
      <c r="AT127" s="203" t="s">
        <v>70</v>
      </c>
      <c r="AU127" s="203" t="s">
        <v>79</v>
      </c>
      <c r="AY127" s="202" t="s">
        <v>171</v>
      </c>
      <c r="BK127" s="204">
        <f>SUM(BK128:BK427)</f>
        <v>0</v>
      </c>
    </row>
    <row r="128" s="2" customFormat="1" ht="16.5" customHeight="1">
      <c r="A128" s="41"/>
      <c r="B128" s="42"/>
      <c r="C128" s="207" t="s">
        <v>204</v>
      </c>
      <c r="D128" s="207" t="s">
        <v>174</v>
      </c>
      <c r="E128" s="208" t="s">
        <v>3217</v>
      </c>
      <c r="F128" s="209" t="s">
        <v>3218</v>
      </c>
      <c r="G128" s="210" t="s">
        <v>191</v>
      </c>
      <c r="H128" s="211">
        <v>1660.7470000000001</v>
      </c>
      <c r="I128" s="212"/>
      <c r="J128" s="213">
        <f>ROUND(I128*H128,2)</f>
        <v>0</v>
      </c>
      <c r="K128" s="209" t="s">
        <v>178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179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179</v>
      </c>
      <c r="BM128" s="218" t="s">
        <v>235</v>
      </c>
    </row>
    <row r="129" s="2" customFormat="1">
      <c r="A129" s="41"/>
      <c r="B129" s="42"/>
      <c r="C129" s="43"/>
      <c r="D129" s="220" t="s">
        <v>180</v>
      </c>
      <c r="E129" s="43"/>
      <c r="F129" s="221" t="s">
        <v>3219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180</v>
      </c>
      <c r="AU129" s="20" t="s">
        <v>81</v>
      </c>
    </row>
    <row r="130" s="2" customFormat="1" ht="24.15" customHeight="1">
      <c r="A130" s="41"/>
      <c r="B130" s="42"/>
      <c r="C130" s="207" t="s">
        <v>238</v>
      </c>
      <c r="D130" s="207" t="s">
        <v>174</v>
      </c>
      <c r="E130" s="208" t="s">
        <v>3220</v>
      </c>
      <c r="F130" s="209" t="s">
        <v>3221</v>
      </c>
      <c r="G130" s="210" t="s">
        <v>191</v>
      </c>
      <c r="H130" s="211">
        <v>1660.7470000000001</v>
      </c>
      <c r="I130" s="212"/>
      <c r="J130" s="213">
        <f>ROUND(I130*H130,2)</f>
        <v>0</v>
      </c>
      <c r="K130" s="209" t="s">
        <v>178</v>
      </c>
      <c r="L130" s="47"/>
      <c r="M130" s="214" t="s">
        <v>19</v>
      </c>
      <c r="N130" s="215" t="s">
        <v>42</v>
      </c>
      <c r="O130" s="87"/>
      <c r="P130" s="216">
        <f>O130*H130</f>
        <v>0</v>
      </c>
      <c r="Q130" s="216">
        <v>0.01796</v>
      </c>
      <c r="R130" s="216">
        <f>Q130*H130</f>
        <v>29.827016120000003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179</v>
      </c>
      <c r="AT130" s="218" t="s">
        <v>174</v>
      </c>
      <c r="AU130" s="218" t="s">
        <v>81</v>
      </c>
      <c r="AY130" s="20" t="s">
        <v>171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179</v>
      </c>
      <c r="BM130" s="218" t="s">
        <v>241</v>
      </c>
    </row>
    <row r="131" s="2" customFormat="1">
      <c r="A131" s="41"/>
      <c r="B131" s="42"/>
      <c r="C131" s="43"/>
      <c r="D131" s="220" t="s">
        <v>180</v>
      </c>
      <c r="E131" s="43"/>
      <c r="F131" s="221" t="s">
        <v>3222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180</v>
      </c>
      <c r="AU131" s="20" t="s">
        <v>81</v>
      </c>
    </row>
    <row r="132" s="13" customFormat="1">
      <c r="A132" s="13"/>
      <c r="B132" s="225"/>
      <c r="C132" s="226"/>
      <c r="D132" s="227" t="s">
        <v>182</v>
      </c>
      <c r="E132" s="228" t="s">
        <v>19</v>
      </c>
      <c r="F132" s="229" t="s">
        <v>3223</v>
      </c>
      <c r="G132" s="226"/>
      <c r="H132" s="230">
        <v>29.899999999999999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182</v>
      </c>
      <c r="AU132" s="236" t="s">
        <v>81</v>
      </c>
      <c r="AV132" s="13" t="s">
        <v>81</v>
      </c>
      <c r="AW132" s="13" t="s">
        <v>33</v>
      </c>
      <c r="AX132" s="13" t="s">
        <v>71</v>
      </c>
      <c r="AY132" s="236" t="s">
        <v>171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3224</v>
      </c>
      <c r="G133" s="226"/>
      <c r="H133" s="230">
        <v>2.6850000000000001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3" customFormat="1">
      <c r="A134" s="13"/>
      <c r="B134" s="225"/>
      <c r="C134" s="226"/>
      <c r="D134" s="227" t="s">
        <v>182</v>
      </c>
      <c r="E134" s="228" t="s">
        <v>19</v>
      </c>
      <c r="F134" s="229" t="s">
        <v>3225</v>
      </c>
      <c r="G134" s="226"/>
      <c r="H134" s="230">
        <v>-9.6669999999999998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182</v>
      </c>
      <c r="AU134" s="236" t="s">
        <v>81</v>
      </c>
      <c r="AV134" s="13" t="s">
        <v>81</v>
      </c>
      <c r="AW134" s="13" t="s">
        <v>33</v>
      </c>
      <c r="AX134" s="13" t="s">
        <v>71</v>
      </c>
      <c r="AY134" s="236" t="s">
        <v>171</v>
      </c>
    </row>
    <row r="135" s="13" customFormat="1">
      <c r="A135" s="13"/>
      <c r="B135" s="225"/>
      <c r="C135" s="226"/>
      <c r="D135" s="227" t="s">
        <v>182</v>
      </c>
      <c r="E135" s="228" t="s">
        <v>19</v>
      </c>
      <c r="F135" s="229" t="s">
        <v>3226</v>
      </c>
      <c r="G135" s="226"/>
      <c r="H135" s="230">
        <v>1.46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182</v>
      </c>
      <c r="AU135" s="236" t="s">
        <v>81</v>
      </c>
      <c r="AV135" s="13" t="s">
        <v>81</v>
      </c>
      <c r="AW135" s="13" t="s">
        <v>33</v>
      </c>
      <c r="AX135" s="13" t="s">
        <v>71</v>
      </c>
      <c r="AY135" s="236" t="s">
        <v>171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3227</v>
      </c>
      <c r="G136" s="226"/>
      <c r="H136" s="230">
        <v>2.0529999999999999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3" customFormat="1">
      <c r="A137" s="13"/>
      <c r="B137" s="225"/>
      <c r="C137" s="226"/>
      <c r="D137" s="227" t="s">
        <v>182</v>
      </c>
      <c r="E137" s="228" t="s">
        <v>19</v>
      </c>
      <c r="F137" s="229" t="s">
        <v>3228</v>
      </c>
      <c r="G137" s="226"/>
      <c r="H137" s="230">
        <v>0.75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182</v>
      </c>
      <c r="AU137" s="236" t="s">
        <v>81</v>
      </c>
      <c r="AV137" s="13" t="s">
        <v>81</v>
      </c>
      <c r="AW137" s="13" t="s">
        <v>33</v>
      </c>
      <c r="AX137" s="13" t="s">
        <v>71</v>
      </c>
      <c r="AY137" s="236" t="s">
        <v>171</v>
      </c>
    </row>
    <row r="138" s="13" customFormat="1">
      <c r="A138" s="13"/>
      <c r="B138" s="225"/>
      <c r="C138" s="226"/>
      <c r="D138" s="227" t="s">
        <v>182</v>
      </c>
      <c r="E138" s="228" t="s">
        <v>19</v>
      </c>
      <c r="F138" s="229" t="s">
        <v>3229</v>
      </c>
      <c r="G138" s="226"/>
      <c r="H138" s="230">
        <v>62.640000000000001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182</v>
      </c>
      <c r="AU138" s="236" t="s">
        <v>81</v>
      </c>
      <c r="AV138" s="13" t="s">
        <v>81</v>
      </c>
      <c r="AW138" s="13" t="s">
        <v>33</v>
      </c>
      <c r="AX138" s="13" t="s">
        <v>71</v>
      </c>
      <c r="AY138" s="236" t="s">
        <v>171</v>
      </c>
    </row>
    <row r="139" s="13" customFormat="1">
      <c r="A139" s="13"/>
      <c r="B139" s="225"/>
      <c r="C139" s="226"/>
      <c r="D139" s="227" t="s">
        <v>182</v>
      </c>
      <c r="E139" s="228" t="s">
        <v>19</v>
      </c>
      <c r="F139" s="229" t="s">
        <v>3230</v>
      </c>
      <c r="G139" s="226"/>
      <c r="H139" s="230">
        <v>-13.797000000000001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182</v>
      </c>
      <c r="AU139" s="236" t="s">
        <v>81</v>
      </c>
      <c r="AV139" s="13" t="s">
        <v>81</v>
      </c>
      <c r="AW139" s="13" t="s">
        <v>33</v>
      </c>
      <c r="AX139" s="13" t="s">
        <v>71</v>
      </c>
      <c r="AY139" s="236" t="s">
        <v>171</v>
      </c>
    </row>
    <row r="140" s="13" customFormat="1">
      <c r="A140" s="13"/>
      <c r="B140" s="225"/>
      <c r="C140" s="226"/>
      <c r="D140" s="227" t="s">
        <v>182</v>
      </c>
      <c r="E140" s="228" t="s">
        <v>19</v>
      </c>
      <c r="F140" s="229" t="s">
        <v>3231</v>
      </c>
      <c r="G140" s="226"/>
      <c r="H140" s="230">
        <v>5.5800000000000001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182</v>
      </c>
      <c r="AU140" s="236" t="s">
        <v>81</v>
      </c>
      <c r="AV140" s="13" t="s">
        <v>81</v>
      </c>
      <c r="AW140" s="13" t="s">
        <v>33</v>
      </c>
      <c r="AX140" s="13" t="s">
        <v>71</v>
      </c>
      <c r="AY140" s="236" t="s">
        <v>171</v>
      </c>
    </row>
    <row r="141" s="13" customFormat="1">
      <c r="A141" s="13"/>
      <c r="B141" s="225"/>
      <c r="C141" s="226"/>
      <c r="D141" s="227" t="s">
        <v>182</v>
      </c>
      <c r="E141" s="228" t="s">
        <v>19</v>
      </c>
      <c r="F141" s="229" t="s">
        <v>3232</v>
      </c>
      <c r="G141" s="226"/>
      <c r="H141" s="230">
        <v>1.47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182</v>
      </c>
      <c r="AU141" s="236" t="s">
        <v>81</v>
      </c>
      <c r="AV141" s="13" t="s">
        <v>81</v>
      </c>
      <c r="AW141" s="13" t="s">
        <v>33</v>
      </c>
      <c r="AX141" s="13" t="s">
        <v>71</v>
      </c>
      <c r="AY141" s="236" t="s">
        <v>171</v>
      </c>
    </row>
    <row r="142" s="13" customFormat="1">
      <c r="A142" s="13"/>
      <c r="B142" s="225"/>
      <c r="C142" s="226"/>
      <c r="D142" s="227" t="s">
        <v>182</v>
      </c>
      <c r="E142" s="228" t="s">
        <v>19</v>
      </c>
      <c r="F142" s="229" t="s">
        <v>3233</v>
      </c>
      <c r="G142" s="226"/>
      <c r="H142" s="230">
        <v>17.183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182</v>
      </c>
      <c r="AU142" s="236" t="s">
        <v>81</v>
      </c>
      <c r="AV142" s="13" t="s">
        <v>81</v>
      </c>
      <c r="AW142" s="13" t="s">
        <v>33</v>
      </c>
      <c r="AX142" s="13" t="s">
        <v>71</v>
      </c>
      <c r="AY142" s="236" t="s">
        <v>171</v>
      </c>
    </row>
    <row r="143" s="13" customFormat="1">
      <c r="A143" s="13"/>
      <c r="B143" s="225"/>
      <c r="C143" s="226"/>
      <c r="D143" s="227" t="s">
        <v>182</v>
      </c>
      <c r="E143" s="228" t="s">
        <v>19</v>
      </c>
      <c r="F143" s="229" t="s">
        <v>3234</v>
      </c>
      <c r="G143" s="226"/>
      <c r="H143" s="230">
        <v>-4.5919999999999996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182</v>
      </c>
      <c r="AU143" s="236" t="s">
        <v>81</v>
      </c>
      <c r="AV143" s="13" t="s">
        <v>81</v>
      </c>
      <c r="AW143" s="13" t="s">
        <v>33</v>
      </c>
      <c r="AX143" s="13" t="s">
        <v>71</v>
      </c>
      <c r="AY143" s="236" t="s">
        <v>171</v>
      </c>
    </row>
    <row r="144" s="13" customFormat="1">
      <c r="A144" s="13"/>
      <c r="B144" s="225"/>
      <c r="C144" s="226"/>
      <c r="D144" s="227" t="s">
        <v>182</v>
      </c>
      <c r="E144" s="228" t="s">
        <v>19</v>
      </c>
      <c r="F144" s="229" t="s">
        <v>309</v>
      </c>
      <c r="G144" s="226"/>
      <c r="H144" s="230">
        <v>1.194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182</v>
      </c>
      <c r="AU144" s="236" t="s">
        <v>81</v>
      </c>
      <c r="AV144" s="13" t="s">
        <v>81</v>
      </c>
      <c r="AW144" s="13" t="s">
        <v>33</v>
      </c>
      <c r="AX144" s="13" t="s">
        <v>71</v>
      </c>
      <c r="AY144" s="236" t="s">
        <v>171</v>
      </c>
    </row>
    <row r="145" s="13" customFormat="1">
      <c r="A145" s="13"/>
      <c r="B145" s="225"/>
      <c r="C145" s="226"/>
      <c r="D145" s="227" t="s">
        <v>182</v>
      </c>
      <c r="E145" s="228" t="s">
        <v>19</v>
      </c>
      <c r="F145" s="229" t="s">
        <v>3235</v>
      </c>
      <c r="G145" s="226"/>
      <c r="H145" s="230">
        <v>143.88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182</v>
      </c>
      <c r="AU145" s="236" t="s">
        <v>81</v>
      </c>
      <c r="AV145" s="13" t="s">
        <v>81</v>
      </c>
      <c r="AW145" s="13" t="s">
        <v>33</v>
      </c>
      <c r="AX145" s="13" t="s">
        <v>71</v>
      </c>
      <c r="AY145" s="236" t="s">
        <v>171</v>
      </c>
    </row>
    <row r="146" s="13" customFormat="1">
      <c r="A146" s="13"/>
      <c r="B146" s="225"/>
      <c r="C146" s="226"/>
      <c r="D146" s="227" t="s">
        <v>182</v>
      </c>
      <c r="E146" s="228" t="s">
        <v>19</v>
      </c>
      <c r="F146" s="229" t="s">
        <v>3236</v>
      </c>
      <c r="G146" s="226"/>
      <c r="H146" s="230">
        <v>-34.189999999999998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182</v>
      </c>
      <c r="AU146" s="236" t="s">
        <v>81</v>
      </c>
      <c r="AV146" s="13" t="s">
        <v>81</v>
      </c>
      <c r="AW146" s="13" t="s">
        <v>33</v>
      </c>
      <c r="AX146" s="13" t="s">
        <v>71</v>
      </c>
      <c r="AY146" s="236" t="s">
        <v>171</v>
      </c>
    </row>
    <row r="147" s="13" customFormat="1">
      <c r="A147" s="13"/>
      <c r="B147" s="225"/>
      <c r="C147" s="226"/>
      <c r="D147" s="227" t="s">
        <v>182</v>
      </c>
      <c r="E147" s="228" t="s">
        <v>19</v>
      </c>
      <c r="F147" s="229" t="s">
        <v>3237</v>
      </c>
      <c r="G147" s="226"/>
      <c r="H147" s="230">
        <v>1.69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182</v>
      </c>
      <c r="AU147" s="236" t="s">
        <v>81</v>
      </c>
      <c r="AV147" s="13" t="s">
        <v>81</v>
      </c>
      <c r="AW147" s="13" t="s">
        <v>33</v>
      </c>
      <c r="AX147" s="13" t="s">
        <v>71</v>
      </c>
      <c r="AY147" s="236" t="s">
        <v>171</v>
      </c>
    </row>
    <row r="148" s="13" customFormat="1">
      <c r="A148" s="13"/>
      <c r="B148" s="225"/>
      <c r="C148" s="226"/>
      <c r="D148" s="227" t="s">
        <v>182</v>
      </c>
      <c r="E148" s="228" t="s">
        <v>19</v>
      </c>
      <c r="F148" s="229" t="s">
        <v>3238</v>
      </c>
      <c r="G148" s="226"/>
      <c r="H148" s="230">
        <v>2.7799999999999998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182</v>
      </c>
      <c r="AU148" s="236" t="s">
        <v>81</v>
      </c>
      <c r="AV148" s="13" t="s">
        <v>81</v>
      </c>
      <c r="AW148" s="13" t="s">
        <v>33</v>
      </c>
      <c r="AX148" s="13" t="s">
        <v>71</v>
      </c>
      <c r="AY148" s="236" t="s">
        <v>171</v>
      </c>
    </row>
    <row r="149" s="13" customFormat="1">
      <c r="A149" s="13"/>
      <c r="B149" s="225"/>
      <c r="C149" s="226"/>
      <c r="D149" s="227" t="s">
        <v>182</v>
      </c>
      <c r="E149" s="228" t="s">
        <v>19</v>
      </c>
      <c r="F149" s="229" t="s">
        <v>3239</v>
      </c>
      <c r="G149" s="226"/>
      <c r="H149" s="230">
        <v>2.7970000000000002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182</v>
      </c>
      <c r="AU149" s="236" t="s">
        <v>81</v>
      </c>
      <c r="AV149" s="13" t="s">
        <v>81</v>
      </c>
      <c r="AW149" s="13" t="s">
        <v>33</v>
      </c>
      <c r="AX149" s="13" t="s">
        <v>71</v>
      </c>
      <c r="AY149" s="236" t="s">
        <v>171</v>
      </c>
    </row>
    <row r="150" s="13" customFormat="1">
      <c r="A150" s="13"/>
      <c r="B150" s="225"/>
      <c r="C150" s="226"/>
      <c r="D150" s="227" t="s">
        <v>182</v>
      </c>
      <c r="E150" s="228" t="s">
        <v>19</v>
      </c>
      <c r="F150" s="229" t="s">
        <v>3240</v>
      </c>
      <c r="G150" s="226"/>
      <c r="H150" s="230">
        <v>2.6389999999999998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182</v>
      </c>
      <c r="AU150" s="236" t="s">
        <v>81</v>
      </c>
      <c r="AV150" s="13" t="s">
        <v>81</v>
      </c>
      <c r="AW150" s="13" t="s">
        <v>33</v>
      </c>
      <c r="AX150" s="13" t="s">
        <v>71</v>
      </c>
      <c r="AY150" s="236" t="s">
        <v>171</v>
      </c>
    </row>
    <row r="151" s="13" customFormat="1">
      <c r="A151" s="13"/>
      <c r="B151" s="225"/>
      <c r="C151" s="226"/>
      <c r="D151" s="227" t="s">
        <v>182</v>
      </c>
      <c r="E151" s="228" t="s">
        <v>19</v>
      </c>
      <c r="F151" s="229" t="s">
        <v>3241</v>
      </c>
      <c r="G151" s="226"/>
      <c r="H151" s="230">
        <v>5.5800000000000001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182</v>
      </c>
      <c r="AU151" s="236" t="s">
        <v>81</v>
      </c>
      <c r="AV151" s="13" t="s">
        <v>81</v>
      </c>
      <c r="AW151" s="13" t="s">
        <v>33</v>
      </c>
      <c r="AX151" s="13" t="s">
        <v>71</v>
      </c>
      <c r="AY151" s="236" t="s">
        <v>171</v>
      </c>
    </row>
    <row r="152" s="13" customFormat="1">
      <c r="A152" s="13"/>
      <c r="B152" s="225"/>
      <c r="C152" s="226"/>
      <c r="D152" s="227" t="s">
        <v>182</v>
      </c>
      <c r="E152" s="228" t="s">
        <v>19</v>
      </c>
      <c r="F152" s="229" t="s">
        <v>3242</v>
      </c>
      <c r="G152" s="226"/>
      <c r="H152" s="230">
        <v>141.36000000000001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182</v>
      </c>
      <c r="AU152" s="236" t="s">
        <v>81</v>
      </c>
      <c r="AV152" s="13" t="s">
        <v>81</v>
      </c>
      <c r="AW152" s="13" t="s">
        <v>33</v>
      </c>
      <c r="AX152" s="13" t="s">
        <v>71</v>
      </c>
      <c r="AY152" s="236" t="s">
        <v>171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3243</v>
      </c>
      <c r="G153" s="226"/>
      <c r="H153" s="230">
        <v>13.875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3244</v>
      </c>
      <c r="G154" s="226"/>
      <c r="H154" s="230">
        <v>-24.768000000000001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3" customFormat="1">
      <c r="A155" s="13"/>
      <c r="B155" s="225"/>
      <c r="C155" s="226"/>
      <c r="D155" s="227" t="s">
        <v>182</v>
      </c>
      <c r="E155" s="228" t="s">
        <v>19</v>
      </c>
      <c r="F155" s="229" t="s">
        <v>3245</v>
      </c>
      <c r="G155" s="226"/>
      <c r="H155" s="230">
        <v>14.76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182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171</v>
      </c>
    </row>
    <row r="156" s="13" customFormat="1">
      <c r="A156" s="13"/>
      <c r="B156" s="225"/>
      <c r="C156" s="226"/>
      <c r="D156" s="227" t="s">
        <v>182</v>
      </c>
      <c r="E156" s="228" t="s">
        <v>19</v>
      </c>
      <c r="F156" s="229" t="s">
        <v>3246</v>
      </c>
      <c r="G156" s="226"/>
      <c r="H156" s="230">
        <v>2.79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182</v>
      </c>
      <c r="AU156" s="236" t="s">
        <v>81</v>
      </c>
      <c r="AV156" s="13" t="s">
        <v>81</v>
      </c>
      <c r="AW156" s="13" t="s">
        <v>33</v>
      </c>
      <c r="AX156" s="13" t="s">
        <v>71</v>
      </c>
      <c r="AY156" s="236" t="s">
        <v>171</v>
      </c>
    </row>
    <row r="157" s="13" customFormat="1">
      <c r="A157" s="13"/>
      <c r="B157" s="225"/>
      <c r="C157" s="226"/>
      <c r="D157" s="227" t="s">
        <v>182</v>
      </c>
      <c r="E157" s="228" t="s">
        <v>19</v>
      </c>
      <c r="F157" s="229" t="s">
        <v>3228</v>
      </c>
      <c r="G157" s="226"/>
      <c r="H157" s="230">
        <v>0.75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182</v>
      </c>
      <c r="AU157" s="236" t="s">
        <v>81</v>
      </c>
      <c r="AV157" s="13" t="s">
        <v>81</v>
      </c>
      <c r="AW157" s="13" t="s">
        <v>33</v>
      </c>
      <c r="AX157" s="13" t="s">
        <v>71</v>
      </c>
      <c r="AY157" s="236" t="s">
        <v>171</v>
      </c>
    </row>
    <row r="158" s="13" customFormat="1">
      <c r="A158" s="13"/>
      <c r="B158" s="225"/>
      <c r="C158" s="226"/>
      <c r="D158" s="227" t="s">
        <v>182</v>
      </c>
      <c r="E158" s="228" t="s">
        <v>19</v>
      </c>
      <c r="F158" s="229" t="s">
        <v>3247</v>
      </c>
      <c r="G158" s="226"/>
      <c r="H158" s="230">
        <v>276.23200000000003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182</v>
      </c>
      <c r="AU158" s="236" t="s">
        <v>81</v>
      </c>
      <c r="AV158" s="13" t="s">
        <v>81</v>
      </c>
      <c r="AW158" s="13" t="s">
        <v>33</v>
      </c>
      <c r="AX158" s="13" t="s">
        <v>71</v>
      </c>
      <c r="AY158" s="236" t="s">
        <v>171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3248</v>
      </c>
      <c r="G159" s="226"/>
      <c r="H159" s="230">
        <v>-56.279000000000003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3" customFormat="1">
      <c r="A160" s="13"/>
      <c r="B160" s="225"/>
      <c r="C160" s="226"/>
      <c r="D160" s="227" t="s">
        <v>182</v>
      </c>
      <c r="E160" s="228" t="s">
        <v>19</v>
      </c>
      <c r="F160" s="229" t="s">
        <v>3249</v>
      </c>
      <c r="G160" s="226"/>
      <c r="H160" s="230">
        <v>5.0039999999999996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182</v>
      </c>
      <c r="AU160" s="236" t="s">
        <v>81</v>
      </c>
      <c r="AV160" s="13" t="s">
        <v>81</v>
      </c>
      <c r="AW160" s="13" t="s">
        <v>33</v>
      </c>
      <c r="AX160" s="13" t="s">
        <v>71</v>
      </c>
      <c r="AY160" s="236" t="s">
        <v>171</v>
      </c>
    </row>
    <row r="161" s="13" customFormat="1">
      <c r="A161" s="13"/>
      <c r="B161" s="225"/>
      <c r="C161" s="226"/>
      <c r="D161" s="227" t="s">
        <v>182</v>
      </c>
      <c r="E161" s="228" t="s">
        <v>19</v>
      </c>
      <c r="F161" s="229" t="s">
        <v>3250</v>
      </c>
      <c r="G161" s="226"/>
      <c r="H161" s="230">
        <v>2.6459999999999999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182</v>
      </c>
      <c r="AU161" s="236" t="s">
        <v>81</v>
      </c>
      <c r="AV161" s="13" t="s">
        <v>81</v>
      </c>
      <c r="AW161" s="13" t="s">
        <v>33</v>
      </c>
      <c r="AX161" s="13" t="s">
        <v>71</v>
      </c>
      <c r="AY161" s="236" t="s">
        <v>171</v>
      </c>
    </row>
    <row r="162" s="13" customFormat="1">
      <c r="A162" s="13"/>
      <c r="B162" s="225"/>
      <c r="C162" s="226"/>
      <c r="D162" s="227" t="s">
        <v>182</v>
      </c>
      <c r="E162" s="228" t="s">
        <v>19</v>
      </c>
      <c r="F162" s="229" t="s">
        <v>3239</v>
      </c>
      <c r="G162" s="226"/>
      <c r="H162" s="230">
        <v>2.7970000000000002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182</v>
      </c>
      <c r="AU162" s="236" t="s">
        <v>81</v>
      </c>
      <c r="AV162" s="13" t="s">
        <v>81</v>
      </c>
      <c r="AW162" s="13" t="s">
        <v>33</v>
      </c>
      <c r="AX162" s="13" t="s">
        <v>71</v>
      </c>
      <c r="AY162" s="236" t="s">
        <v>171</v>
      </c>
    </row>
    <row r="163" s="13" customFormat="1">
      <c r="A163" s="13"/>
      <c r="B163" s="225"/>
      <c r="C163" s="226"/>
      <c r="D163" s="227" t="s">
        <v>182</v>
      </c>
      <c r="E163" s="228" t="s">
        <v>19</v>
      </c>
      <c r="F163" s="229" t="s">
        <v>3251</v>
      </c>
      <c r="G163" s="226"/>
      <c r="H163" s="230">
        <v>2.0299999999999998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182</v>
      </c>
      <c r="AU163" s="236" t="s">
        <v>81</v>
      </c>
      <c r="AV163" s="13" t="s">
        <v>81</v>
      </c>
      <c r="AW163" s="13" t="s">
        <v>33</v>
      </c>
      <c r="AX163" s="13" t="s">
        <v>71</v>
      </c>
      <c r="AY163" s="236" t="s">
        <v>171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3252</v>
      </c>
      <c r="G164" s="226"/>
      <c r="H164" s="230">
        <v>10.23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3" customFormat="1">
      <c r="A165" s="13"/>
      <c r="B165" s="225"/>
      <c r="C165" s="226"/>
      <c r="D165" s="227" t="s">
        <v>182</v>
      </c>
      <c r="E165" s="228" t="s">
        <v>19</v>
      </c>
      <c r="F165" s="229" t="s">
        <v>3253</v>
      </c>
      <c r="G165" s="226"/>
      <c r="H165" s="230">
        <v>22.399999999999999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182</v>
      </c>
      <c r="AU165" s="236" t="s">
        <v>81</v>
      </c>
      <c r="AV165" s="13" t="s">
        <v>81</v>
      </c>
      <c r="AW165" s="13" t="s">
        <v>33</v>
      </c>
      <c r="AX165" s="13" t="s">
        <v>71</v>
      </c>
      <c r="AY165" s="236" t="s">
        <v>171</v>
      </c>
    </row>
    <row r="166" s="13" customFormat="1">
      <c r="A166" s="13"/>
      <c r="B166" s="225"/>
      <c r="C166" s="226"/>
      <c r="D166" s="227" t="s">
        <v>182</v>
      </c>
      <c r="E166" s="228" t="s">
        <v>19</v>
      </c>
      <c r="F166" s="229" t="s">
        <v>3254</v>
      </c>
      <c r="G166" s="226"/>
      <c r="H166" s="230">
        <v>-4.3339999999999996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182</v>
      </c>
      <c r="AU166" s="236" t="s">
        <v>81</v>
      </c>
      <c r="AV166" s="13" t="s">
        <v>81</v>
      </c>
      <c r="AW166" s="13" t="s">
        <v>33</v>
      </c>
      <c r="AX166" s="13" t="s">
        <v>71</v>
      </c>
      <c r="AY166" s="236" t="s">
        <v>171</v>
      </c>
    </row>
    <row r="167" s="13" customFormat="1">
      <c r="A167" s="13"/>
      <c r="B167" s="225"/>
      <c r="C167" s="226"/>
      <c r="D167" s="227" t="s">
        <v>182</v>
      </c>
      <c r="E167" s="228" t="s">
        <v>19</v>
      </c>
      <c r="F167" s="229" t="s">
        <v>3255</v>
      </c>
      <c r="G167" s="226"/>
      <c r="H167" s="230">
        <v>2.6499999999999999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182</v>
      </c>
      <c r="AU167" s="236" t="s">
        <v>81</v>
      </c>
      <c r="AV167" s="13" t="s">
        <v>81</v>
      </c>
      <c r="AW167" s="13" t="s">
        <v>33</v>
      </c>
      <c r="AX167" s="13" t="s">
        <v>71</v>
      </c>
      <c r="AY167" s="236" t="s">
        <v>171</v>
      </c>
    </row>
    <row r="168" s="13" customFormat="1">
      <c r="A168" s="13"/>
      <c r="B168" s="225"/>
      <c r="C168" s="226"/>
      <c r="D168" s="227" t="s">
        <v>182</v>
      </c>
      <c r="E168" s="228" t="s">
        <v>19</v>
      </c>
      <c r="F168" s="229" t="s">
        <v>3256</v>
      </c>
      <c r="G168" s="226"/>
      <c r="H168" s="230">
        <v>27.852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182</v>
      </c>
      <c r="AU168" s="236" t="s">
        <v>81</v>
      </c>
      <c r="AV168" s="13" t="s">
        <v>81</v>
      </c>
      <c r="AW168" s="13" t="s">
        <v>33</v>
      </c>
      <c r="AX168" s="13" t="s">
        <v>71</v>
      </c>
      <c r="AY168" s="236" t="s">
        <v>171</v>
      </c>
    </row>
    <row r="169" s="13" customFormat="1">
      <c r="A169" s="13"/>
      <c r="B169" s="225"/>
      <c r="C169" s="226"/>
      <c r="D169" s="227" t="s">
        <v>182</v>
      </c>
      <c r="E169" s="228" t="s">
        <v>19</v>
      </c>
      <c r="F169" s="229" t="s">
        <v>3257</v>
      </c>
      <c r="G169" s="226"/>
      <c r="H169" s="230">
        <v>-1.8400000000000001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182</v>
      </c>
      <c r="AU169" s="236" t="s">
        <v>81</v>
      </c>
      <c r="AV169" s="13" t="s">
        <v>81</v>
      </c>
      <c r="AW169" s="13" t="s">
        <v>33</v>
      </c>
      <c r="AX169" s="13" t="s">
        <v>71</v>
      </c>
      <c r="AY169" s="236" t="s">
        <v>171</v>
      </c>
    </row>
    <row r="170" s="13" customFormat="1">
      <c r="A170" s="13"/>
      <c r="B170" s="225"/>
      <c r="C170" s="226"/>
      <c r="D170" s="227" t="s">
        <v>182</v>
      </c>
      <c r="E170" s="228" t="s">
        <v>19</v>
      </c>
      <c r="F170" s="229" t="s">
        <v>3258</v>
      </c>
      <c r="G170" s="226"/>
      <c r="H170" s="230">
        <v>0.93000000000000005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182</v>
      </c>
      <c r="AU170" s="236" t="s">
        <v>81</v>
      </c>
      <c r="AV170" s="13" t="s">
        <v>81</v>
      </c>
      <c r="AW170" s="13" t="s">
        <v>33</v>
      </c>
      <c r="AX170" s="13" t="s">
        <v>71</v>
      </c>
      <c r="AY170" s="236" t="s">
        <v>171</v>
      </c>
    </row>
    <row r="171" s="14" customFormat="1">
      <c r="A171" s="14"/>
      <c r="B171" s="237"/>
      <c r="C171" s="238"/>
      <c r="D171" s="227" t="s">
        <v>182</v>
      </c>
      <c r="E171" s="239" t="s">
        <v>19</v>
      </c>
      <c r="F171" s="240" t="s">
        <v>3259</v>
      </c>
      <c r="G171" s="238"/>
      <c r="H171" s="241">
        <v>661.12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182</v>
      </c>
      <c r="AU171" s="247" t="s">
        <v>81</v>
      </c>
      <c r="AV171" s="14" t="s">
        <v>185</v>
      </c>
      <c r="AW171" s="14" t="s">
        <v>33</v>
      </c>
      <c r="AX171" s="14" t="s">
        <v>71</v>
      </c>
      <c r="AY171" s="247" t="s">
        <v>171</v>
      </c>
    </row>
    <row r="172" s="13" customFormat="1">
      <c r="A172" s="13"/>
      <c r="B172" s="225"/>
      <c r="C172" s="226"/>
      <c r="D172" s="227" t="s">
        <v>182</v>
      </c>
      <c r="E172" s="228" t="s">
        <v>19</v>
      </c>
      <c r="F172" s="229" t="s">
        <v>3260</v>
      </c>
      <c r="G172" s="226"/>
      <c r="H172" s="230">
        <v>48.276000000000003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182</v>
      </c>
      <c r="AU172" s="236" t="s">
        <v>81</v>
      </c>
      <c r="AV172" s="13" t="s">
        <v>81</v>
      </c>
      <c r="AW172" s="13" t="s">
        <v>33</v>
      </c>
      <c r="AX172" s="13" t="s">
        <v>71</v>
      </c>
      <c r="AY172" s="236" t="s">
        <v>171</v>
      </c>
    </row>
    <row r="173" s="13" customFormat="1">
      <c r="A173" s="13"/>
      <c r="B173" s="225"/>
      <c r="C173" s="226"/>
      <c r="D173" s="227" t="s">
        <v>182</v>
      </c>
      <c r="E173" s="228" t="s">
        <v>19</v>
      </c>
      <c r="F173" s="229" t="s">
        <v>3261</v>
      </c>
      <c r="G173" s="226"/>
      <c r="H173" s="230">
        <v>-2.2200000000000002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182</v>
      </c>
      <c r="AU173" s="236" t="s">
        <v>81</v>
      </c>
      <c r="AV173" s="13" t="s">
        <v>81</v>
      </c>
      <c r="AW173" s="13" t="s">
        <v>33</v>
      </c>
      <c r="AX173" s="13" t="s">
        <v>71</v>
      </c>
      <c r="AY173" s="236" t="s">
        <v>171</v>
      </c>
    </row>
    <row r="174" s="13" customFormat="1">
      <c r="A174" s="13"/>
      <c r="B174" s="225"/>
      <c r="C174" s="226"/>
      <c r="D174" s="227" t="s">
        <v>182</v>
      </c>
      <c r="E174" s="228" t="s">
        <v>19</v>
      </c>
      <c r="F174" s="229" t="s">
        <v>3262</v>
      </c>
      <c r="G174" s="226"/>
      <c r="H174" s="230">
        <v>1.0249999999999999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182</v>
      </c>
      <c r="AU174" s="236" t="s">
        <v>81</v>
      </c>
      <c r="AV174" s="13" t="s">
        <v>81</v>
      </c>
      <c r="AW174" s="13" t="s">
        <v>33</v>
      </c>
      <c r="AX174" s="13" t="s">
        <v>71</v>
      </c>
      <c r="AY174" s="236" t="s">
        <v>171</v>
      </c>
    </row>
    <row r="175" s="13" customFormat="1">
      <c r="A175" s="13"/>
      <c r="B175" s="225"/>
      <c r="C175" s="226"/>
      <c r="D175" s="227" t="s">
        <v>182</v>
      </c>
      <c r="E175" s="228" t="s">
        <v>19</v>
      </c>
      <c r="F175" s="229" t="s">
        <v>290</v>
      </c>
      <c r="G175" s="226"/>
      <c r="H175" s="230">
        <v>0.44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182</v>
      </c>
      <c r="AU175" s="236" t="s">
        <v>81</v>
      </c>
      <c r="AV175" s="13" t="s">
        <v>81</v>
      </c>
      <c r="AW175" s="13" t="s">
        <v>33</v>
      </c>
      <c r="AX175" s="13" t="s">
        <v>71</v>
      </c>
      <c r="AY175" s="236" t="s">
        <v>171</v>
      </c>
    </row>
    <row r="176" s="13" customFormat="1">
      <c r="A176" s="13"/>
      <c r="B176" s="225"/>
      <c r="C176" s="226"/>
      <c r="D176" s="227" t="s">
        <v>182</v>
      </c>
      <c r="E176" s="228" t="s">
        <v>19</v>
      </c>
      <c r="F176" s="229" t="s">
        <v>3263</v>
      </c>
      <c r="G176" s="226"/>
      <c r="H176" s="230">
        <v>151.28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182</v>
      </c>
      <c r="AU176" s="236" t="s">
        <v>81</v>
      </c>
      <c r="AV176" s="13" t="s">
        <v>81</v>
      </c>
      <c r="AW176" s="13" t="s">
        <v>33</v>
      </c>
      <c r="AX176" s="13" t="s">
        <v>71</v>
      </c>
      <c r="AY176" s="236" t="s">
        <v>171</v>
      </c>
    </row>
    <row r="177" s="13" customFormat="1">
      <c r="A177" s="13"/>
      <c r="B177" s="225"/>
      <c r="C177" s="226"/>
      <c r="D177" s="227" t="s">
        <v>182</v>
      </c>
      <c r="E177" s="228" t="s">
        <v>19</v>
      </c>
      <c r="F177" s="229" t="s">
        <v>3264</v>
      </c>
      <c r="G177" s="226"/>
      <c r="H177" s="230">
        <v>-16.600000000000001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182</v>
      </c>
      <c r="AU177" s="236" t="s">
        <v>81</v>
      </c>
      <c r="AV177" s="13" t="s">
        <v>81</v>
      </c>
      <c r="AW177" s="13" t="s">
        <v>33</v>
      </c>
      <c r="AX177" s="13" t="s">
        <v>71</v>
      </c>
      <c r="AY177" s="236" t="s">
        <v>171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3265</v>
      </c>
      <c r="G178" s="226"/>
      <c r="H178" s="230">
        <v>-3.6299999999999999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81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3" customFormat="1">
      <c r="A179" s="13"/>
      <c r="B179" s="225"/>
      <c r="C179" s="226"/>
      <c r="D179" s="227" t="s">
        <v>182</v>
      </c>
      <c r="E179" s="228" t="s">
        <v>19</v>
      </c>
      <c r="F179" s="229" t="s">
        <v>3266</v>
      </c>
      <c r="G179" s="226"/>
      <c r="H179" s="230">
        <v>1.5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182</v>
      </c>
      <c r="AU179" s="236" t="s">
        <v>81</v>
      </c>
      <c r="AV179" s="13" t="s">
        <v>81</v>
      </c>
      <c r="AW179" s="13" t="s">
        <v>33</v>
      </c>
      <c r="AX179" s="13" t="s">
        <v>71</v>
      </c>
      <c r="AY179" s="236" t="s">
        <v>171</v>
      </c>
    </row>
    <row r="180" s="13" customFormat="1">
      <c r="A180" s="13"/>
      <c r="B180" s="225"/>
      <c r="C180" s="226"/>
      <c r="D180" s="227" t="s">
        <v>182</v>
      </c>
      <c r="E180" s="228" t="s">
        <v>19</v>
      </c>
      <c r="F180" s="229" t="s">
        <v>3267</v>
      </c>
      <c r="G180" s="226"/>
      <c r="H180" s="230">
        <v>1.0520000000000001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182</v>
      </c>
      <c r="AU180" s="236" t="s">
        <v>81</v>
      </c>
      <c r="AV180" s="13" t="s">
        <v>81</v>
      </c>
      <c r="AW180" s="13" t="s">
        <v>33</v>
      </c>
      <c r="AX180" s="13" t="s">
        <v>71</v>
      </c>
      <c r="AY180" s="236" t="s">
        <v>171</v>
      </c>
    </row>
    <row r="181" s="14" customFormat="1">
      <c r="A181" s="14"/>
      <c r="B181" s="237"/>
      <c r="C181" s="238"/>
      <c r="D181" s="227" t="s">
        <v>182</v>
      </c>
      <c r="E181" s="239" t="s">
        <v>19</v>
      </c>
      <c r="F181" s="240" t="s">
        <v>3268</v>
      </c>
      <c r="G181" s="238"/>
      <c r="H181" s="241">
        <v>181.12299999999999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182</v>
      </c>
      <c r="AU181" s="247" t="s">
        <v>81</v>
      </c>
      <c r="AV181" s="14" t="s">
        <v>185</v>
      </c>
      <c r="AW181" s="14" t="s">
        <v>33</v>
      </c>
      <c r="AX181" s="14" t="s">
        <v>71</v>
      </c>
      <c r="AY181" s="247" t="s">
        <v>171</v>
      </c>
    </row>
    <row r="182" s="13" customFormat="1">
      <c r="A182" s="13"/>
      <c r="B182" s="225"/>
      <c r="C182" s="226"/>
      <c r="D182" s="227" t="s">
        <v>182</v>
      </c>
      <c r="E182" s="228" t="s">
        <v>19</v>
      </c>
      <c r="F182" s="229" t="s">
        <v>3269</v>
      </c>
      <c r="G182" s="226"/>
      <c r="H182" s="230">
        <v>33.024000000000001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182</v>
      </c>
      <c r="AU182" s="236" t="s">
        <v>81</v>
      </c>
      <c r="AV182" s="13" t="s">
        <v>81</v>
      </c>
      <c r="AW182" s="13" t="s">
        <v>33</v>
      </c>
      <c r="AX182" s="13" t="s">
        <v>71</v>
      </c>
      <c r="AY182" s="236" t="s">
        <v>171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3270</v>
      </c>
      <c r="G183" s="226"/>
      <c r="H183" s="230">
        <v>-1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81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3" customFormat="1">
      <c r="A184" s="13"/>
      <c r="B184" s="225"/>
      <c r="C184" s="226"/>
      <c r="D184" s="227" t="s">
        <v>182</v>
      </c>
      <c r="E184" s="228" t="s">
        <v>19</v>
      </c>
      <c r="F184" s="229" t="s">
        <v>3228</v>
      </c>
      <c r="G184" s="226"/>
      <c r="H184" s="230">
        <v>0.75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182</v>
      </c>
      <c r="AU184" s="236" t="s">
        <v>81</v>
      </c>
      <c r="AV184" s="13" t="s">
        <v>81</v>
      </c>
      <c r="AW184" s="13" t="s">
        <v>33</v>
      </c>
      <c r="AX184" s="13" t="s">
        <v>71</v>
      </c>
      <c r="AY184" s="236" t="s">
        <v>171</v>
      </c>
    </row>
    <row r="185" s="13" customFormat="1">
      <c r="A185" s="13"/>
      <c r="B185" s="225"/>
      <c r="C185" s="226"/>
      <c r="D185" s="227" t="s">
        <v>182</v>
      </c>
      <c r="E185" s="228" t="s">
        <v>19</v>
      </c>
      <c r="F185" s="229" t="s">
        <v>3224</v>
      </c>
      <c r="G185" s="226"/>
      <c r="H185" s="230">
        <v>2.6850000000000001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182</v>
      </c>
      <c r="AU185" s="236" t="s">
        <v>81</v>
      </c>
      <c r="AV185" s="13" t="s">
        <v>81</v>
      </c>
      <c r="AW185" s="13" t="s">
        <v>33</v>
      </c>
      <c r="AX185" s="13" t="s">
        <v>71</v>
      </c>
      <c r="AY185" s="236" t="s">
        <v>171</v>
      </c>
    </row>
    <row r="186" s="13" customFormat="1">
      <c r="A186" s="13"/>
      <c r="B186" s="225"/>
      <c r="C186" s="226"/>
      <c r="D186" s="227" t="s">
        <v>182</v>
      </c>
      <c r="E186" s="228" t="s">
        <v>19</v>
      </c>
      <c r="F186" s="229" t="s">
        <v>3271</v>
      </c>
      <c r="G186" s="226"/>
      <c r="H186" s="230">
        <v>62.640000000000001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182</v>
      </c>
      <c r="AU186" s="236" t="s">
        <v>81</v>
      </c>
      <c r="AV186" s="13" t="s">
        <v>81</v>
      </c>
      <c r="AW186" s="13" t="s">
        <v>33</v>
      </c>
      <c r="AX186" s="13" t="s">
        <v>71</v>
      </c>
      <c r="AY186" s="236" t="s">
        <v>171</v>
      </c>
    </row>
    <row r="187" s="13" customFormat="1">
      <c r="A187" s="13"/>
      <c r="B187" s="225"/>
      <c r="C187" s="226"/>
      <c r="D187" s="227" t="s">
        <v>182</v>
      </c>
      <c r="E187" s="228" t="s">
        <v>19</v>
      </c>
      <c r="F187" s="229" t="s">
        <v>3272</v>
      </c>
      <c r="G187" s="226"/>
      <c r="H187" s="230">
        <v>-15.602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182</v>
      </c>
      <c r="AU187" s="236" t="s">
        <v>81</v>
      </c>
      <c r="AV187" s="13" t="s">
        <v>81</v>
      </c>
      <c r="AW187" s="13" t="s">
        <v>33</v>
      </c>
      <c r="AX187" s="13" t="s">
        <v>71</v>
      </c>
      <c r="AY187" s="236" t="s">
        <v>171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3231</v>
      </c>
      <c r="G188" s="226"/>
      <c r="H188" s="230">
        <v>5.5800000000000001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3" customFormat="1">
      <c r="A189" s="13"/>
      <c r="B189" s="225"/>
      <c r="C189" s="226"/>
      <c r="D189" s="227" t="s">
        <v>182</v>
      </c>
      <c r="E189" s="228" t="s">
        <v>19</v>
      </c>
      <c r="F189" s="229" t="s">
        <v>3273</v>
      </c>
      <c r="G189" s="226"/>
      <c r="H189" s="230">
        <v>0.746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182</v>
      </c>
      <c r="AU189" s="236" t="s">
        <v>81</v>
      </c>
      <c r="AV189" s="13" t="s">
        <v>81</v>
      </c>
      <c r="AW189" s="13" t="s">
        <v>33</v>
      </c>
      <c r="AX189" s="13" t="s">
        <v>71</v>
      </c>
      <c r="AY189" s="236" t="s">
        <v>171</v>
      </c>
    </row>
    <row r="190" s="13" customFormat="1">
      <c r="A190" s="13"/>
      <c r="B190" s="225"/>
      <c r="C190" s="226"/>
      <c r="D190" s="227" t="s">
        <v>182</v>
      </c>
      <c r="E190" s="228" t="s">
        <v>19</v>
      </c>
      <c r="F190" s="229" t="s">
        <v>325</v>
      </c>
      <c r="G190" s="226"/>
      <c r="H190" s="230">
        <v>0.61899999999999999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182</v>
      </c>
      <c r="AU190" s="236" t="s">
        <v>81</v>
      </c>
      <c r="AV190" s="13" t="s">
        <v>81</v>
      </c>
      <c r="AW190" s="13" t="s">
        <v>33</v>
      </c>
      <c r="AX190" s="13" t="s">
        <v>71</v>
      </c>
      <c r="AY190" s="236" t="s">
        <v>171</v>
      </c>
    </row>
    <row r="191" s="13" customFormat="1">
      <c r="A191" s="13"/>
      <c r="B191" s="225"/>
      <c r="C191" s="226"/>
      <c r="D191" s="227" t="s">
        <v>182</v>
      </c>
      <c r="E191" s="228" t="s">
        <v>19</v>
      </c>
      <c r="F191" s="229" t="s">
        <v>3235</v>
      </c>
      <c r="G191" s="226"/>
      <c r="H191" s="230">
        <v>143.88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182</v>
      </c>
      <c r="AU191" s="236" t="s">
        <v>81</v>
      </c>
      <c r="AV191" s="13" t="s">
        <v>81</v>
      </c>
      <c r="AW191" s="13" t="s">
        <v>33</v>
      </c>
      <c r="AX191" s="13" t="s">
        <v>71</v>
      </c>
      <c r="AY191" s="236" t="s">
        <v>171</v>
      </c>
    </row>
    <row r="192" s="13" customFormat="1">
      <c r="A192" s="13"/>
      <c r="B192" s="225"/>
      <c r="C192" s="226"/>
      <c r="D192" s="227" t="s">
        <v>182</v>
      </c>
      <c r="E192" s="228" t="s">
        <v>19</v>
      </c>
      <c r="F192" s="229" t="s">
        <v>3274</v>
      </c>
      <c r="G192" s="226"/>
      <c r="H192" s="230">
        <v>-29.280000000000001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182</v>
      </c>
      <c r="AU192" s="236" t="s">
        <v>81</v>
      </c>
      <c r="AV192" s="13" t="s">
        <v>81</v>
      </c>
      <c r="AW192" s="13" t="s">
        <v>33</v>
      </c>
      <c r="AX192" s="13" t="s">
        <v>71</v>
      </c>
      <c r="AY192" s="236" t="s">
        <v>171</v>
      </c>
    </row>
    <row r="193" s="13" customFormat="1">
      <c r="A193" s="13"/>
      <c r="B193" s="225"/>
      <c r="C193" s="226"/>
      <c r="D193" s="227" t="s">
        <v>182</v>
      </c>
      <c r="E193" s="228" t="s">
        <v>19</v>
      </c>
      <c r="F193" s="229" t="s">
        <v>3275</v>
      </c>
      <c r="G193" s="226"/>
      <c r="H193" s="230">
        <v>5.5599999999999996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182</v>
      </c>
      <c r="AU193" s="236" t="s">
        <v>81</v>
      </c>
      <c r="AV193" s="13" t="s">
        <v>81</v>
      </c>
      <c r="AW193" s="13" t="s">
        <v>33</v>
      </c>
      <c r="AX193" s="13" t="s">
        <v>71</v>
      </c>
      <c r="AY193" s="236" t="s">
        <v>171</v>
      </c>
    </row>
    <row r="194" s="13" customFormat="1">
      <c r="A194" s="13"/>
      <c r="B194" s="225"/>
      <c r="C194" s="226"/>
      <c r="D194" s="227" t="s">
        <v>182</v>
      </c>
      <c r="E194" s="228" t="s">
        <v>19</v>
      </c>
      <c r="F194" s="229" t="s">
        <v>3276</v>
      </c>
      <c r="G194" s="226"/>
      <c r="H194" s="230">
        <v>5.6159999999999997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182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171</v>
      </c>
    </row>
    <row r="195" s="13" customFormat="1">
      <c r="A195" s="13"/>
      <c r="B195" s="225"/>
      <c r="C195" s="226"/>
      <c r="D195" s="227" t="s">
        <v>182</v>
      </c>
      <c r="E195" s="228" t="s">
        <v>19</v>
      </c>
      <c r="F195" s="229" t="s">
        <v>3277</v>
      </c>
      <c r="G195" s="226"/>
      <c r="H195" s="230">
        <v>1.7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182</v>
      </c>
      <c r="AU195" s="236" t="s">
        <v>81</v>
      </c>
      <c r="AV195" s="13" t="s">
        <v>81</v>
      </c>
      <c r="AW195" s="13" t="s">
        <v>33</v>
      </c>
      <c r="AX195" s="13" t="s">
        <v>71</v>
      </c>
      <c r="AY195" s="236" t="s">
        <v>171</v>
      </c>
    </row>
    <row r="196" s="13" customFormat="1">
      <c r="A196" s="13"/>
      <c r="B196" s="225"/>
      <c r="C196" s="226"/>
      <c r="D196" s="227" t="s">
        <v>182</v>
      </c>
      <c r="E196" s="228" t="s">
        <v>19</v>
      </c>
      <c r="F196" s="229" t="s">
        <v>3278</v>
      </c>
      <c r="G196" s="226"/>
      <c r="H196" s="230">
        <v>137.63999999999999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182</v>
      </c>
      <c r="AU196" s="236" t="s">
        <v>81</v>
      </c>
      <c r="AV196" s="13" t="s">
        <v>81</v>
      </c>
      <c r="AW196" s="13" t="s">
        <v>33</v>
      </c>
      <c r="AX196" s="13" t="s">
        <v>71</v>
      </c>
      <c r="AY196" s="236" t="s">
        <v>171</v>
      </c>
    </row>
    <row r="197" s="13" customFormat="1">
      <c r="A197" s="13"/>
      <c r="B197" s="225"/>
      <c r="C197" s="226"/>
      <c r="D197" s="227" t="s">
        <v>182</v>
      </c>
      <c r="E197" s="228" t="s">
        <v>19</v>
      </c>
      <c r="F197" s="229" t="s">
        <v>3243</v>
      </c>
      <c r="G197" s="226"/>
      <c r="H197" s="230">
        <v>13.875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182</v>
      </c>
      <c r="AU197" s="236" t="s">
        <v>81</v>
      </c>
      <c r="AV197" s="13" t="s">
        <v>81</v>
      </c>
      <c r="AW197" s="13" t="s">
        <v>33</v>
      </c>
      <c r="AX197" s="13" t="s">
        <v>71</v>
      </c>
      <c r="AY197" s="236" t="s">
        <v>171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3279</v>
      </c>
      <c r="G198" s="226"/>
      <c r="H198" s="230">
        <v>-24.867999999999999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3" customFormat="1">
      <c r="A199" s="13"/>
      <c r="B199" s="225"/>
      <c r="C199" s="226"/>
      <c r="D199" s="227" t="s">
        <v>182</v>
      </c>
      <c r="E199" s="228" t="s">
        <v>19</v>
      </c>
      <c r="F199" s="229" t="s">
        <v>3280</v>
      </c>
      <c r="G199" s="226"/>
      <c r="H199" s="230">
        <v>12.300000000000001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182</v>
      </c>
      <c r="AU199" s="236" t="s">
        <v>81</v>
      </c>
      <c r="AV199" s="13" t="s">
        <v>81</v>
      </c>
      <c r="AW199" s="13" t="s">
        <v>33</v>
      </c>
      <c r="AX199" s="13" t="s">
        <v>71</v>
      </c>
      <c r="AY199" s="236" t="s">
        <v>171</v>
      </c>
    </row>
    <row r="200" s="13" customFormat="1">
      <c r="A200" s="13"/>
      <c r="B200" s="225"/>
      <c r="C200" s="226"/>
      <c r="D200" s="227" t="s">
        <v>182</v>
      </c>
      <c r="E200" s="228" t="s">
        <v>19</v>
      </c>
      <c r="F200" s="229" t="s">
        <v>3246</v>
      </c>
      <c r="G200" s="226"/>
      <c r="H200" s="230">
        <v>2.79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182</v>
      </c>
      <c r="AU200" s="236" t="s">
        <v>81</v>
      </c>
      <c r="AV200" s="13" t="s">
        <v>81</v>
      </c>
      <c r="AW200" s="13" t="s">
        <v>33</v>
      </c>
      <c r="AX200" s="13" t="s">
        <v>71</v>
      </c>
      <c r="AY200" s="236" t="s">
        <v>171</v>
      </c>
    </row>
    <row r="201" s="13" customFormat="1">
      <c r="A201" s="13"/>
      <c r="B201" s="225"/>
      <c r="C201" s="226"/>
      <c r="D201" s="227" t="s">
        <v>182</v>
      </c>
      <c r="E201" s="228" t="s">
        <v>19</v>
      </c>
      <c r="F201" s="229" t="s">
        <v>3281</v>
      </c>
      <c r="G201" s="226"/>
      <c r="H201" s="230">
        <v>2.7000000000000002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182</v>
      </c>
      <c r="AU201" s="236" t="s">
        <v>81</v>
      </c>
      <c r="AV201" s="13" t="s">
        <v>81</v>
      </c>
      <c r="AW201" s="13" t="s">
        <v>33</v>
      </c>
      <c r="AX201" s="13" t="s">
        <v>71</v>
      </c>
      <c r="AY201" s="236" t="s">
        <v>171</v>
      </c>
    </row>
    <row r="202" s="13" customFormat="1">
      <c r="A202" s="13"/>
      <c r="B202" s="225"/>
      <c r="C202" s="226"/>
      <c r="D202" s="227" t="s">
        <v>182</v>
      </c>
      <c r="E202" s="228" t="s">
        <v>19</v>
      </c>
      <c r="F202" s="229" t="s">
        <v>3282</v>
      </c>
      <c r="G202" s="226"/>
      <c r="H202" s="230">
        <v>0.81000000000000005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182</v>
      </c>
      <c r="AU202" s="236" t="s">
        <v>81</v>
      </c>
      <c r="AV202" s="13" t="s">
        <v>81</v>
      </c>
      <c r="AW202" s="13" t="s">
        <v>33</v>
      </c>
      <c r="AX202" s="13" t="s">
        <v>71</v>
      </c>
      <c r="AY202" s="236" t="s">
        <v>171</v>
      </c>
    </row>
    <row r="203" s="13" customFormat="1">
      <c r="A203" s="13"/>
      <c r="B203" s="225"/>
      <c r="C203" s="226"/>
      <c r="D203" s="227" t="s">
        <v>182</v>
      </c>
      <c r="E203" s="228" t="s">
        <v>19</v>
      </c>
      <c r="F203" s="229" t="s">
        <v>3283</v>
      </c>
      <c r="G203" s="226"/>
      <c r="H203" s="230">
        <v>225.01599999999999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182</v>
      </c>
      <c r="AU203" s="236" t="s">
        <v>81</v>
      </c>
      <c r="AV203" s="13" t="s">
        <v>81</v>
      </c>
      <c r="AW203" s="13" t="s">
        <v>33</v>
      </c>
      <c r="AX203" s="13" t="s">
        <v>71</v>
      </c>
      <c r="AY203" s="236" t="s">
        <v>171</v>
      </c>
    </row>
    <row r="204" s="13" customFormat="1">
      <c r="A204" s="13"/>
      <c r="B204" s="225"/>
      <c r="C204" s="226"/>
      <c r="D204" s="227" t="s">
        <v>182</v>
      </c>
      <c r="E204" s="228" t="s">
        <v>19</v>
      </c>
      <c r="F204" s="229" t="s">
        <v>3284</v>
      </c>
      <c r="G204" s="226"/>
      <c r="H204" s="230">
        <v>-44.104999999999997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182</v>
      </c>
      <c r="AU204" s="236" t="s">
        <v>81</v>
      </c>
      <c r="AV204" s="13" t="s">
        <v>81</v>
      </c>
      <c r="AW204" s="13" t="s">
        <v>33</v>
      </c>
      <c r="AX204" s="13" t="s">
        <v>71</v>
      </c>
      <c r="AY204" s="236" t="s">
        <v>171</v>
      </c>
    </row>
    <row r="205" s="13" customFormat="1">
      <c r="A205" s="13"/>
      <c r="B205" s="225"/>
      <c r="C205" s="226"/>
      <c r="D205" s="227" t="s">
        <v>182</v>
      </c>
      <c r="E205" s="228" t="s">
        <v>19</v>
      </c>
      <c r="F205" s="229" t="s">
        <v>3285</v>
      </c>
      <c r="G205" s="226"/>
      <c r="H205" s="230">
        <v>5.8380000000000001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182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171</v>
      </c>
    </row>
    <row r="206" s="13" customFormat="1">
      <c r="A206" s="13"/>
      <c r="B206" s="225"/>
      <c r="C206" s="226"/>
      <c r="D206" s="227" t="s">
        <v>182</v>
      </c>
      <c r="E206" s="228" t="s">
        <v>19</v>
      </c>
      <c r="F206" s="229" t="s">
        <v>3286</v>
      </c>
      <c r="G206" s="226"/>
      <c r="H206" s="230">
        <v>1.54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182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171</v>
      </c>
    </row>
    <row r="207" s="13" customFormat="1">
      <c r="A207" s="13"/>
      <c r="B207" s="225"/>
      <c r="C207" s="226"/>
      <c r="D207" s="227" t="s">
        <v>182</v>
      </c>
      <c r="E207" s="228" t="s">
        <v>19</v>
      </c>
      <c r="F207" s="229" t="s">
        <v>3287</v>
      </c>
      <c r="G207" s="226"/>
      <c r="H207" s="230">
        <v>1.5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182</v>
      </c>
      <c r="AU207" s="236" t="s">
        <v>81</v>
      </c>
      <c r="AV207" s="13" t="s">
        <v>81</v>
      </c>
      <c r="AW207" s="13" t="s">
        <v>33</v>
      </c>
      <c r="AX207" s="13" t="s">
        <v>71</v>
      </c>
      <c r="AY207" s="236" t="s">
        <v>171</v>
      </c>
    </row>
    <row r="208" s="13" customFormat="1">
      <c r="A208" s="13"/>
      <c r="B208" s="225"/>
      <c r="C208" s="226"/>
      <c r="D208" s="227" t="s">
        <v>182</v>
      </c>
      <c r="E208" s="228" t="s">
        <v>19</v>
      </c>
      <c r="F208" s="229" t="s">
        <v>3288</v>
      </c>
      <c r="G208" s="226"/>
      <c r="H208" s="230">
        <v>8.3699999999999992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182</v>
      </c>
      <c r="AU208" s="236" t="s">
        <v>81</v>
      </c>
      <c r="AV208" s="13" t="s">
        <v>81</v>
      </c>
      <c r="AW208" s="13" t="s">
        <v>33</v>
      </c>
      <c r="AX208" s="13" t="s">
        <v>71</v>
      </c>
      <c r="AY208" s="236" t="s">
        <v>171</v>
      </c>
    </row>
    <row r="209" s="13" customFormat="1">
      <c r="A209" s="13"/>
      <c r="B209" s="225"/>
      <c r="C209" s="226"/>
      <c r="D209" s="227" t="s">
        <v>182</v>
      </c>
      <c r="E209" s="228" t="s">
        <v>19</v>
      </c>
      <c r="F209" s="229" t="s">
        <v>3289</v>
      </c>
      <c r="G209" s="226"/>
      <c r="H209" s="230">
        <v>62.509999999999998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182</v>
      </c>
      <c r="AU209" s="236" t="s">
        <v>81</v>
      </c>
      <c r="AV209" s="13" t="s">
        <v>81</v>
      </c>
      <c r="AW209" s="13" t="s">
        <v>33</v>
      </c>
      <c r="AX209" s="13" t="s">
        <v>71</v>
      </c>
      <c r="AY209" s="236" t="s">
        <v>171</v>
      </c>
    </row>
    <row r="210" s="13" customFormat="1">
      <c r="A210" s="13"/>
      <c r="B210" s="225"/>
      <c r="C210" s="226"/>
      <c r="D210" s="227" t="s">
        <v>182</v>
      </c>
      <c r="E210" s="228" t="s">
        <v>19</v>
      </c>
      <c r="F210" s="229" t="s">
        <v>3290</v>
      </c>
      <c r="G210" s="226"/>
      <c r="H210" s="230">
        <v>9.0399999999999991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182</v>
      </c>
      <c r="AU210" s="236" t="s">
        <v>81</v>
      </c>
      <c r="AV210" s="13" t="s">
        <v>81</v>
      </c>
      <c r="AW210" s="13" t="s">
        <v>33</v>
      </c>
      <c r="AX210" s="13" t="s">
        <v>71</v>
      </c>
      <c r="AY210" s="236" t="s">
        <v>171</v>
      </c>
    </row>
    <row r="211" s="13" customFormat="1">
      <c r="A211" s="13"/>
      <c r="B211" s="225"/>
      <c r="C211" s="226"/>
      <c r="D211" s="227" t="s">
        <v>182</v>
      </c>
      <c r="E211" s="228" t="s">
        <v>19</v>
      </c>
      <c r="F211" s="229" t="s">
        <v>3291</v>
      </c>
      <c r="G211" s="226"/>
      <c r="H211" s="230">
        <v>1.1699999999999999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182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171</v>
      </c>
    </row>
    <row r="212" s="13" customFormat="1">
      <c r="A212" s="13"/>
      <c r="B212" s="225"/>
      <c r="C212" s="226"/>
      <c r="D212" s="227" t="s">
        <v>182</v>
      </c>
      <c r="E212" s="228" t="s">
        <v>19</v>
      </c>
      <c r="F212" s="229" t="s">
        <v>3292</v>
      </c>
      <c r="G212" s="226"/>
      <c r="H212" s="230">
        <v>-5.2690000000000001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182</v>
      </c>
      <c r="AU212" s="236" t="s">
        <v>81</v>
      </c>
      <c r="AV212" s="13" t="s">
        <v>81</v>
      </c>
      <c r="AW212" s="13" t="s">
        <v>33</v>
      </c>
      <c r="AX212" s="13" t="s">
        <v>71</v>
      </c>
      <c r="AY212" s="236" t="s">
        <v>171</v>
      </c>
    </row>
    <row r="213" s="13" customFormat="1">
      <c r="A213" s="13"/>
      <c r="B213" s="225"/>
      <c r="C213" s="226"/>
      <c r="D213" s="227" t="s">
        <v>182</v>
      </c>
      <c r="E213" s="228" t="s">
        <v>19</v>
      </c>
      <c r="F213" s="229" t="s">
        <v>3293</v>
      </c>
      <c r="G213" s="226"/>
      <c r="H213" s="230">
        <v>1.1120000000000001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182</v>
      </c>
      <c r="AU213" s="236" t="s">
        <v>81</v>
      </c>
      <c r="AV213" s="13" t="s">
        <v>81</v>
      </c>
      <c r="AW213" s="13" t="s">
        <v>33</v>
      </c>
      <c r="AX213" s="13" t="s">
        <v>71</v>
      </c>
      <c r="AY213" s="236" t="s">
        <v>171</v>
      </c>
    </row>
    <row r="214" s="13" customFormat="1">
      <c r="A214" s="13"/>
      <c r="B214" s="225"/>
      <c r="C214" s="226"/>
      <c r="D214" s="227" t="s">
        <v>182</v>
      </c>
      <c r="E214" s="228" t="s">
        <v>19</v>
      </c>
      <c r="F214" s="229" t="s">
        <v>3294</v>
      </c>
      <c r="G214" s="226"/>
      <c r="H214" s="230">
        <v>0.93000000000000005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182</v>
      </c>
      <c r="AU214" s="236" t="s">
        <v>81</v>
      </c>
      <c r="AV214" s="13" t="s">
        <v>81</v>
      </c>
      <c r="AW214" s="13" t="s">
        <v>33</v>
      </c>
      <c r="AX214" s="13" t="s">
        <v>71</v>
      </c>
      <c r="AY214" s="236" t="s">
        <v>171</v>
      </c>
    </row>
    <row r="215" s="13" customFormat="1">
      <c r="A215" s="13"/>
      <c r="B215" s="225"/>
      <c r="C215" s="226"/>
      <c r="D215" s="227" t="s">
        <v>182</v>
      </c>
      <c r="E215" s="228" t="s">
        <v>19</v>
      </c>
      <c r="F215" s="229" t="s">
        <v>3295</v>
      </c>
      <c r="G215" s="226"/>
      <c r="H215" s="230">
        <v>0.80000000000000004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182</v>
      </c>
      <c r="AU215" s="236" t="s">
        <v>81</v>
      </c>
      <c r="AV215" s="13" t="s">
        <v>81</v>
      </c>
      <c r="AW215" s="13" t="s">
        <v>33</v>
      </c>
      <c r="AX215" s="13" t="s">
        <v>71</v>
      </c>
      <c r="AY215" s="236" t="s">
        <v>171</v>
      </c>
    </row>
    <row r="216" s="13" customFormat="1">
      <c r="A216" s="13"/>
      <c r="B216" s="225"/>
      <c r="C216" s="226"/>
      <c r="D216" s="227" t="s">
        <v>182</v>
      </c>
      <c r="E216" s="228" t="s">
        <v>19</v>
      </c>
      <c r="F216" s="229" t="s">
        <v>3296</v>
      </c>
      <c r="G216" s="226"/>
      <c r="H216" s="230">
        <v>35.100000000000001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182</v>
      </c>
      <c r="AU216" s="236" t="s">
        <v>81</v>
      </c>
      <c r="AV216" s="13" t="s">
        <v>81</v>
      </c>
      <c r="AW216" s="13" t="s">
        <v>33</v>
      </c>
      <c r="AX216" s="13" t="s">
        <v>71</v>
      </c>
      <c r="AY216" s="236" t="s">
        <v>171</v>
      </c>
    </row>
    <row r="217" s="13" customFormat="1">
      <c r="A217" s="13"/>
      <c r="B217" s="225"/>
      <c r="C217" s="226"/>
      <c r="D217" s="227" t="s">
        <v>182</v>
      </c>
      <c r="E217" s="228" t="s">
        <v>19</v>
      </c>
      <c r="F217" s="229" t="s">
        <v>3297</v>
      </c>
      <c r="G217" s="226"/>
      <c r="H217" s="230">
        <v>-1.8380000000000001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182</v>
      </c>
      <c r="AU217" s="236" t="s">
        <v>81</v>
      </c>
      <c r="AV217" s="13" t="s">
        <v>81</v>
      </c>
      <c r="AW217" s="13" t="s">
        <v>33</v>
      </c>
      <c r="AX217" s="13" t="s">
        <v>71</v>
      </c>
      <c r="AY217" s="236" t="s">
        <v>171</v>
      </c>
    </row>
    <row r="218" s="13" customFormat="1">
      <c r="A218" s="13"/>
      <c r="B218" s="225"/>
      <c r="C218" s="226"/>
      <c r="D218" s="227" t="s">
        <v>182</v>
      </c>
      <c r="E218" s="228" t="s">
        <v>19</v>
      </c>
      <c r="F218" s="229" t="s">
        <v>3298</v>
      </c>
      <c r="G218" s="226"/>
      <c r="H218" s="230">
        <v>0.91000000000000003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182</v>
      </c>
      <c r="AU218" s="236" t="s">
        <v>81</v>
      </c>
      <c r="AV218" s="13" t="s">
        <v>81</v>
      </c>
      <c r="AW218" s="13" t="s">
        <v>33</v>
      </c>
      <c r="AX218" s="13" t="s">
        <v>71</v>
      </c>
      <c r="AY218" s="236" t="s">
        <v>171</v>
      </c>
    </row>
    <row r="219" s="14" customFormat="1">
      <c r="A219" s="14"/>
      <c r="B219" s="237"/>
      <c r="C219" s="238"/>
      <c r="D219" s="227" t="s">
        <v>182</v>
      </c>
      <c r="E219" s="239" t="s">
        <v>19</v>
      </c>
      <c r="F219" s="240" t="s">
        <v>3299</v>
      </c>
      <c r="G219" s="238"/>
      <c r="H219" s="241">
        <v>664.78899999999976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182</v>
      </c>
      <c r="AU219" s="247" t="s">
        <v>81</v>
      </c>
      <c r="AV219" s="14" t="s">
        <v>185</v>
      </c>
      <c r="AW219" s="14" t="s">
        <v>33</v>
      </c>
      <c r="AX219" s="14" t="s">
        <v>71</v>
      </c>
      <c r="AY219" s="247" t="s">
        <v>171</v>
      </c>
    </row>
    <row r="220" s="13" customFormat="1">
      <c r="A220" s="13"/>
      <c r="B220" s="225"/>
      <c r="C220" s="226"/>
      <c r="D220" s="227" t="s">
        <v>182</v>
      </c>
      <c r="E220" s="228" t="s">
        <v>19</v>
      </c>
      <c r="F220" s="229" t="s">
        <v>3300</v>
      </c>
      <c r="G220" s="226"/>
      <c r="H220" s="230">
        <v>81.540000000000006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182</v>
      </c>
      <c r="AU220" s="236" t="s">
        <v>81</v>
      </c>
      <c r="AV220" s="13" t="s">
        <v>81</v>
      </c>
      <c r="AW220" s="13" t="s">
        <v>33</v>
      </c>
      <c r="AX220" s="13" t="s">
        <v>71</v>
      </c>
      <c r="AY220" s="236" t="s">
        <v>171</v>
      </c>
    </row>
    <row r="221" s="13" customFormat="1">
      <c r="A221" s="13"/>
      <c r="B221" s="225"/>
      <c r="C221" s="226"/>
      <c r="D221" s="227" t="s">
        <v>182</v>
      </c>
      <c r="E221" s="228" t="s">
        <v>19</v>
      </c>
      <c r="F221" s="229" t="s">
        <v>3301</v>
      </c>
      <c r="G221" s="226"/>
      <c r="H221" s="230">
        <v>-7.6200000000000001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182</v>
      </c>
      <c r="AU221" s="236" t="s">
        <v>81</v>
      </c>
      <c r="AV221" s="13" t="s">
        <v>81</v>
      </c>
      <c r="AW221" s="13" t="s">
        <v>33</v>
      </c>
      <c r="AX221" s="13" t="s">
        <v>71</v>
      </c>
      <c r="AY221" s="236" t="s">
        <v>171</v>
      </c>
    </row>
    <row r="222" s="13" customFormat="1">
      <c r="A222" s="13"/>
      <c r="B222" s="225"/>
      <c r="C222" s="226"/>
      <c r="D222" s="227" t="s">
        <v>182</v>
      </c>
      <c r="E222" s="228" t="s">
        <v>19</v>
      </c>
      <c r="F222" s="229" t="s">
        <v>3302</v>
      </c>
      <c r="G222" s="226"/>
      <c r="H222" s="230">
        <v>1.2150000000000001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182</v>
      </c>
      <c r="AU222" s="236" t="s">
        <v>81</v>
      </c>
      <c r="AV222" s="13" t="s">
        <v>81</v>
      </c>
      <c r="AW222" s="13" t="s">
        <v>33</v>
      </c>
      <c r="AX222" s="13" t="s">
        <v>71</v>
      </c>
      <c r="AY222" s="236" t="s">
        <v>171</v>
      </c>
    </row>
    <row r="223" s="13" customFormat="1">
      <c r="A223" s="13"/>
      <c r="B223" s="225"/>
      <c r="C223" s="226"/>
      <c r="D223" s="227" t="s">
        <v>182</v>
      </c>
      <c r="E223" s="228" t="s">
        <v>19</v>
      </c>
      <c r="F223" s="229" t="s">
        <v>3303</v>
      </c>
      <c r="G223" s="226"/>
      <c r="H223" s="230">
        <v>1.1799999999999999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182</v>
      </c>
      <c r="AU223" s="236" t="s">
        <v>81</v>
      </c>
      <c r="AV223" s="13" t="s">
        <v>81</v>
      </c>
      <c r="AW223" s="13" t="s">
        <v>33</v>
      </c>
      <c r="AX223" s="13" t="s">
        <v>71</v>
      </c>
      <c r="AY223" s="236" t="s">
        <v>171</v>
      </c>
    </row>
    <row r="224" s="13" customFormat="1">
      <c r="A224" s="13"/>
      <c r="B224" s="225"/>
      <c r="C224" s="226"/>
      <c r="D224" s="227" t="s">
        <v>182</v>
      </c>
      <c r="E224" s="228" t="s">
        <v>19</v>
      </c>
      <c r="F224" s="229" t="s">
        <v>3304</v>
      </c>
      <c r="G224" s="226"/>
      <c r="H224" s="230">
        <v>0.85499999999999998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182</v>
      </c>
      <c r="AU224" s="236" t="s">
        <v>81</v>
      </c>
      <c r="AV224" s="13" t="s">
        <v>81</v>
      </c>
      <c r="AW224" s="13" t="s">
        <v>33</v>
      </c>
      <c r="AX224" s="13" t="s">
        <v>71</v>
      </c>
      <c r="AY224" s="236" t="s">
        <v>171</v>
      </c>
    </row>
    <row r="225" s="13" customFormat="1">
      <c r="A225" s="13"/>
      <c r="B225" s="225"/>
      <c r="C225" s="226"/>
      <c r="D225" s="227" t="s">
        <v>182</v>
      </c>
      <c r="E225" s="228" t="s">
        <v>19</v>
      </c>
      <c r="F225" s="229" t="s">
        <v>3305</v>
      </c>
      <c r="G225" s="226"/>
      <c r="H225" s="230">
        <v>21.960000000000001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182</v>
      </c>
      <c r="AU225" s="236" t="s">
        <v>81</v>
      </c>
      <c r="AV225" s="13" t="s">
        <v>81</v>
      </c>
      <c r="AW225" s="13" t="s">
        <v>33</v>
      </c>
      <c r="AX225" s="13" t="s">
        <v>71</v>
      </c>
      <c r="AY225" s="236" t="s">
        <v>171</v>
      </c>
    </row>
    <row r="226" s="13" customFormat="1">
      <c r="A226" s="13"/>
      <c r="B226" s="225"/>
      <c r="C226" s="226"/>
      <c r="D226" s="227" t="s">
        <v>182</v>
      </c>
      <c r="E226" s="228" t="s">
        <v>19</v>
      </c>
      <c r="F226" s="229" t="s">
        <v>3306</v>
      </c>
      <c r="G226" s="226"/>
      <c r="H226" s="230">
        <v>20.399999999999999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182</v>
      </c>
      <c r="AU226" s="236" t="s">
        <v>81</v>
      </c>
      <c r="AV226" s="13" t="s">
        <v>81</v>
      </c>
      <c r="AW226" s="13" t="s">
        <v>33</v>
      </c>
      <c r="AX226" s="13" t="s">
        <v>71</v>
      </c>
      <c r="AY226" s="236" t="s">
        <v>171</v>
      </c>
    </row>
    <row r="227" s="13" customFormat="1">
      <c r="A227" s="13"/>
      <c r="B227" s="225"/>
      <c r="C227" s="226"/>
      <c r="D227" s="227" t="s">
        <v>182</v>
      </c>
      <c r="E227" s="228" t="s">
        <v>19</v>
      </c>
      <c r="F227" s="229" t="s">
        <v>3307</v>
      </c>
      <c r="G227" s="226"/>
      <c r="H227" s="230">
        <v>4.7999999999999998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182</v>
      </c>
      <c r="AU227" s="236" t="s">
        <v>81</v>
      </c>
      <c r="AV227" s="13" t="s">
        <v>81</v>
      </c>
      <c r="AW227" s="13" t="s">
        <v>33</v>
      </c>
      <c r="AX227" s="13" t="s">
        <v>71</v>
      </c>
      <c r="AY227" s="236" t="s">
        <v>171</v>
      </c>
    </row>
    <row r="228" s="13" customFormat="1">
      <c r="A228" s="13"/>
      <c r="B228" s="225"/>
      <c r="C228" s="226"/>
      <c r="D228" s="227" t="s">
        <v>182</v>
      </c>
      <c r="E228" s="228" t="s">
        <v>19</v>
      </c>
      <c r="F228" s="229" t="s">
        <v>3308</v>
      </c>
      <c r="G228" s="226"/>
      <c r="H228" s="230">
        <v>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182</v>
      </c>
      <c r="AU228" s="236" t="s">
        <v>81</v>
      </c>
      <c r="AV228" s="13" t="s">
        <v>81</v>
      </c>
      <c r="AW228" s="13" t="s">
        <v>33</v>
      </c>
      <c r="AX228" s="13" t="s">
        <v>71</v>
      </c>
      <c r="AY228" s="236" t="s">
        <v>171</v>
      </c>
    </row>
    <row r="229" s="13" customFormat="1">
      <c r="A229" s="13"/>
      <c r="B229" s="225"/>
      <c r="C229" s="226"/>
      <c r="D229" s="227" t="s">
        <v>182</v>
      </c>
      <c r="E229" s="228" t="s">
        <v>19</v>
      </c>
      <c r="F229" s="229" t="s">
        <v>3309</v>
      </c>
      <c r="G229" s="226"/>
      <c r="H229" s="230">
        <v>8.6400000000000006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182</v>
      </c>
      <c r="AU229" s="236" t="s">
        <v>81</v>
      </c>
      <c r="AV229" s="13" t="s">
        <v>81</v>
      </c>
      <c r="AW229" s="13" t="s">
        <v>33</v>
      </c>
      <c r="AX229" s="13" t="s">
        <v>71</v>
      </c>
      <c r="AY229" s="236" t="s">
        <v>171</v>
      </c>
    </row>
    <row r="230" s="13" customFormat="1">
      <c r="A230" s="13"/>
      <c r="B230" s="225"/>
      <c r="C230" s="226"/>
      <c r="D230" s="227" t="s">
        <v>182</v>
      </c>
      <c r="E230" s="228" t="s">
        <v>19</v>
      </c>
      <c r="F230" s="229" t="s">
        <v>3310</v>
      </c>
      <c r="G230" s="226"/>
      <c r="H230" s="230">
        <v>3.0099999999999998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182</v>
      </c>
      <c r="AU230" s="236" t="s">
        <v>81</v>
      </c>
      <c r="AV230" s="13" t="s">
        <v>81</v>
      </c>
      <c r="AW230" s="13" t="s">
        <v>33</v>
      </c>
      <c r="AX230" s="13" t="s">
        <v>71</v>
      </c>
      <c r="AY230" s="236" t="s">
        <v>171</v>
      </c>
    </row>
    <row r="231" s="13" customFormat="1">
      <c r="A231" s="13"/>
      <c r="B231" s="225"/>
      <c r="C231" s="226"/>
      <c r="D231" s="227" t="s">
        <v>182</v>
      </c>
      <c r="E231" s="228" t="s">
        <v>19</v>
      </c>
      <c r="F231" s="229" t="s">
        <v>3270</v>
      </c>
      <c r="G231" s="226"/>
      <c r="H231" s="230">
        <v>-1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182</v>
      </c>
      <c r="AU231" s="236" t="s">
        <v>81</v>
      </c>
      <c r="AV231" s="13" t="s">
        <v>81</v>
      </c>
      <c r="AW231" s="13" t="s">
        <v>33</v>
      </c>
      <c r="AX231" s="13" t="s">
        <v>71</v>
      </c>
      <c r="AY231" s="236" t="s">
        <v>171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3228</v>
      </c>
      <c r="G232" s="226"/>
      <c r="H232" s="230">
        <v>0.75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4" customFormat="1">
      <c r="A233" s="14"/>
      <c r="B233" s="237"/>
      <c r="C233" s="238"/>
      <c r="D233" s="227" t="s">
        <v>182</v>
      </c>
      <c r="E233" s="239" t="s">
        <v>19</v>
      </c>
      <c r="F233" s="240" t="s">
        <v>3311</v>
      </c>
      <c r="G233" s="238"/>
      <c r="H233" s="241">
        <v>139.73000000000002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182</v>
      </c>
      <c r="AU233" s="247" t="s">
        <v>81</v>
      </c>
      <c r="AV233" s="14" t="s">
        <v>185</v>
      </c>
      <c r="AW233" s="14" t="s">
        <v>33</v>
      </c>
      <c r="AX233" s="14" t="s">
        <v>71</v>
      </c>
      <c r="AY233" s="247" t="s">
        <v>171</v>
      </c>
    </row>
    <row r="234" s="13" customFormat="1">
      <c r="A234" s="13"/>
      <c r="B234" s="225"/>
      <c r="C234" s="226"/>
      <c r="D234" s="227" t="s">
        <v>182</v>
      </c>
      <c r="E234" s="228" t="s">
        <v>19</v>
      </c>
      <c r="F234" s="229" t="s">
        <v>3312</v>
      </c>
      <c r="G234" s="226"/>
      <c r="H234" s="230">
        <v>34.890000000000001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182</v>
      </c>
      <c r="AU234" s="236" t="s">
        <v>81</v>
      </c>
      <c r="AV234" s="13" t="s">
        <v>81</v>
      </c>
      <c r="AW234" s="13" t="s">
        <v>33</v>
      </c>
      <c r="AX234" s="13" t="s">
        <v>71</v>
      </c>
      <c r="AY234" s="236" t="s">
        <v>171</v>
      </c>
    </row>
    <row r="235" s="13" customFormat="1">
      <c r="A235" s="13"/>
      <c r="B235" s="225"/>
      <c r="C235" s="226"/>
      <c r="D235" s="227" t="s">
        <v>182</v>
      </c>
      <c r="E235" s="228" t="s">
        <v>19</v>
      </c>
      <c r="F235" s="229" t="s">
        <v>3313</v>
      </c>
      <c r="G235" s="226"/>
      <c r="H235" s="230">
        <v>13.324999999999999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182</v>
      </c>
      <c r="AU235" s="236" t="s">
        <v>81</v>
      </c>
      <c r="AV235" s="13" t="s">
        <v>81</v>
      </c>
      <c r="AW235" s="13" t="s">
        <v>33</v>
      </c>
      <c r="AX235" s="13" t="s">
        <v>71</v>
      </c>
      <c r="AY235" s="236" t="s">
        <v>171</v>
      </c>
    </row>
    <row r="236" s="13" customFormat="1">
      <c r="A236" s="13"/>
      <c r="B236" s="225"/>
      <c r="C236" s="226"/>
      <c r="D236" s="227" t="s">
        <v>182</v>
      </c>
      <c r="E236" s="228" t="s">
        <v>19</v>
      </c>
      <c r="F236" s="229" t="s">
        <v>3314</v>
      </c>
      <c r="G236" s="226"/>
      <c r="H236" s="230">
        <v>3.2400000000000002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182</v>
      </c>
      <c r="AU236" s="236" t="s">
        <v>81</v>
      </c>
      <c r="AV236" s="13" t="s">
        <v>81</v>
      </c>
      <c r="AW236" s="13" t="s">
        <v>33</v>
      </c>
      <c r="AX236" s="13" t="s">
        <v>71</v>
      </c>
      <c r="AY236" s="236" t="s">
        <v>171</v>
      </c>
    </row>
    <row r="237" s="14" customFormat="1">
      <c r="A237" s="14"/>
      <c r="B237" s="237"/>
      <c r="C237" s="238"/>
      <c r="D237" s="227" t="s">
        <v>182</v>
      </c>
      <c r="E237" s="239" t="s">
        <v>19</v>
      </c>
      <c r="F237" s="240" t="s">
        <v>3315</v>
      </c>
      <c r="G237" s="238"/>
      <c r="H237" s="241">
        <v>51.455000000000005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182</v>
      </c>
      <c r="AU237" s="247" t="s">
        <v>81</v>
      </c>
      <c r="AV237" s="14" t="s">
        <v>185</v>
      </c>
      <c r="AW237" s="14" t="s">
        <v>33</v>
      </c>
      <c r="AX237" s="14" t="s">
        <v>71</v>
      </c>
      <c r="AY237" s="247" t="s">
        <v>171</v>
      </c>
    </row>
    <row r="238" s="13" customFormat="1">
      <c r="A238" s="13"/>
      <c r="B238" s="225"/>
      <c r="C238" s="226"/>
      <c r="D238" s="227" t="s">
        <v>182</v>
      </c>
      <c r="E238" s="228" t="s">
        <v>19</v>
      </c>
      <c r="F238" s="229" t="s">
        <v>3316</v>
      </c>
      <c r="G238" s="226"/>
      <c r="H238" s="230">
        <v>-37.469999999999999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182</v>
      </c>
      <c r="AU238" s="236" t="s">
        <v>81</v>
      </c>
      <c r="AV238" s="13" t="s">
        <v>81</v>
      </c>
      <c r="AW238" s="13" t="s">
        <v>33</v>
      </c>
      <c r="AX238" s="13" t="s">
        <v>71</v>
      </c>
      <c r="AY238" s="236" t="s">
        <v>171</v>
      </c>
    </row>
    <row r="239" s="14" customFormat="1">
      <c r="A239" s="14"/>
      <c r="B239" s="237"/>
      <c r="C239" s="238"/>
      <c r="D239" s="227" t="s">
        <v>182</v>
      </c>
      <c r="E239" s="239" t="s">
        <v>19</v>
      </c>
      <c r="F239" s="240" t="s">
        <v>3317</v>
      </c>
      <c r="G239" s="238"/>
      <c r="H239" s="241">
        <v>-37.469999999999999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182</v>
      </c>
      <c r="AU239" s="247" t="s">
        <v>81</v>
      </c>
      <c r="AV239" s="14" t="s">
        <v>185</v>
      </c>
      <c r="AW239" s="14" t="s">
        <v>33</v>
      </c>
      <c r="AX239" s="14" t="s">
        <v>71</v>
      </c>
      <c r="AY239" s="247" t="s">
        <v>171</v>
      </c>
    </row>
    <row r="240" s="15" customFormat="1">
      <c r="A240" s="15"/>
      <c r="B240" s="248"/>
      <c r="C240" s="249"/>
      <c r="D240" s="227" t="s">
        <v>182</v>
      </c>
      <c r="E240" s="250" t="s">
        <v>19</v>
      </c>
      <c r="F240" s="251" t="s">
        <v>188</v>
      </c>
      <c r="G240" s="249"/>
      <c r="H240" s="252">
        <v>1660.7470000000003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182</v>
      </c>
      <c r="AU240" s="258" t="s">
        <v>81</v>
      </c>
      <c r="AV240" s="15" t="s">
        <v>179</v>
      </c>
      <c r="AW240" s="15" t="s">
        <v>33</v>
      </c>
      <c r="AX240" s="15" t="s">
        <v>79</v>
      </c>
      <c r="AY240" s="258" t="s">
        <v>171</v>
      </c>
    </row>
    <row r="241" s="2" customFormat="1" ht="16.5" customHeight="1">
      <c r="A241" s="41"/>
      <c r="B241" s="42"/>
      <c r="C241" s="207" t="s">
        <v>213</v>
      </c>
      <c r="D241" s="207" t="s">
        <v>174</v>
      </c>
      <c r="E241" s="208" t="s">
        <v>3318</v>
      </c>
      <c r="F241" s="209" t="s">
        <v>3319</v>
      </c>
      <c r="G241" s="210" t="s">
        <v>191</v>
      </c>
      <c r="H241" s="211">
        <v>1660.7470000000001</v>
      </c>
      <c r="I241" s="212"/>
      <c r="J241" s="213">
        <f>ROUND(I241*H241,2)</f>
        <v>0</v>
      </c>
      <c r="K241" s="209" t="s">
        <v>178</v>
      </c>
      <c r="L241" s="47"/>
      <c r="M241" s="214" t="s">
        <v>19</v>
      </c>
      <c r="N241" s="215" t="s">
        <v>42</v>
      </c>
      <c r="O241" s="87"/>
      <c r="P241" s="216">
        <f>O241*H241</f>
        <v>0</v>
      </c>
      <c r="Q241" s="216">
        <v>0.0054599999999999996</v>
      </c>
      <c r="R241" s="216">
        <f>Q241*H241</f>
        <v>9.0676786199999988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179</v>
      </c>
      <c r="AT241" s="218" t="s">
        <v>174</v>
      </c>
      <c r="AU241" s="218" t="s">
        <v>81</v>
      </c>
      <c r="AY241" s="20" t="s">
        <v>171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179</v>
      </c>
      <c r="BM241" s="218" t="s">
        <v>248</v>
      </c>
    </row>
    <row r="242" s="2" customFormat="1">
      <c r="A242" s="41"/>
      <c r="B242" s="42"/>
      <c r="C242" s="43"/>
      <c r="D242" s="220" t="s">
        <v>180</v>
      </c>
      <c r="E242" s="43"/>
      <c r="F242" s="221" t="s">
        <v>3320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180</v>
      </c>
      <c r="AU242" s="20" t="s">
        <v>81</v>
      </c>
    </row>
    <row r="243" s="2" customFormat="1" ht="24.15" customHeight="1">
      <c r="A243" s="41"/>
      <c r="B243" s="42"/>
      <c r="C243" s="207" t="s">
        <v>255</v>
      </c>
      <c r="D243" s="207" t="s">
        <v>174</v>
      </c>
      <c r="E243" s="208" t="s">
        <v>3321</v>
      </c>
      <c r="F243" s="209" t="s">
        <v>3322</v>
      </c>
      <c r="G243" s="210" t="s">
        <v>191</v>
      </c>
      <c r="H243" s="211">
        <v>3321.4940000000001</v>
      </c>
      <c r="I243" s="212"/>
      <c r="J243" s="213">
        <f>ROUND(I243*H243,2)</f>
        <v>0</v>
      </c>
      <c r="K243" s="209" t="s">
        <v>178</v>
      </c>
      <c r="L243" s="47"/>
      <c r="M243" s="214" t="s">
        <v>19</v>
      </c>
      <c r="N243" s="215" t="s">
        <v>42</v>
      </c>
      <c r="O243" s="87"/>
      <c r="P243" s="216">
        <f>O243*H243</f>
        <v>0</v>
      </c>
      <c r="Q243" s="216">
        <v>0.0020999999999999999</v>
      </c>
      <c r="R243" s="216">
        <f>Q243*H243</f>
        <v>6.9751373999999995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179</v>
      </c>
      <c r="AT243" s="218" t="s">
        <v>174</v>
      </c>
      <c r="AU243" s="218" t="s">
        <v>81</v>
      </c>
      <c r="AY243" s="20" t="s">
        <v>171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179</v>
      </c>
      <c r="BM243" s="218" t="s">
        <v>258</v>
      </c>
    </row>
    <row r="244" s="2" customFormat="1">
      <c r="A244" s="41"/>
      <c r="B244" s="42"/>
      <c r="C244" s="43"/>
      <c r="D244" s="220" t="s">
        <v>180</v>
      </c>
      <c r="E244" s="43"/>
      <c r="F244" s="221" t="s">
        <v>3323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180</v>
      </c>
      <c r="AU244" s="20" t="s">
        <v>81</v>
      </c>
    </row>
    <row r="245" s="13" customFormat="1">
      <c r="A245" s="13"/>
      <c r="B245" s="225"/>
      <c r="C245" s="226"/>
      <c r="D245" s="227" t="s">
        <v>182</v>
      </c>
      <c r="E245" s="228" t="s">
        <v>19</v>
      </c>
      <c r="F245" s="229" t="s">
        <v>3324</v>
      </c>
      <c r="G245" s="226"/>
      <c r="H245" s="230">
        <v>3321.4940000000001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182</v>
      </c>
      <c r="AU245" s="236" t="s">
        <v>81</v>
      </c>
      <c r="AV245" s="13" t="s">
        <v>81</v>
      </c>
      <c r="AW245" s="13" t="s">
        <v>33</v>
      </c>
      <c r="AX245" s="13" t="s">
        <v>71</v>
      </c>
      <c r="AY245" s="236" t="s">
        <v>171</v>
      </c>
    </row>
    <row r="246" s="15" customFormat="1">
      <c r="A246" s="15"/>
      <c r="B246" s="248"/>
      <c r="C246" s="249"/>
      <c r="D246" s="227" t="s">
        <v>182</v>
      </c>
      <c r="E246" s="250" t="s">
        <v>19</v>
      </c>
      <c r="F246" s="251" t="s">
        <v>188</v>
      </c>
      <c r="G246" s="249"/>
      <c r="H246" s="252">
        <v>3321.4940000000001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182</v>
      </c>
      <c r="AU246" s="258" t="s">
        <v>81</v>
      </c>
      <c r="AV246" s="15" t="s">
        <v>179</v>
      </c>
      <c r="AW246" s="15" t="s">
        <v>33</v>
      </c>
      <c r="AX246" s="15" t="s">
        <v>79</v>
      </c>
      <c r="AY246" s="258" t="s">
        <v>171</v>
      </c>
    </row>
    <row r="247" s="2" customFormat="1" ht="16.5" customHeight="1">
      <c r="A247" s="41"/>
      <c r="B247" s="42"/>
      <c r="C247" s="207" t="s">
        <v>219</v>
      </c>
      <c r="D247" s="207" t="s">
        <v>174</v>
      </c>
      <c r="E247" s="208" t="s">
        <v>3325</v>
      </c>
      <c r="F247" s="209" t="s">
        <v>3326</v>
      </c>
      <c r="G247" s="210" t="s">
        <v>191</v>
      </c>
      <c r="H247" s="211">
        <v>2.6400000000000001</v>
      </c>
      <c r="I247" s="212"/>
      <c r="J247" s="213">
        <f>ROUND(I247*H247,2)</f>
        <v>0</v>
      </c>
      <c r="K247" s="209" t="s">
        <v>178</v>
      </c>
      <c r="L247" s="47"/>
      <c r="M247" s="214" t="s">
        <v>19</v>
      </c>
      <c r="N247" s="215" t="s">
        <v>42</v>
      </c>
      <c r="O247" s="87"/>
      <c r="P247" s="216">
        <f>O247*H247</f>
        <v>0</v>
      </c>
      <c r="Q247" s="216">
        <v>0.00025999999999999998</v>
      </c>
      <c r="R247" s="216">
        <f>Q247*H247</f>
        <v>0.00068639999999999999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179</v>
      </c>
      <c r="AT247" s="218" t="s">
        <v>174</v>
      </c>
      <c r="AU247" s="218" t="s">
        <v>81</v>
      </c>
      <c r="AY247" s="20" t="s">
        <v>171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179</v>
      </c>
      <c r="BM247" s="218" t="s">
        <v>265</v>
      </c>
    </row>
    <row r="248" s="2" customFormat="1">
      <c r="A248" s="41"/>
      <c r="B248" s="42"/>
      <c r="C248" s="43"/>
      <c r="D248" s="220" t="s">
        <v>180</v>
      </c>
      <c r="E248" s="43"/>
      <c r="F248" s="221" t="s">
        <v>3327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180</v>
      </c>
      <c r="AU248" s="20" t="s">
        <v>81</v>
      </c>
    </row>
    <row r="249" s="13" customFormat="1">
      <c r="A249" s="13"/>
      <c r="B249" s="225"/>
      <c r="C249" s="226"/>
      <c r="D249" s="227" t="s">
        <v>182</v>
      </c>
      <c r="E249" s="228" t="s">
        <v>19</v>
      </c>
      <c r="F249" s="229" t="s">
        <v>3328</v>
      </c>
      <c r="G249" s="226"/>
      <c r="H249" s="230">
        <v>2.6400000000000001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182</v>
      </c>
      <c r="AU249" s="236" t="s">
        <v>81</v>
      </c>
      <c r="AV249" s="13" t="s">
        <v>81</v>
      </c>
      <c r="AW249" s="13" t="s">
        <v>33</v>
      </c>
      <c r="AX249" s="13" t="s">
        <v>71</v>
      </c>
      <c r="AY249" s="236" t="s">
        <v>171</v>
      </c>
    </row>
    <row r="250" s="15" customFormat="1">
      <c r="A250" s="15"/>
      <c r="B250" s="248"/>
      <c r="C250" s="249"/>
      <c r="D250" s="227" t="s">
        <v>182</v>
      </c>
      <c r="E250" s="250" t="s">
        <v>19</v>
      </c>
      <c r="F250" s="251" t="s">
        <v>188</v>
      </c>
      <c r="G250" s="249"/>
      <c r="H250" s="252">
        <v>2.6400000000000001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182</v>
      </c>
      <c r="AU250" s="258" t="s">
        <v>81</v>
      </c>
      <c r="AV250" s="15" t="s">
        <v>179</v>
      </c>
      <c r="AW250" s="15" t="s">
        <v>33</v>
      </c>
      <c r="AX250" s="15" t="s">
        <v>79</v>
      </c>
      <c r="AY250" s="258" t="s">
        <v>171</v>
      </c>
    </row>
    <row r="251" s="2" customFormat="1" ht="24.15" customHeight="1">
      <c r="A251" s="41"/>
      <c r="B251" s="42"/>
      <c r="C251" s="207" t="s">
        <v>269</v>
      </c>
      <c r="D251" s="207" t="s">
        <v>174</v>
      </c>
      <c r="E251" s="208" t="s">
        <v>3329</v>
      </c>
      <c r="F251" s="209" t="s">
        <v>3330</v>
      </c>
      <c r="G251" s="210" t="s">
        <v>191</v>
      </c>
      <c r="H251" s="211">
        <v>2.6400000000000001</v>
      </c>
      <c r="I251" s="212"/>
      <c r="J251" s="213">
        <f>ROUND(I251*H251,2)</f>
        <v>0</v>
      </c>
      <c r="K251" s="209" t="s">
        <v>178</v>
      </c>
      <c r="L251" s="47"/>
      <c r="M251" s="214" t="s">
        <v>19</v>
      </c>
      <c r="N251" s="215" t="s">
        <v>42</v>
      </c>
      <c r="O251" s="87"/>
      <c r="P251" s="216">
        <f>O251*H251</f>
        <v>0</v>
      </c>
      <c r="Q251" s="216">
        <v>0.0043800000000000002</v>
      </c>
      <c r="R251" s="216">
        <f>Q251*H251</f>
        <v>0.011563200000000001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179</v>
      </c>
      <c r="AT251" s="218" t="s">
        <v>174</v>
      </c>
      <c r="AU251" s="218" t="s">
        <v>81</v>
      </c>
      <c r="AY251" s="20" t="s">
        <v>171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179</v>
      </c>
      <c r="BM251" s="218" t="s">
        <v>272</v>
      </c>
    </row>
    <row r="252" s="2" customFormat="1">
      <c r="A252" s="41"/>
      <c r="B252" s="42"/>
      <c r="C252" s="43"/>
      <c r="D252" s="220" t="s">
        <v>180</v>
      </c>
      <c r="E252" s="43"/>
      <c r="F252" s="221" t="s">
        <v>3331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180</v>
      </c>
      <c r="AU252" s="20" t="s">
        <v>81</v>
      </c>
    </row>
    <row r="253" s="13" customFormat="1">
      <c r="A253" s="13"/>
      <c r="B253" s="225"/>
      <c r="C253" s="226"/>
      <c r="D253" s="227" t="s">
        <v>182</v>
      </c>
      <c r="E253" s="228" t="s">
        <v>19</v>
      </c>
      <c r="F253" s="229" t="s">
        <v>3328</v>
      </c>
      <c r="G253" s="226"/>
      <c r="H253" s="230">
        <v>2.6400000000000001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182</v>
      </c>
      <c r="AU253" s="236" t="s">
        <v>81</v>
      </c>
      <c r="AV253" s="13" t="s">
        <v>81</v>
      </c>
      <c r="AW253" s="13" t="s">
        <v>33</v>
      </c>
      <c r="AX253" s="13" t="s">
        <v>71</v>
      </c>
      <c r="AY253" s="236" t="s">
        <v>171</v>
      </c>
    </row>
    <row r="254" s="15" customFormat="1">
      <c r="A254" s="15"/>
      <c r="B254" s="248"/>
      <c r="C254" s="249"/>
      <c r="D254" s="227" t="s">
        <v>182</v>
      </c>
      <c r="E254" s="250" t="s">
        <v>19</v>
      </c>
      <c r="F254" s="251" t="s">
        <v>188</v>
      </c>
      <c r="G254" s="249"/>
      <c r="H254" s="252">
        <v>2.6400000000000001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8" t="s">
        <v>182</v>
      </c>
      <c r="AU254" s="258" t="s">
        <v>81</v>
      </c>
      <c r="AV254" s="15" t="s">
        <v>179</v>
      </c>
      <c r="AW254" s="15" t="s">
        <v>33</v>
      </c>
      <c r="AX254" s="15" t="s">
        <v>79</v>
      </c>
      <c r="AY254" s="258" t="s">
        <v>171</v>
      </c>
    </row>
    <row r="255" s="2" customFormat="1" ht="24.15" customHeight="1">
      <c r="A255" s="41"/>
      <c r="B255" s="42"/>
      <c r="C255" s="207" t="s">
        <v>227</v>
      </c>
      <c r="D255" s="207" t="s">
        <v>174</v>
      </c>
      <c r="E255" s="208" t="s">
        <v>3332</v>
      </c>
      <c r="F255" s="209" t="s">
        <v>3333</v>
      </c>
      <c r="G255" s="210" t="s">
        <v>395</v>
      </c>
      <c r="H255" s="211">
        <v>114</v>
      </c>
      <c r="I255" s="212"/>
      <c r="J255" s="213">
        <f>ROUND(I255*H255,2)</f>
        <v>0</v>
      </c>
      <c r="K255" s="209" t="s">
        <v>178</v>
      </c>
      <c r="L255" s="47"/>
      <c r="M255" s="214" t="s">
        <v>19</v>
      </c>
      <c r="N255" s="215" t="s">
        <v>42</v>
      </c>
      <c r="O255" s="87"/>
      <c r="P255" s="216">
        <f>O255*H255</f>
        <v>0</v>
      </c>
      <c r="Q255" s="216">
        <v>0.001</v>
      </c>
      <c r="R255" s="216">
        <f>Q255*H255</f>
        <v>0.114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179</v>
      </c>
      <c r="AT255" s="218" t="s">
        <v>174</v>
      </c>
      <c r="AU255" s="218" t="s">
        <v>81</v>
      </c>
      <c r="AY255" s="20" t="s">
        <v>171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179</v>
      </c>
      <c r="BM255" s="218" t="s">
        <v>276</v>
      </c>
    </row>
    <row r="256" s="2" customFormat="1">
      <c r="A256" s="41"/>
      <c r="B256" s="42"/>
      <c r="C256" s="43"/>
      <c r="D256" s="220" t="s">
        <v>180</v>
      </c>
      <c r="E256" s="43"/>
      <c r="F256" s="221" t="s">
        <v>3334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180</v>
      </c>
      <c r="AU256" s="20" t="s">
        <v>81</v>
      </c>
    </row>
    <row r="257" s="13" customFormat="1">
      <c r="A257" s="13"/>
      <c r="B257" s="225"/>
      <c r="C257" s="226"/>
      <c r="D257" s="227" t="s">
        <v>182</v>
      </c>
      <c r="E257" s="228" t="s">
        <v>19</v>
      </c>
      <c r="F257" s="229" t="s">
        <v>3335</v>
      </c>
      <c r="G257" s="226"/>
      <c r="H257" s="230">
        <v>110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182</v>
      </c>
      <c r="AU257" s="236" t="s">
        <v>81</v>
      </c>
      <c r="AV257" s="13" t="s">
        <v>81</v>
      </c>
      <c r="AW257" s="13" t="s">
        <v>33</v>
      </c>
      <c r="AX257" s="13" t="s">
        <v>71</v>
      </c>
      <c r="AY257" s="236" t="s">
        <v>171</v>
      </c>
    </row>
    <row r="258" s="13" customFormat="1">
      <c r="A258" s="13"/>
      <c r="B258" s="225"/>
      <c r="C258" s="226"/>
      <c r="D258" s="227" t="s">
        <v>182</v>
      </c>
      <c r="E258" s="228" t="s">
        <v>19</v>
      </c>
      <c r="F258" s="229" t="s">
        <v>179</v>
      </c>
      <c r="G258" s="226"/>
      <c r="H258" s="230">
        <v>4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182</v>
      </c>
      <c r="AU258" s="236" t="s">
        <v>81</v>
      </c>
      <c r="AV258" s="13" t="s">
        <v>81</v>
      </c>
      <c r="AW258" s="13" t="s">
        <v>33</v>
      </c>
      <c r="AX258" s="13" t="s">
        <v>71</v>
      </c>
      <c r="AY258" s="236" t="s">
        <v>171</v>
      </c>
    </row>
    <row r="259" s="15" customFormat="1">
      <c r="A259" s="15"/>
      <c r="B259" s="248"/>
      <c r="C259" s="249"/>
      <c r="D259" s="227" t="s">
        <v>182</v>
      </c>
      <c r="E259" s="250" t="s">
        <v>19</v>
      </c>
      <c r="F259" s="251" t="s">
        <v>188</v>
      </c>
      <c r="G259" s="249"/>
      <c r="H259" s="252">
        <v>114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182</v>
      </c>
      <c r="AU259" s="258" t="s">
        <v>81</v>
      </c>
      <c r="AV259" s="15" t="s">
        <v>179</v>
      </c>
      <c r="AW259" s="15" t="s">
        <v>33</v>
      </c>
      <c r="AX259" s="15" t="s">
        <v>79</v>
      </c>
      <c r="AY259" s="258" t="s">
        <v>171</v>
      </c>
    </row>
    <row r="260" s="2" customFormat="1" ht="24.15" customHeight="1">
      <c r="A260" s="41"/>
      <c r="B260" s="42"/>
      <c r="C260" s="207" t="s">
        <v>8</v>
      </c>
      <c r="D260" s="207" t="s">
        <v>174</v>
      </c>
      <c r="E260" s="208" t="s">
        <v>3336</v>
      </c>
      <c r="F260" s="209" t="s">
        <v>3337</v>
      </c>
      <c r="G260" s="210" t="s">
        <v>395</v>
      </c>
      <c r="H260" s="211">
        <v>129</v>
      </c>
      <c r="I260" s="212"/>
      <c r="J260" s="213">
        <f>ROUND(I260*H260,2)</f>
        <v>0</v>
      </c>
      <c r="K260" s="209" t="s">
        <v>178</v>
      </c>
      <c r="L260" s="47"/>
      <c r="M260" s="214" t="s">
        <v>19</v>
      </c>
      <c r="N260" s="215" t="s">
        <v>42</v>
      </c>
      <c r="O260" s="87"/>
      <c r="P260" s="216">
        <f>O260*H260</f>
        <v>0</v>
      </c>
      <c r="Q260" s="216">
        <v>0.0025600000000000002</v>
      </c>
      <c r="R260" s="216">
        <f>Q260*H260</f>
        <v>0.33024000000000003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179</v>
      </c>
      <c r="AT260" s="218" t="s">
        <v>174</v>
      </c>
      <c r="AU260" s="218" t="s">
        <v>81</v>
      </c>
      <c r="AY260" s="20" t="s">
        <v>171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179</v>
      </c>
      <c r="BM260" s="218" t="s">
        <v>280</v>
      </c>
    </row>
    <row r="261" s="2" customFormat="1">
      <c r="A261" s="41"/>
      <c r="B261" s="42"/>
      <c r="C261" s="43"/>
      <c r="D261" s="220" t="s">
        <v>180</v>
      </c>
      <c r="E261" s="43"/>
      <c r="F261" s="221" t="s">
        <v>3338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180</v>
      </c>
      <c r="AU261" s="20" t="s">
        <v>81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3339</v>
      </c>
      <c r="G262" s="226"/>
      <c r="H262" s="230">
        <v>119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3" customFormat="1">
      <c r="A263" s="13"/>
      <c r="B263" s="225"/>
      <c r="C263" s="226"/>
      <c r="D263" s="227" t="s">
        <v>182</v>
      </c>
      <c r="E263" s="228" t="s">
        <v>19</v>
      </c>
      <c r="F263" s="229" t="s">
        <v>213</v>
      </c>
      <c r="G263" s="226"/>
      <c r="H263" s="230">
        <v>10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182</v>
      </c>
      <c r="AU263" s="236" t="s">
        <v>81</v>
      </c>
      <c r="AV263" s="13" t="s">
        <v>81</v>
      </c>
      <c r="AW263" s="13" t="s">
        <v>33</v>
      </c>
      <c r="AX263" s="13" t="s">
        <v>71</v>
      </c>
      <c r="AY263" s="236" t="s">
        <v>171</v>
      </c>
    </row>
    <row r="264" s="15" customFormat="1">
      <c r="A264" s="15"/>
      <c r="B264" s="248"/>
      <c r="C264" s="249"/>
      <c r="D264" s="227" t="s">
        <v>182</v>
      </c>
      <c r="E264" s="250" t="s">
        <v>19</v>
      </c>
      <c r="F264" s="251" t="s">
        <v>188</v>
      </c>
      <c r="G264" s="249"/>
      <c r="H264" s="252">
        <v>129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182</v>
      </c>
      <c r="AU264" s="258" t="s">
        <v>81</v>
      </c>
      <c r="AV264" s="15" t="s">
        <v>179</v>
      </c>
      <c r="AW264" s="15" t="s">
        <v>33</v>
      </c>
      <c r="AX264" s="15" t="s">
        <v>79</v>
      </c>
      <c r="AY264" s="258" t="s">
        <v>171</v>
      </c>
    </row>
    <row r="265" s="2" customFormat="1" ht="16.5" customHeight="1">
      <c r="A265" s="41"/>
      <c r="B265" s="42"/>
      <c r="C265" s="269" t="s">
        <v>235</v>
      </c>
      <c r="D265" s="269" t="s">
        <v>565</v>
      </c>
      <c r="E265" s="270" t="s">
        <v>3340</v>
      </c>
      <c r="F265" s="271" t="s">
        <v>3341</v>
      </c>
      <c r="G265" s="272" t="s">
        <v>191</v>
      </c>
      <c r="H265" s="273">
        <v>49.399000000000001</v>
      </c>
      <c r="I265" s="274"/>
      <c r="J265" s="275">
        <f>ROUND(I265*H265,2)</f>
        <v>0</v>
      </c>
      <c r="K265" s="271" t="s">
        <v>178</v>
      </c>
      <c r="L265" s="276"/>
      <c r="M265" s="277" t="s">
        <v>19</v>
      </c>
      <c r="N265" s="278" t="s">
        <v>42</v>
      </c>
      <c r="O265" s="87"/>
      <c r="P265" s="216">
        <f>O265*H265</f>
        <v>0</v>
      </c>
      <c r="Q265" s="216">
        <v>0.00034000000000000002</v>
      </c>
      <c r="R265" s="216">
        <f>Q265*H265</f>
        <v>0.01679566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204</v>
      </c>
      <c r="AT265" s="218" t="s">
        <v>565</v>
      </c>
      <c r="AU265" s="218" t="s">
        <v>81</v>
      </c>
      <c r="AY265" s="20" t="s">
        <v>171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179</v>
      </c>
      <c r="BM265" s="218" t="s">
        <v>286</v>
      </c>
    </row>
    <row r="266" s="13" customFormat="1">
      <c r="A266" s="13"/>
      <c r="B266" s="225"/>
      <c r="C266" s="226"/>
      <c r="D266" s="227" t="s">
        <v>182</v>
      </c>
      <c r="E266" s="228" t="s">
        <v>19</v>
      </c>
      <c r="F266" s="229" t="s">
        <v>3342</v>
      </c>
      <c r="G266" s="226"/>
      <c r="H266" s="230">
        <v>26.939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182</v>
      </c>
      <c r="AU266" s="236" t="s">
        <v>81</v>
      </c>
      <c r="AV266" s="13" t="s">
        <v>81</v>
      </c>
      <c r="AW266" s="13" t="s">
        <v>33</v>
      </c>
      <c r="AX266" s="13" t="s">
        <v>71</v>
      </c>
      <c r="AY266" s="236" t="s">
        <v>171</v>
      </c>
    </row>
    <row r="267" s="13" customFormat="1">
      <c r="A267" s="13"/>
      <c r="B267" s="225"/>
      <c r="C267" s="226"/>
      <c r="D267" s="227" t="s">
        <v>182</v>
      </c>
      <c r="E267" s="228" t="s">
        <v>19</v>
      </c>
      <c r="F267" s="229" t="s">
        <v>3343</v>
      </c>
      <c r="G267" s="226"/>
      <c r="H267" s="230">
        <v>18.675999999999998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182</v>
      </c>
      <c r="AU267" s="236" t="s">
        <v>81</v>
      </c>
      <c r="AV267" s="13" t="s">
        <v>81</v>
      </c>
      <c r="AW267" s="13" t="s">
        <v>33</v>
      </c>
      <c r="AX267" s="13" t="s">
        <v>71</v>
      </c>
      <c r="AY267" s="236" t="s">
        <v>171</v>
      </c>
    </row>
    <row r="268" s="13" customFormat="1">
      <c r="A268" s="13"/>
      <c r="B268" s="225"/>
      <c r="C268" s="226"/>
      <c r="D268" s="227" t="s">
        <v>182</v>
      </c>
      <c r="E268" s="228" t="s">
        <v>19</v>
      </c>
      <c r="F268" s="229" t="s">
        <v>3344</v>
      </c>
      <c r="G268" s="226"/>
      <c r="H268" s="230">
        <v>3.0800000000000001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182</v>
      </c>
      <c r="AU268" s="236" t="s">
        <v>81</v>
      </c>
      <c r="AV268" s="13" t="s">
        <v>81</v>
      </c>
      <c r="AW268" s="13" t="s">
        <v>33</v>
      </c>
      <c r="AX268" s="13" t="s">
        <v>71</v>
      </c>
      <c r="AY268" s="236" t="s">
        <v>171</v>
      </c>
    </row>
    <row r="269" s="13" customFormat="1">
      <c r="A269" s="13"/>
      <c r="B269" s="225"/>
      <c r="C269" s="226"/>
      <c r="D269" s="227" t="s">
        <v>182</v>
      </c>
      <c r="E269" s="228" t="s">
        <v>19</v>
      </c>
      <c r="F269" s="229" t="s">
        <v>3345</v>
      </c>
      <c r="G269" s="226"/>
      <c r="H269" s="230">
        <v>0.70399999999999996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182</v>
      </c>
      <c r="AU269" s="236" t="s">
        <v>81</v>
      </c>
      <c r="AV269" s="13" t="s">
        <v>81</v>
      </c>
      <c r="AW269" s="13" t="s">
        <v>33</v>
      </c>
      <c r="AX269" s="13" t="s">
        <v>71</v>
      </c>
      <c r="AY269" s="236" t="s">
        <v>171</v>
      </c>
    </row>
    <row r="270" s="15" customFormat="1">
      <c r="A270" s="15"/>
      <c r="B270" s="248"/>
      <c r="C270" s="249"/>
      <c r="D270" s="227" t="s">
        <v>182</v>
      </c>
      <c r="E270" s="250" t="s">
        <v>19</v>
      </c>
      <c r="F270" s="251" t="s">
        <v>188</v>
      </c>
      <c r="G270" s="249"/>
      <c r="H270" s="252">
        <v>49.398999999999994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182</v>
      </c>
      <c r="AU270" s="258" t="s">
        <v>81</v>
      </c>
      <c r="AV270" s="15" t="s">
        <v>179</v>
      </c>
      <c r="AW270" s="15" t="s">
        <v>33</v>
      </c>
      <c r="AX270" s="15" t="s">
        <v>79</v>
      </c>
      <c r="AY270" s="258" t="s">
        <v>171</v>
      </c>
    </row>
    <row r="271" s="2" customFormat="1" ht="24.15" customHeight="1">
      <c r="A271" s="41"/>
      <c r="B271" s="42"/>
      <c r="C271" s="207" t="s">
        <v>346</v>
      </c>
      <c r="D271" s="207" t="s">
        <v>174</v>
      </c>
      <c r="E271" s="208" t="s">
        <v>3346</v>
      </c>
      <c r="F271" s="209" t="s">
        <v>3347</v>
      </c>
      <c r="G271" s="210" t="s">
        <v>234</v>
      </c>
      <c r="H271" s="211">
        <v>60.899999999999999</v>
      </c>
      <c r="I271" s="212"/>
      <c r="J271" s="213">
        <f>ROUND(I271*H271,2)</f>
        <v>0</v>
      </c>
      <c r="K271" s="209" t="s">
        <v>178</v>
      </c>
      <c r="L271" s="47"/>
      <c r="M271" s="214" t="s">
        <v>19</v>
      </c>
      <c r="N271" s="215" t="s">
        <v>42</v>
      </c>
      <c r="O271" s="87"/>
      <c r="P271" s="216">
        <f>O271*H271</f>
        <v>0</v>
      </c>
      <c r="Q271" s="216">
        <v>0.00048000000000000001</v>
      </c>
      <c r="R271" s="216">
        <f>Q271*H271</f>
        <v>0.029232000000000001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179</v>
      </c>
      <c r="AT271" s="218" t="s">
        <v>174</v>
      </c>
      <c r="AU271" s="218" t="s">
        <v>81</v>
      </c>
      <c r="AY271" s="20" t="s">
        <v>171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179</v>
      </c>
      <c r="BM271" s="218" t="s">
        <v>200</v>
      </c>
    </row>
    <row r="272" s="2" customFormat="1">
      <c r="A272" s="41"/>
      <c r="B272" s="42"/>
      <c r="C272" s="43"/>
      <c r="D272" s="220" t="s">
        <v>180</v>
      </c>
      <c r="E272" s="43"/>
      <c r="F272" s="221" t="s">
        <v>3348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180</v>
      </c>
      <c r="AU272" s="20" t="s">
        <v>81</v>
      </c>
    </row>
    <row r="273" s="13" customFormat="1">
      <c r="A273" s="13"/>
      <c r="B273" s="225"/>
      <c r="C273" s="226"/>
      <c r="D273" s="227" t="s">
        <v>182</v>
      </c>
      <c r="E273" s="228" t="s">
        <v>19</v>
      </c>
      <c r="F273" s="229" t="s">
        <v>3349</v>
      </c>
      <c r="G273" s="226"/>
      <c r="H273" s="230">
        <v>60.899999999999999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182</v>
      </c>
      <c r="AU273" s="236" t="s">
        <v>81</v>
      </c>
      <c r="AV273" s="13" t="s">
        <v>81</v>
      </c>
      <c r="AW273" s="13" t="s">
        <v>33</v>
      </c>
      <c r="AX273" s="13" t="s">
        <v>71</v>
      </c>
      <c r="AY273" s="236" t="s">
        <v>171</v>
      </c>
    </row>
    <row r="274" s="15" customFormat="1">
      <c r="A274" s="15"/>
      <c r="B274" s="248"/>
      <c r="C274" s="249"/>
      <c r="D274" s="227" t="s">
        <v>182</v>
      </c>
      <c r="E274" s="250" t="s">
        <v>19</v>
      </c>
      <c r="F274" s="251" t="s">
        <v>188</v>
      </c>
      <c r="G274" s="249"/>
      <c r="H274" s="252">
        <v>60.899999999999999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8" t="s">
        <v>182</v>
      </c>
      <c r="AU274" s="258" t="s">
        <v>81</v>
      </c>
      <c r="AV274" s="15" t="s">
        <v>179</v>
      </c>
      <c r="AW274" s="15" t="s">
        <v>33</v>
      </c>
      <c r="AX274" s="15" t="s">
        <v>79</v>
      </c>
      <c r="AY274" s="258" t="s">
        <v>171</v>
      </c>
    </row>
    <row r="275" s="2" customFormat="1" ht="16.5" customHeight="1">
      <c r="A275" s="41"/>
      <c r="B275" s="42"/>
      <c r="C275" s="269" t="s">
        <v>241</v>
      </c>
      <c r="D275" s="269" t="s">
        <v>565</v>
      </c>
      <c r="E275" s="270" t="s">
        <v>3350</v>
      </c>
      <c r="F275" s="271" t="s">
        <v>3351</v>
      </c>
      <c r="G275" s="272" t="s">
        <v>234</v>
      </c>
      <c r="H275" s="273">
        <v>66.989999999999995</v>
      </c>
      <c r="I275" s="274"/>
      <c r="J275" s="275">
        <f>ROUND(I275*H275,2)</f>
        <v>0</v>
      </c>
      <c r="K275" s="271" t="s">
        <v>178</v>
      </c>
      <c r="L275" s="276"/>
      <c r="M275" s="277" t="s">
        <v>19</v>
      </c>
      <c r="N275" s="278" t="s">
        <v>42</v>
      </c>
      <c r="O275" s="87"/>
      <c r="P275" s="216">
        <f>O275*H275</f>
        <v>0</v>
      </c>
      <c r="Q275" s="216">
        <v>6.9999999999999994E-05</v>
      </c>
      <c r="R275" s="216">
        <f>Q275*H275</f>
        <v>0.0046892999999999995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204</v>
      </c>
      <c r="AT275" s="218" t="s">
        <v>565</v>
      </c>
      <c r="AU275" s="218" t="s">
        <v>81</v>
      </c>
      <c r="AY275" s="20" t="s">
        <v>171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179</v>
      </c>
      <c r="BM275" s="218" t="s">
        <v>372</v>
      </c>
    </row>
    <row r="276" s="13" customFormat="1">
      <c r="A276" s="13"/>
      <c r="B276" s="225"/>
      <c r="C276" s="226"/>
      <c r="D276" s="227" t="s">
        <v>182</v>
      </c>
      <c r="E276" s="228" t="s">
        <v>19</v>
      </c>
      <c r="F276" s="229" t="s">
        <v>3352</v>
      </c>
      <c r="G276" s="226"/>
      <c r="H276" s="230">
        <v>66.989999999999995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182</v>
      </c>
      <c r="AU276" s="236" t="s">
        <v>81</v>
      </c>
      <c r="AV276" s="13" t="s">
        <v>81</v>
      </c>
      <c r="AW276" s="13" t="s">
        <v>33</v>
      </c>
      <c r="AX276" s="13" t="s">
        <v>71</v>
      </c>
      <c r="AY276" s="236" t="s">
        <v>171</v>
      </c>
    </row>
    <row r="277" s="15" customFormat="1">
      <c r="A277" s="15"/>
      <c r="B277" s="248"/>
      <c r="C277" s="249"/>
      <c r="D277" s="227" t="s">
        <v>182</v>
      </c>
      <c r="E277" s="250" t="s">
        <v>19</v>
      </c>
      <c r="F277" s="251" t="s">
        <v>188</v>
      </c>
      <c r="G277" s="249"/>
      <c r="H277" s="252">
        <v>66.989999999999995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182</v>
      </c>
      <c r="AU277" s="258" t="s">
        <v>81</v>
      </c>
      <c r="AV277" s="15" t="s">
        <v>179</v>
      </c>
      <c r="AW277" s="15" t="s">
        <v>33</v>
      </c>
      <c r="AX277" s="15" t="s">
        <v>79</v>
      </c>
      <c r="AY277" s="258" t="s">
        <v>171</v>
      </c>
    </row>
    <row r="278" s="2" customFormat="1" ht="16.5" customHeight="1">
      <c r="A278" s="41"/>
      <c r="B278" s="42"/>
      <c r="C278" s="207" t="s">
        <v>392</v>
      </c>
      <c r="D278" s="207" t="s">
        <v>174</v>
      </c>
      <c r="E278" s="208" t="s">
        <v>3353</v>
      </c>
      <c r="F278" s="209" t="s">
        <v>3354</v>
      </c>
      <c r="G278" s="210" t="s">
        <v>191</v>
      </c>
      <c r="H278" s="211">
        <v>1395.0619999999999</v>
      </c>
      <c r="I278" s="212"/>
      <c r="J278" s="213">
        <f>ROUND(I278*H278,2)</f>
        <v>0</v>
      </c>
      <c r="K278" s="209" t="s">
        <v>178</v>
      </c>
      <c r="L278" s="47"/>
      <c r="M278" s="214" t="s">
        <v>19</v>
      </c>
      <c r="N278" s="215" t="s">
        <v>42</v>
      </c>
      <c r="O278" s="87"/>
      <c r="P278" s="216">
        <f>O278*H278</f>
        <v>0</v>
      </c>
      <c r="Q278" s="216">
        <v>0.00013999999999999999</v>
      </c>
      <c r="R278" s="216">
        <f>Q278*H278</f>
        <v>0.19530867999999996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179</v>
      </c>
      <c r="AT278" s="218" t="s">
        <v>174</v>
      </c>
      <c r="AU278" s="218" t="s">
        <v>81</v>
      </c>
      <c r="AY278" s="20" t="s">
        <v>171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179</v>
      </c>
      <c r="BM278" s="218" t="s">
        <v>396</v>
      </c>
    </row>
    <row r="279" s="2" customFormat="1">
      <c r="A279" s="41"/>
      <c r="B279" s="42"/>
      <c r="C279" s="43"/>
      <c r="D279" s="220" t="s">
        <v>180</v>
      </c>
      <c r="E279" s="43"/>
      <c r="F279" s="221" t="s">
        <v>3355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180</v>
      </c>
      <c r="AU279" s="20" t="s">
        <v>81</v>
      </c>
    </row>
    <row r="280" s="13" customFormat="1">
      <c r="A280" s="13"/>
      <c r="B280" s="225"/>
      <c r="C280" s="226"/>
      <c r="D280" s="227" t="s">
        <v>182</v>
      </c>
      <c r="E280" s="228" t="s">
        <v>19</v>
      </c>
      <c r="F280" s="229" t="s">
        <v>3223</v>
      </c>
      <c r="G280" s="226"/>
      <c r="H280" s="230">
        <v>29.899999999999999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182</v>
      </c>
      <c r="AU280" s="236" t="s">
        <v>81</v>
      </c>
      <c r="AV280" s="13" t="s">
        <v>81</v>
      </c>
      <c r="AW280" s="13" t="s">
        <v>33</v>
      </c>
      <c r="AX280" s="13" t="s">
        <v>71</v>
      </c>
      <c r="AY280" s="236" t="s">
        <v>171</v>
      </c>
    </row>
    <row r="281" s="13" customFormat="1">
      <c r="A281" s="13"/>
      <c r="B281" s="225"/>
      <c r="C281" s="226"/>
      <c r="D281" s="227" t="s">
        <v>182</v>
      </c>
      <c r="E281" s="228" t="s">
        <v>19</v>
      </c>
      <c r="F281" s="229" t="s">
        <v>3224</v>
      </c>
      <c r="G281" s="226"/>
      <c r="H281" s="230">
        <v>2.6850000000000001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182</v>
      </c>
      <c r="AU281" s="236" t="s">
        <v>81</v>
      </c>
      <c r="AV281" s="13" t="s">
        <v>81</v>
      </c>
      <c r="AW281" s="13" t="s">
        <v>33</v>
      </c>
      <c r="AX281" s="13" t="s">
        <v>71</v>
      </c>
      <c r="AY281" s="236" t="s">
        <v>171</v>
      </c>
    </row>
    <row r="282" s="13" customFormat="1">
      <c r="A282" s="13"/>
      <c r="B282" s="225"/>
      <c r="C282" s="226"/>
      <c r="D282" s="227" t="s">
        <v>182</v>
      </c>
      <c r="E282" s="228" t="s">
        <v>19</v>
      </c>
      <c r="F282" s="229" t="s">
        <v>3225</v>
      </c>
      <c r="G282" s="226"/>
      <c r="H282" s="230">
        <v>-9.6669999999999998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182</v>
      </c>
      <c r="AU282" s="236" t="s">
        <v>81</v>
      </c>
      <c r="AV282" s="13" t="s">
        <v>81</v>
      </c>
      <c r="AW282" s="13" t="s">
        <v>33</v>
      </c>
      <c r="AX282" s="13" t="s">
        <v>71</v>
      </c>
      <c r="AY282" s="236" t="s">
        <v>171</v>
      </c>
    </row>
    <row r="283" s="13" customFormat="1">
      <c r="A283" s="13"/>
      <c r="B283" s="225"/>
      <c r="C283" s="226"/>
      <c r="D283" s="227" t="s">
        <v>182</v>
      </c>
      <c r="E283" s="228" t="s">
        <v>19</v>
      </c>
      <c r="F283" s="229" t="s">
        <v>3226</v>
      </c>
      <c r="G283" s="226"/>
      <c r="H283" s="230">
        <v>1.46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182</v>
      </c>
      <c r="AU283" s="236" t="s">
        <v>81</v>
      </c>
      <c r="AV283" s="13" t="s">
        <v>81</v>
      </c>
      <c r="AW283" s="13" t="s">
        <v>33</v>
      </c>
      <c r="AX283" s="13" t="s">
        <v>71</v>
      </c>
      <c r="AY283" s="236" t="s">
        <v>171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3227</v>
      </c>
      <c r="G284" s="226"/>
      <c r="H284" s="230">
        <v>2.0529999999999999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3" customFormat="1">
      <c r="A285" s="13"/>
      <c r="B285" s="225"/>
      <c r="C285" s="226"/>
      <c r="D285" s="227" t="s">
        <v>182</v>
      </c>
      <c r="E285" s="228" t="s">
        <v>19</v>
      </c>
      <c r="F285" s="229" t="s">
        <v>3228</v>
      </c>
      <c r="G285" s="226"/>
      <c r="H285" s="230">
        <v>0.75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182</v>
      </c>
      <c r="AU285" s="236" t="s">
        <v>81</v>
      </c>
      <c r="AV285" s="13" t="s">
        <v>81</v>
      </c>
      <c r="AW285" s="13" t="s">
        <v>33</v>
      </c>
      <c r="AX285" s="13" t="s">
        <v>71</v>
      </c>
      <c r="AY285" s="236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3229</v>
      </c>
      <c r="G286" s="226"/>
      <c r="H286" s="230">
        <v>62.640000000000001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3230</v>
      </c>
      <c r="G287" s="226"/>
      <c r="H287" s="230">
        <v>-13.797000000000001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3231</v>
      </c>
      <c r="G288" s="226"/>
      <c r="H288" s="230">
        <v>5.5800000000000001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3232</v>
      </c>
      <c r="G289" s="226"/>
      <c r="H289" s="230">
        <v>1.47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3" customFormat="1">
      <c r="A290" s="13"/>
      <c r="B290" s="225"/>
      <c r="C290" s="226"/>
      <c r="D290" s="227" t="s">
        <v>182</v>
      </c>
      <c r="E290" s="228" t="s">
        <v>19</v>
      </c>
      <c r="F290" s="229" t="s">
        <v>3233</v>
      </c>
      <c r="G290" s="226"/>
      <c r="H290" s="230">
        <v>17.183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182</v>
      </c>
      <c r="AU290" s="236" t="s">
        <v>81</v>
      </c>
      <c r="AV290" s="13" t="s">
        <v>81</v>
      </c>
      <c r="AW290" s="13" t="s">
        <v>33</v>
      </c>
      <c r="AX290" s="13" t="s">
        <v>71</v>
      </c>
      <c r="AY290" s="236" t="s">
        <v>171</v>
      </c>
    </row>
    <row r="291" s="13" customFormat="1">
      <c r="A291" s="13"/>
      <c r="B291" s="225"/>
      <c r="C291" s="226"/>
      <c r="D291" s="227" t="s">
        <v>182</v>
      </c>
      <c r="E291" s="228" t="s">
        <v>19</v>
      </c>
      <c r="F291" s="229" t="s">
        <v>3234</v>
      </c>
      <c r="G291" s="226"/>
      <c r="H291" s="230">
        <v>-4.5919999999999996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182</v>
      </c>
      <c r="AU291" s="236" t="s">
        <v>81</v>
      </c>
      <c r="AV291" s="13" t="s">
        <v>81</v>
      </c>
      <c r="AW291" s="13" t="s">
        <v>33</v>
      </c>
      <c r="AX291" s="13" t="s">
        <v>71</v>
      </c>
      <c r="AY291" s="236" t="s">
        <v>171</v>
      </c>
    </row>
    <row r="292" s="13" customFormat="1">
      <c r="A292" s="13"/>
      <c r="B292" s="225"/>
      <c r="C292" s="226"/>
      <c r="D292" s="227" t="s">
        <v>182</v>
      </c>
      <c r="E292" s="228" t="s">
        <v>19</v>
      </c>
      <c r="F292" s="229" t="s">
        <v>309</v>
      </c>
      <c r="G292" s="226"/>
      <c r="H292" s="230">
        <v>1.194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182</v>
      </c>
      <c r="AU292" s="236" t="s">
        <v>81</v>
      </c>
      <c r="AV292" s="13" t="s">
        <v>81</v>
      </c>
      <c r="AW292" s="13" t="s">
        <v>33</v>
      </c>
      <c r="AX292" s="13" t="s">
        <v>71</v>
      </c>
      <c r="AY292" s="236" t="s">
        <v>171</v>
      </c>
    </row>
    <row r="293" s="13" customFormat="1">
      <c r="A293" s="13"/>
      <c r="B293" s="225"/>
      <c r="C293" s="226"/>
      <c r="D293" s="227" t="s">
        <v>182</v>
      </c>
      <c r="E293" s="228" t="s">
        <v>19</v>
      </c>
      <c r="F293" s="229" t="s">
        <v>3235</v>
      </c>
      <c r="G293" s="226"/>
      <c r="H293" s="230">
        <v>143.88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182</v>
      </c>
      <c r="AU293" s="236" t="s">
        <v>81</v>
      </c>
      <c r="AV293" s="13" t="s">
        <v>81</v>
      </c>
      <c r="AW293" s="13" t="s">
        <v>33</v>
      </c>
      <c r="AX293" s="13" t="s">
        <v>71</v>
      </c>
      <c r="AY293" s="236" t="s">
        <v>171</v>
      </c>
    </row>
    <row r="294" s="13" customFormat="1">
      <c r="A294" s="13"/>
      <c r="B294" s="225"/>
      <c r="C294" s="226"/>
      <c r="D294" s="227" t="s">
        <v>182</v>
      </c>
      <c r="E294" s="228" t="s">
        <v>19</v>
      </c>
      <c r="F294" s="229" t="s">
        <v>3236</v>
      </c>
      <c r="G294" s="226"/>
      <c r="H294" s="230">
        <v>-34.189999999999998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182</v>
      </c>
      <c r="AU294" s="236" t="s">
        <v>81</v>
      </c>
      <c r="AV294" s="13" t="s">
        <v>81</v>
      </c>
      <c r="AW294" s="13" t="s">
        <v>33</v>
      </c>
      <c r="AX294" s="13" t="s">
        <v>71</v>
      </c>
      <c r="AY294" s="236" t="s">
        <v>171</v>
      </c>
    </row>
    <row r="295" s="13" customFormat="1">
      <c r="A295" s="13"/>
      <c r="B295" s="225"/>
      <c r="C295" s="226"/>
      <c r="D295" s="227" t="s">
        <v>182</v>
      </c>
      <c r="E295" s="228" t="s">
        <v>19</v>
      </c>
      <c r="F295" s="229" t="s">
        <v>3237</v>
      </c>
      <c r="G295" s="226"/>
      <c r="H295" s="230">
        <v>1.69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182</v>
      </c>
      <c r="AU295" s="236" t="s">
        <v>81</v>
      </c>
      <c r="AV295" s="13" t="s">
        <v>81</v>
      </c>
      <c r="AW295" s="13" t="s">
        <v>33</v>
      </c>
      <c r="AX295" s="13" t="s">
        <v>71</v>
      </c>
      <c r="AY295" s="236" t="s">
        <v>171</v>
      </c>
    </row>
    <row r="296" s="13" customFormat="1">
      <c r="A296" s="13"/>
      <c r="B296" s="225"/>
      <c r="C296" s="226"/>
      <c r="D296" s="227" t="s">
        <v>182</v>
      </c>
      <c r="E296" s="228" t="s">
        <v>19</v>
      </c>
      <c r="F296" s="229" t="s">
        <v>3238</v>
      </c>
      <c r="G296" s="226"/>
      <c r="H296" s="230">
        <v>2.7799999999999998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182</v>
      </c>
      <c r="AU296" s="236" t="s">
        <v>81</v>
      </c>
      <c r="AV296" s="13" t="s">
        <v>81</v>
      </c>
      <c r="AW296" s="13" t="s">
        <v>33</v>
      </c>
      <c r="AX296" s="13" t="s">
        <v>71</v>
      </c>
      <c r="AY296" s="236" t="s">
        <v>171</v>
      </c>
    </row>
    <row r="297" s="13" customFormat="1">
      <c r="A297" s="13"/>
      <c r="B297" s="225"/>
      <c r="C297" s="226"/>
      <c r="D297" s="227" t="s">
        <v>182</v>
      </c>
      <c r="E297" s="228" t="s">
        <v>19</v>
      </c>
      <c r="F297" s="229" t="s">
        <v>3239</v>
      </c>
      <c r="G297" s="226"/>
      <c r="H297" s="230">
        <v>2.7970000000000002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182</v>
      </c>
      <c r="AU297" s="236" t="s">
        <v>81</v>
      </c>
      <c r="AV297" s="13" t="s">
        <v>81</v>
      </c>
      <c r="AW297" s="13" t="s">
        <v>33</v>
      </c>
      <c r="AX297" s="13" t="s">
        <v>71</v>
      </c>
      <c r="AY297" s="236" t="s">
        <v>171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3240</v>
      </c>
      <c r="G298" s="226"/>
      <c r="H298" s="230">
        <v>2.6389999999999998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3" customFormat="1">
      <c r="A299" s="13"/>
      <c r="B299" s="225"/>
      <c r="C299" s="226"/>
      <c r="D299" s="227" t="s">
        <v>182</v>
      </c>
      <c r="E299" s="228" t="s">
        <v>19</v>
      </c>
      <c r="F299" s="229" t="s">
        <v>3241</v>
      </c>
      <c r="G299" s="226"/>
      <c r="H299" s="230">
        <v>5.5800000000000001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182</v>
      </c>
      <c r="AU299" s="236" t="s">
        <v>81</v>
      </c>
      <c r="AV299" s="13" t="s">
        <v>81</v>
      </c>
      <c r="AW299" s="13" t="s">
        <v>33</v>
      </c>
      <c r="AX299" s="13" t="s">
        <v>71</v>
      </c>
      <c r="AY299" s="236" t="s">
        <v>171</v>
      </c>
    </row>
    <row r="300" s="13" customFormat="1">
      <c r="A300" s="13"/>
      <c r="B300" s="225"/>
      <c r="C300" s="226"/>
      <c r="D300" s="227" t="s">
        <v>182</v>
      </c>
      <c r="E300" s="228" t="s">
        <v>19</v>
      </c>
      <c r="F300" s="229" t="s">
        <v>3242</v>
      </c>
      <c r="G300" s="226"/>
      <c r="H300" s="230">
        <v>141.36000000000001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182</v>
      </c>
      <c r="AU300" s="236" t="s">
        <v>81</v>
      </c>
      <c r="AV300" s="13" t="s">
        <v>81</v>
      </c>
      <c r="AW300" s="13" t="s">
        <v>33</v>
      </c>
      <c r="AX300" s="13" t="s">
        <v>71</v>
      </c>
      <c r="AY300" s="236" t="s">
        <v>171</v>
      </c>
    </row>
    <row r="301" s="13" customFormat="1">
      <c r="A301" s="13"/>
      <c r="B301" s="225"/>
      <c r="C301" s="226"/>
      <c r="D301" s="227" t="s">
        <v>182</v>
      </c>
      <c r="E301" s="228" t="s">
        <v>19</v>
      </c>
      <c r="F301" s="229" t="s">
        <v>3243</v>
      </c>
      <c r="G301" s="226"/>
      <c r="H301" s="230">
        <v>13.875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182</v>
      </c>
      <c r="AU301" s="236" t="s">
        <v>81</v>
      </c>
      <c r="AV301" s="13" t="s">
        <v>81</v>
      </c>
      <c r="AW301" s="13" t="s">
        <v>33</v>
      </c>
      <c r="AX301" s="13" t="s">
        <v>71</v>
      </c>
      <c r="AY301" s="236" t="s">
        <v>171</v>
      </c>
    </row>
    <row r="302" s="13" customFormat="1">
      <c r="A302" s="13"/>
      <c r="B302" s="225"/>
      <c r="C302" s="226"/>
      <c r="D302" s="227" t="s">
        <v>182</v>
      </c>
      <c r="E302" s="228" t="s">
        <v>19</v>
      </c>
      <c r="F302" s="229" t="s">
        <v>3244</v>
      </c>
      <c r="G302" s="226"/>
      <c r="H302" s="230">
        <v>-24.768000000000001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182</v>
      </c>
      <c r="AU302" s="236" t="s">
        <v>81</v>
      </c>
      <c r="AV302" s="13" t="s">
        <v>81</v>
      </c>
      <c r="AW302" s="13" t="s">
        <v>33</v>
      </c>
      <c r="AX302" s="13" t="s">
        <v>71</v>
      </c>
      <c r="AY302" s="236" t="s">
        <v>171</v>
      </c>
    </row>
    <row r="303" s="13" customFormat="1">
      <c r="A303" s="13"/>
      <c r="B303" s="225"/>
      <c r="C303" s="226"/>
      <c r="D303" s="227" t="s">
        <v>182</v>
      </c>
      <c r="E303" s="228" t="s">
        <v>19</v>
      </c>
      <c r="F303" s="229" t="s">
        <v>3245</v>
      </c>
      <c r="G303" s="226"/>
      <c r="H303" s="230">
        <v>14.76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182</v>
      </c>
      <c r="AU303" s="236" t="s">
        <v>81</v>
      </c>
      <c r="AV303" s="13" t="s">
        <v>81</v>
      </c>
      <c r="AW303" s="13" t="s">
        <v>33</v>
      </c>
      <c r="AX303" s="13" t="s">
        <v>71</v>
      </c>
      <c r="AY303" s="236" t="s">
        <v>171</v>
      </c>
    </row>
    <row r="304" s="13" customFormat="1">
      <c r="A304" s="13"/>
      <c r="B304" s="225"/>
      <c r="C304" s="226"/>
      <c r="D304" s="227" t="s">
        <v>182</v>
      </c>
      <c r="E304" s="228" t="s">
        <v>19</v>
      </c>
      <c r="F304" s="229" t="s">
        <v>3246</v>
      </c>
      <c r="G304" s="226"/>
      <c r="H304" s="230">
        <v>2.79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182</v>
      </c>
      <c r="AU304" s="236" t="s">
        <v>81</v>
      </c>
      <c r="AV304" s="13" t="s">
        <v>81</v>
      </c>
      <c r="AW304" s="13" t="s">
        <v>33</v>
      </c>
      <c r="AX304" s="13" t="s">
        <v>71</v>
      </c>
      <c r="AY304" s="236" t="s">
        <v>171</v>
      </c>
    </row>
    <row r="305" s="13" customFormat="1">
      <c r="A305" s="13"/>
      <c r="B305" s="225"/>
      <c r="C305" s="226"/>
      <c r="D305" s="227" t="s">
        <v>182</v>
      </c>
      <c r="E305" s="228" t="s">
        <v>19</v>
      </c>
      <c r="F305" s="229" t="s">
        <v>3228</v>
      </c>
      <c r="G305" s="226"/>
      <c r="H305" s="230">
        <v>0.75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182</v>
      </c>
      <c r="AU305" s="236" t="s">
        <v>81</v>
      </c>
      <c r="AV305" s="13" t="s">
        <v>81</v>
      </c>
      <c r="AW305" s="13" t="s">
        <v>33</v>
      </c>
      <c r="AX305" s="13" t="s">
        <v>71</v>
      </c>
      <c r="AY305" s="236" t="s">
        <v>171</v>
      </c>
    </row>
    <row r="306" s="13" customFormat="1">
      <c r="A306" s="13"/>
      <c r="B306" s="225"/>
      <c r="C306" s="226"/>
      <c r="D306" s="227" t="s">
        <v>182</v>
      </c>
      <c r="E306" s="228" t="s">
        <v>19</v>
      </c>
      <c r="F306" s="229" t="s">
        <v>3247</v>
      </c>
      <c r="G306" s="226"/>
      <c r="H306" s="230">
        <v>276.23200000000003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182</v>
      </c>
      <c r="AU306" s="236" t="s">
        <v>81</v>
      </c>
      <c r="AV306" s="13" t="s">
        <v>81</v>
      </c>
      <c r="AW306" s="13" t="s">
        <v>33</v>
      </c>
      <c r="AX306" s="13" t="s">
        <v>71</v>
      </c>
      <c r="AY306" s="236" t="s">
        <v>171</v>
      </c>
    </row>
    <row r="307" s="13" customFormat="1">
      <c r="A307" s="13"/>
      <c r="B307" s="225"/>
      <c r="C307" s="226"/>
      <c r="D307" s="227" t="s">
        <v>182</v>
      </c>
      <c r="E307" s="228" t="s">
        <v>19</v>
      </c>
      <c r="F307" s="229" t="s">
        <v>3248</v>
      </c>
      <c r="G307" s="226"/>
      <c r="H307" s="230">
        <v>-56.279000000000003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182</v>
      </c>
      <c r="AU307" s="236" t="s">
        <v>81</v>
      </c>
      <c r="AV307" s="13" t="s">
        <v>81</v>
      </c>
      <c r="AW307" s="13" t="s">
        <v>33</v>
      </c>
      <c r="AX307" s="13" t="s">
        <v>71</v>
      </c>
      <c r="AY307" s="236" t="s">
        <v>171</v>
      </c>
    </row>
    <row r="308" s="13" customFormat="1">
      <c r="A308" s="13"/>
      <c r="B308" s="225"/>
      <c r="C308" s="226"/>
      <c r="D308" s="227" t="s">
        <v>182</v>
      </c>
      <c r="E308" s="228" t="s">
        <v>19</v>
      </c>
      <c r="F308" s="229" t="s">
        <v>3249</v>
      </c>
      <c r="G308" s="226"/>
      <c r="H308" s="230">
        <v>5.0039999999999996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182</v>
      </c>
      <c r="AU308" s="236" t="s">
        <v>81</v>
      </c>
      <c r="AV308" s="13" t="s">
        <v>81</v>
      </c>
      <c r="AW308" s="13" t="s">
        <v>33</v>
      </c>
      <c r="AX308" s="13" t="s">
        <v>71</v>
      </c>
      <c r="AY308" s="236" t="s">
        <v>171</v>
      </c>
    </row>
    <row r="309" s="13" customFormat="1">
      <c r="A309" s="13"/>
      <c r="B309" s="225"/>
      <c r="C309" s="226"/>
      <c r="D309" s="227" t="s">
        <v>182</v>
      </c>
      <c r="E309" s="228" t="s">
        <v>19</v>
      </c>
      <c r="F309" s="229" t="s">
        <v>3250</v>
      </c>
      <c r="G309" s="226"/>
      <c r="H309" s="230">
        <v>2.6459999999999999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182</v>
      </c>
      <c r="AU309" s="236" t="s">
        <v>81</v>
      </c>
      <c r="AV309" s="13" t="s">
        <v>81</v>
      </c>
      <c r="AW309" s="13" t="s">
        <v>33</v>
      </c>
      <c r="AX309" s="13" t="s">
        <v>71</v>
      </c>
      <c r="AY309" s="236" t="s">
        <v>171</v>
      </c>
    </row>
    <row r="310" s="13" customFormat="1">
      <c r="A310" s="13"/>
      <c r="B310" s="225"/>
      <c r="C310" s="226"/>
      <c r="D310" s="227" t="s">
        <v>182</v>
      </c>
      <c r="E310" s="228" t="s">
        <v>19</v>
      </c>
      <c r="F310" s="229" t="s">
        <v>3239</v>
      </c>
      <c r="G310" s="226"/>
      <c r="H310" s="230">
        <v>2.7970000000000002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182</v>
      </c>
      <c r="AU310" s="236" t="s">
        <v>81</v>
      </c>
      <c r="AV310" s="13" t="s">
        <v>81</v>
      </c>
      <c r="AW310" s="13" t="s">
        <v>33</v>
      </c>
      <c r="AX310" s="13" t="s">
        <v>71</v>
      </c>
      <c r="AY310" s="236" t="s">
        <v>171</v>
      </c>
    </row>
    <row r="311" s="13" customFormat="1">
      <c r="A311" s="13"/>
      <c r="B311" s="225"/>
      <c r="C311" s="226"/>
      <c r="D311" s="227" t="s">
        <v>182</v>
      </c>
      <c r="E311" s="228" t="s">
        <v>19</v>
      </c>
      <c r="F311" s="229" t="s">
        <v>3251</v>
      </c>
      <c r="G311" s="226"/>
      <c r="H311" s="230">
        <v>2.0299999999999998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182</v>
      </c>
      <c r="AU311" s="236" t="s">
        <v>81</v>
      </c>
      <c r="AV311" s="13" t="s">
        <v>81</v>
      </c>
      <c r="AW311" s="13" t="s">
        <v>33</v>
      </c>
      <c r="AX311" s="13" t="s">
        <v>71</v>
      </c>
      <c r="AY311" s="236" t="s">
        <v>171</v>
      </c>
    </row>
    <row r="312" s="13" customFormat="1">
      <c r="A312" s="13"/>
      <c r="B312" s="225"/>
      <c r="C312" s="226"/>
      <c r="D312" s="227" t="s">
        <v>182</v>
      </c>
      <c r="E312" s="228" t="s">
        <v>19</v>
      </c>
      <c r="F312" s="229" t="s">
        <v>3252</v>
      </c>
      <c r="G312" s="226"/>
      <c r="H312" s="230">
        <v>10.23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182</v>
      </c>
      <c r="AU312" s="236" t="s">
        <v>81</v>
      </c>
      <c r="AV312" s="13" t="s">
        <v>81</v>
      </c>
      <c r="AW312" s="13" t="s">
        <v>33</v>
      </c>
      <c r="AX312" s="13" t="s">
        <v>71</v>
      </c>
      <c r="AY312" s="236" t="s">
        <v>171</v>
      </c>
    </row>
    <row r="313" s="13" customFormat="1">
      <c r="A313" s="13"/>
      <c r="B313" s="225"/>
      <c r="C313" s="226"/>
      <c r="D313" s="227" t="s">
        <v>182</v>
      </c>
      <c r="E313" s="228" t="s">
        <v>19</v>
      </c>
      <c r="F313" s="229" t="s">
        <v>3253</v>
      </c>
      <c r="G313" s="226"/>
      <c r="H313" s="230">
        <v>22.399999999999999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182</v>
      </c>
      <c r="AU313" s="236" t="s">
        <v>81</v>
      </c>
      <c r="AV313" s="13" t="s">
        <v>81</v>
      </c>
      <c r="AW313" s="13" t="s">
        <v>33</v>
      </c>
      <c r="AX313" s="13" t="s">
        <v>71</v>
      </c>
      <c r="AY313" s="236" t="s">
        <v>171</v>
      </c>
    </row>
    <row r="314" s="13" customFormat="1">
      <c r="A314" s="13"/>
      <c r="B314" s="225"/>
      <c r="C314" s="226"/>
      <c r="D314" s="227" t="s">
        <v>182</v>
      </c>
      <c r="E314" s="228" t="s">
        <v>19</v>
      </c>
      <c r="F314" s="229" t="s">
        <v>3254</v>
      </c>
      <c r="G314" s="226"/>
      <c r="H314" s="230">
        <v>-4.3339999999999996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182</v>
      </c>
      <c r="AU314" s="236" t="s">
        <v>81</v>
      </c>
      <c r="AV314" s="13" t="s">
        <v>81</v>
      </c>
      <c r="AW314" s="13" t="s">
        <v>33</v>
      </c>
      <c r="AX314" s="13" t="s">
        <v>71</v>
      </c>
      <c r="AY314" s="236" t="s">
        <v>171</v>
      </c>
    </row>
    <row r="315" s="13" customFormat="1">
      <c r="A315" s="13"/>
      <c r="B315" s="225"/>
      <c r="C315" s="226"/>
      <c r="D315" s="227" t="s">
        <v>182</v>
      </c>
      <c r="E315" s="228" t="s">
        <v>19</v>
      </c>
      <c r="F315" s="229" t="s">
        <v>3255</v>
      </c>
      <c r="G315" s="226"/>
      <c r="H315" s="230">
        <v>2.6499999999999999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182</v>
      </c>
      <c r="AU315" s="236" t="s">
        <v>81</v>
      </c>
      <c r="AV315" s="13" t="s">
        <v>81</v>
      </c>
      <c r="AW315" s="13" t="s">
        <v>33</v>
      </c>
      <c r="AX315" s="13" t="s">
        <v>71</v>
      </c>
      <c r="AY315" s="236" t="s">
        <v>171</v>
      </c>
    </row>
    <row r="316" s="13" customFormat="1">
      <c r="A316" s="13"/>
      <c r="B316" s="225"/>
      <c r="C316" s="226"/>
      <c r="D316" s="227" t="s">
        <v>182</v>
      </c>
      <c r="E316" s="228" t="s">
        <v>19</v>
      </c>
      <c r="F316" s="229" t="s">
        <v>3256</v>
      </c>
      <c r="G316" s="226"/>
      <c r="H316" s="230">
        <v>27.852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182</v>
      </c>
      <c r="AU316" s="236" t="s">
        <v>81</v>
      </c>
      <c r="AV316" s="13" t="s">
        <v>81</v>
      </c>
      <c r="AW316" s="13" t="s">
        <v>33</v>
      </c>
      <c r="AX316" s="13" t="s">
        <v>71</v>
      </c>
      <c r="AY316" s="236" t="s">
        <v>171</v>
      </c>
    </row>
    <row r="317" s="13" customFormat="1">
      <c r="A317" s="13"/>
      <c r="B317" s="225"/>
      <c r="C317" s="226"/>
      <c r="D317" s="227" t="s">
        <v>182</v>
      </c>
      <c r="E317" s="228" t="s">
        <v>19</v>
      </c>
      <c r="F317" s="229" t="s">
        <v>3257</v>
      </c>
      <c r="G317" s="226"/>
      <c r="H317" s="230">
        <v>-1.8400000000000001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182</v>
      </c>
      <c r="AU317" s="236" t="s">
        <v>81</v>
      </c>
      <c r="AV317" s="13" t="s">
        <v>81</v>
      </c>
      <c r="AW317" s="13" t="s">
        <v>33</v>
      </c>
      <c r="AX317" s="13" t="s">
        <v>71</v>
      </c>
      <c r="AY317" s="236" t="s">
        <v>171</v>
      </c>
    </row>
    <row r="318" s="13" customFormat="1">
      <c r="A318" s="13"/>
      <c r="B318" s="225"/>
      <c r="C318" s="226"/>
      <c r="D318" s="227" t="s">
        <v>182</v>
      </c>
      <c r="E318" s="228" t="s">
        <v>19</v>
      </c>
      <c r="F318" s="229" t="s">
        <v>3258</v>
      </c>
      <c r="G318" s="226"/>
      <c r="H318" s="230">
        <v>0.93000000000000005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182</v>
      </c>
      <c r="AU318" s="236" t="s">
        <v>81</v>
      </c>
      <c r="AV318" s="13" t="s">
        <v>81</v>
      </c>
      <c r="AW318" s="13" t="s">
        <v>33</v>
      </c>
      <c r="AX318" s="13" t="s">
        <v>71</v>
      </c>
      <c r="AY318" s="236" t="s">
        <v>171</v>
      </c>
    </row>
    <row r="319" s="14" customFormat="1">
      <c r="A319" s="14"/>
      <c r="B319" s="237"/>
      <c r="C319" s="238"/>
      <c r="D319" s="227" t="s">
        <v>182</v>
      </c>
      <c r="E319" s="239" t="s">
        <v>19</v>
      </c>
      <c r="F319" s="240" t="s">
        <v>3259</v>
      </c>
      <c r="G319" s="238"/>
      <c r="H319" s="241">
        <v>661.12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182</v>
      </c>
      <c r="AU319" s="247" t="s">
        <v>81</v>
      </c>
      <c r="AV319" s="14" t="s">
        <v>185</v>
      </c>
      <c r="AW319" s="14" t="s">
        <v>33</v>
      </c>
      <c r="AX319" s="14" t="s">
        <v>71</v>
      </c>
      <c r="AY319" s="247" t="s">
        <v>171</v>
      </c>
    </row>
    <row r="320" s="13" customFormat="1">
      <c r="A320" s="13"/>
      <c r="B320" s="225"/>
      <c r="C320" s="226"/>
      <c r="D320" s="227" t="s">
        <v>182</v>
      </c>
      <c r="E320" s="228" t="s">
        <v>19</v>
      </c>
      <c r="F320" s="229" t="s">
        <v>3260</v>
      </c>
      <c r="G320" s="226"/>
      <c r="H320" s="230">
        <v>48.276000000000003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182</v>
      </c>
      <c r="AU320" s="236" t="s">
        <v>81</v>
      </c>
      <c r="AV320" s="13" t="s">
        <v>81</v>
      </c>
      <c r="AW320" s="13" t="s">
        <v>33</v>
      </c>
      <c r="AX320" s="13" t="s">
        <v>71</v>
      </c>
      <c r="AY320" s="236" t="s">
        <v>171</v>
      </c>
    </row>
    <row r="321" s="13" customFormat="1">
      <c r="A321" s="13"/>
      <c r="B321" s="225"/>
      <c r="C321" s="226"/>
      <c r="D321" s="227" t="s">
        <v>182</v>
      </c>
      <c r="E321" s="228" t="s">
        <v>19</v>
      </c>
      <c r="F321" s="229" t="s">
        <v>3261</v>
      </c>
      <c r="G321" s="226"/>
      <c r="H321" s="230">
        <v>-2.2200000000000002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182</v>
      </c>
      <c r="AU321" s="236" t="s">
        <v>81</v>
      </c>
      <c r="AV321" s="13" t="s">
        <v>81</v>
      </c>
      <c r="AW321" s="13" t="s">
        <v>33</v>
      </c>
      <c r="AX321" s="13" t="s">
        <v>71</v>
      </c>
      <c r="AY321" s="236" t="s">
        <v>171</v>
      </c>
    </row>
    <row r="322" s="13" customFormat="1">
      <c r="A322" s="13"/>
      <c r="B322" s="225"/>
      <c r="C322" s="226"/>
      <c r="D322" s="227" t="s">
        <v>182</v>
      </c>
      <c r="E322" s="228" t="s">
        <v>19</v>
      </c>
      <c r="F322" s="229" t="s">
        <v>3262</v>
      </c>
      <c r="G322" s="226"/>
      <c r="H322" s="230">
        <v>1.0249999999999999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182</v>
      </c>
      <c r="AU322" s="236" t="s">
        <v>81</v>
      </c>
      <c r="AV322" s="13" t="s">
        <v>81</v>
      </c>
      <c r="AW322" s="13" t="s">
        <v>33</v>
      </c>
      <c r="AX322" s="13" t="s">
        <v>71</v>
      </c>
      <c r="AY322" s="236" t="s">
        <v>171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290</v>
      </c>
      <c r="G323" s="226"/>
      <c r="H323" s="230">
        <v>0.44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3" customFormat="1">
      <c r="A324" s="13"/>
      <c r="B324" s="225"/>
      <c r="C324" s="226"/>
      <c r="D324" s="227" t="s">
        <v>182</v>
      </c>
      <c r="E324" s="228" t="s">
        <v>19</v>
      </c>
      <c r="F324" s="229" t="s">
        <v>3263</v>
      </c>
      <c r="G324" s="226"/>
      <c r="H324" s="230">
        <v>151.28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182</v>
      </c>
      <c r="AU324" s="236" t="s">
        <v>81</v>
      </c>
      <c r="AV324" s="13" t="s">
        <v>81</v>
      </c>
      <c r="AW324" s="13" t="s">
        <v>33</v>
      </c>
      <c r="AX324" s="13" t="s">
        <v>71</v>
      </c>
      <c r="AY324" s="236" t="s">
        <v>171</v>
      </c>
    </row>
    <row r="325" s="13" customFormat="1">
      <c r="A325" s="13"/>
      <c r="B325" s="225"/>
      <c r="C325" s="226"/>
      <c r="D325" s="227" t="s">
        <v>182</v>
      </c>
      <c r="E325" s="228" t="s">
        <v>19</v>
      </c>
      <c r="F325" s="229" t="s">
        <v>3264</v>
      </c>
      <c r="G325" s="226"/>
      <c r="H325" s="230">
        <v>-16.600000000000001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182</v>
      </c>
      <c r="AU325" s="236" t="s">
        <v>81</v>
      </c>
      <c r="AV325" s="13" t="s">
        <v>81</v>
      </c>
      <c r="AW325" s="13" t="s">
        <v>33</v>
      </c>
      <c r="AX325" s="13" t="s">
        <v>71</v>
      </c>
      <c r="AY325" s="236" t="s">
        <v>171</v>
      </c>
    </row>
    <row r="326" s="13" customFormat="1">
      <c r="A326" s="13"/>
      <c r="B326" s="225"/>
      <c r="C326" s="226"/>
      <c r="D326" s="227" t="s">
        <v>182</v>
      </c>
      <c r="E326" s="228" t="s">
        <v>19</v>
      </c>
      <c r="F326" s="229" t="s">
        <v>3265</v>
      </c>
      <c r="G326" s="226"/>
      <c r="H326" s="230">
        <v>-3.6299999999999999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182</v>
      </c>
      <c r="AU326" s="236" t="s">
        <v>81</v>
      </c>
      <c r="AV326" s="13" t="s">
        <v>81</v>
      </c>
      <c r="AW326" s="13" t="s">
        <v>33</v>
      </c>
      <c r="AX326" s="13" t="s">
        <v>71</v>
      </c>
      <c r="AY326" s="236" t="s">
        <v>171</v>
      </c>
    </row>
    <row r="327" s="13" customFormat="1">
      <c r="A327" s="13"/>
      <c r="B327" s="225"/>
      <c r="C327" s="226"/>
      <c r="D327" s="227" t="s">
        <v>182</v>
      </c>
      <c r="E327" s="228" t="s">
        <v>19</v>
      </c>
      <c r="F327" s="229" t="s">
        <v>3266</v>
      </c>
      <c r="G327" s="226"/>
      <c r="H327" s="230">
        <v>1.5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182</v>
      </c>
      <c r="AU327" s="236" t="s">
        <v>81</v>
      </c>
      <c r="AV327" s="13" t="s">
        <v>81</v>
      </c>
      <c r="AW327" s="13" t="s">
        <v>33</v>
      </c>
      <c r="AX327" s="13" t="s">
        <v>71</v>
      </c>
      <c r="AY327" s="236" t="s">
        <v>171</v>
      </c>
    </row>
    <row r="328" s="13" customFormat="1">
      <c r="A328" s="13"/>
      <c r="B328" s="225"/>
      <c r="C328" s="226"/>
      <c r="D328" s="227" t="s">
        <v>182</v>
      </c>
      <c r="E328" s="228" t="s">
        <v>19</v>
      </c>
      <c r="F328" s="229" t="s">
        <v>3267</v>
      </c>
      <c r="G328" s="226"/>
      <c r="H328" s="230">
        <v>1.0520000000000001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182</v>
      </c>
      <c r="AU328" s="236" t="s">
        <v>81</v>
      </c>
      <c r="AV328" s="13" t="s">
        <v>81</v>
      </c>
      <c r="AW328" s="13" t="s">
        <v>33</v>
      </c>
      <c r="AX328" s="13" t="s">
        <v>71</v>
      </c>
      <c r="AY328" s="236" t="s">
        <v>171</v>
      </c>
    </row>
    <row r="329" s="14" customFormat="1">
      <c r="A329" s="14"/>
      <c r="B329" s="237"/>
      <c r="C329" s="238"/>
      <c r="D329" s="227" t="s">
        <v>182</v>
      </c>
      <c r="E329" s="239" t="s">
        <v>19</v>
      </c>
      <c r="F329" s="240" t="s">
        <v>3268</v>
      </c>
      <c r="G329" s="238"/>
      <c r="H329" s="241">
        <v>181.12299999999999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182</v>
      </c>
      <c r="AU329" s="247" t="s">
        <v>81</v>
      </c>
      <c r="AV329" s="14" t="s">
        <v>185</v>
      </c>
      <c r="AW329" s="14" t="s">
        <v>33</v>
      </c>
      <c r="AX329" s="14" t="s">
        <v>71</v>
      </c>
      <c r="AY329" s="247" t="s">
        <v>171</v>
      </c>
    </row>
    <row r="330" s="13" customFormat="1">
      <c r="A330" s="13"/>
      <c r="B330" s="225"/>
      <c r="C330" s="226"/>
      <c r="D330" s="227" t="s">
        <v>182</v>
      </c>
      <c r="E330" s="228" t="s">
        <v>19</v>
      </c>
      <c r="F330" s="229" t="s">
        <v>3269</v>
      </c>
      <c r="G330" s="226"/>
      <c r="H330" s="230">
        <v>33.024000000000001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182</v>
      </c>
      <c r="AU330" s="236" t="s">
        <v>81</v>
      </c>
      <c r="AV330" s="13" t="s">
        <v>81</v>
      </c>
      <c r="AW330" s="13" t="s">
        <v>33</v>
      </c>
      <c r="AX330" s="13" t="s">
        <v>71</v>
      </c>
      <c r="AY330" s="236" t="s">
        <v>171</v>
      </c>
    </row>
    <row r="331" s="13" customFormat="1">
      <c r="A331" s="13"/>
      <c r="B331" s="225"/>
      <c r="C331" s="226"/>
      <c r="D331" s="227" t="s">
        <v>182</v>
      </c>
      <c r="E331" s="228" t="s">
        <v>19</v>
      </c>
      <c r="F331" s="229" t="s">
        <v>3270</v>
      </c>
      <c r="G331" s="226"/>
      <c r="H331" s="230">
        <v>-1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182</v>
      </c>
      <c r="AU331" s="236" t="s">
        <v>81</v>
      </c>
      <c r="AV331" s="13" t="s">
        <v>81</v>
      </c>
      <c r="AW331" s="13" t="s">
        <v>33</v>
      </c>
      <c r="AX331" s="13" t="s">
        <v>71</v>
      </c>
      <c r="AY331" s="236" t="s">
        <v>171</v>
      </c>
    </row>
    <row r="332" s="13" customFormat="1">
      <c r="A332" s="13"/>
      <c r="B332" s="225"/>
      <c r="C332" s="226"/>
      <c r="D332" s="227" t="s">
        <v>182</v>
      </c>
      <c r="E332" s="228" t="s">
        <v>19</v>
      </c>
      <c r="F332" s="229" t="s">
        <v>3228</v>
      </c>
      <c r="G332" s="226"/>
      <c r="H332" s="230">
        <v>0.75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182</v>
      </c>
      <c r="AU332" s="236" t="s">
        <v>81</v>
      </c>
      <c r="AV332" s="13" t="s">
        <v>81</v>
      </c>
      <c r="AW332" s="13" t="s">
        <v>33</v>
      </c>
      <c r="AX332" s="13" t="s">
        <v>71</v>
      </c>
      <c r="AY332" s="236" t="s">
        <v>171</v>
      </c>
    </row>
    <row r="333" s="13" customFormat="1">
      <c r="A333" s="13"/>
      <c r="B333" s="225"/>
      <c r="C333" s="226"/>
      <c r="D333" s="227" t="s">
        <v>182</v>
      </c>
      <c r="E333" s="228" t="s">
        <v>19</v>
      </c>
      <c r="F333" s="229" t="s">
        <v>3224</v>
      </c>
      <c r="G333" s="226"/>
      <c r="H333" s="230">
        <v>2.6850000000000001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182</v>
      </c>
      <c r="AU333" s="236" t="s">
        <v>81</v>
      </c>
      <c r="AV333" s="13" t="s">
        <v>81</v>
      </c>
      <c r="AW333" s="13" t="s">
        <v>33</v>
      </c>
      <c r="AX333" s="13" t="s">
        <v>71</v>
      </c>
      <c r="AY333" s="236" t="s">
        <v>171</v>
      </c>
    </row>
    <row r="334" s="13" customFormat="1">
      <c r="A334" s="13"/>
      <c r="B334" s="225"/>
      <c r="C334" s="226"/>
      <c r="D334" s="227" t="s">
        <v>182</v>
      </c>
      <c r="E334" s="228" t="s">
        <v>19</v>
      </c>
      <c r="F334" s="229" t="s">
        <v>3271</v>
      </c>
      <c r="G334" s="226"/>
      <c r="H334" s="230">
        <v>62.640000000000001</v>
      </c>
      <c r="I334" s="231"/>
      <c r="J334" s="226"/>
      <c r="K334" s="226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182</v>
      </c>
      <c r="AU334" s="236" t="s">
        <v>81</v>
      </c>
      <c r="AV334" s="13" t="s">
        <v>81</v>
      </c>
      <c r="AW334" s="13" t="s">
        <v>33</v>
      </c>
      <c r="AX334" s="13" t="s">
        <v>71</v>
      </c>
      <c r="AY334" s="236" t="s">
        <v>171</v>
      </c>
    </row>
    <row r="335" s="13" customFormat="1">
      <c r="A335" s="13"/>
      <c r="B335" s="225"/>
      <c r="C335" s="226"/>
      <c r="D335" s="227" t="s">
        <v>182</v>
      </c>
      <c r="E335" s="228" t="s">
        <v>19</v>
      </c>
      <c r="F335" s="229" t="s">
        <v>3272</v>
      </c>
      <c r="G335" s="226"/>
      <c r="H335" s="230">
        <v>-15.602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182</v>
      </c>
      <c r="AU335" s="236" t="s">
        <v>81</v>
      </c>
      <c r="AV335" s="13" t="s">
        <v>81</v>
      </c>
      <c r="AW335" s="13" t="s">
        <v>33</v>
      </c>
      <c r="AX335" s="13" t="s">
        <v>71</v>
      </c>
      <c r="AY335" s="236" t="s">
        <v>171</v>
      </c>
    </row>
    <row r="336" s="13" customFormat="1">
      <c r="A336" s="13"/>
      <c r="B336" s="225"/>
      <c r="C336" s="226"/>
      <c r="D336" s="227" t="s">
        <v>182</v>
      </c>
      <c r="E336" s="228" t="s">
        <v>19</v>
      </c>
      <c r="F336" s="229" t="s">
        <v>3231</v>
      </c>
      <c r="G336" s="226"/>
      <c r="H336" s="230">
        <v>5.5800000000000001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182</v>
      </c>
      <c r="AU336" s="236" t="s">
        <v>81</v>
      </c>
      <c r="AV336" s="13" t="s">
        <v>81</v>
      </c>
      <c r="AW336" s="13" t="s">
        <v>33</v>
      </c>
      <c r="AX336" s="13" t="s">
        <v>71</v>
      </c>
      <c r="AY336" s="236" t="s">
        <v>171</v>
      </c>
    </row>
    <row r="337" s="13" customFormat="1">
      <c r="A337" s="13"/>
      <c r="B337" s="225"/>
      <c r="C337" s="226"/>
      <c r="D337" s="227" t="s">
        <v>182</v>
      </c>
      <c r="E337" s="228" t="s">
        <v>19</v>
      </c>
      <c r="F337" s="229" t="s">
        <v>3273</v>
      </c>
      <c r="G337" s="226"/>
      <c r="H337" s="230">
        <v>0.746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182</v>
      </c>
      <c r="AU337" s="236" t="s">
        <v>81</v>
      </c>
      <c r="AV337" s="13" t="s">
        <v>81</v>
      </c>
      <c r="AW337" s="13" t="s">
        <v>33</v>
      </c>
      <c r="AX337" s="13" t="s">
        <v>71</v>
      </c>
      <c r="AY337" s="236" t="s">
        <v>171</v>
      </c>
    </row>
    <row r="338" s="13" customFormat="1">
      <c r="A338" s="13"/>
      <c r="B338" s="225"/>
      <c r="C338" s="226"/>
      <c r="D338" s="227" t="s">
        <v>182</v>
      </c>
      <c r="E338" s="228" t="s">
        <v>19</v>
      </c>
      <c r="F338" s="229" t="s">
        <v>325</v>
      </c>
      <c r="G338" s="226"/>
      <c r="H338" s="230">
        <v>0.61899999999999999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182</v>
      </c>
      <c r="AU338" s="236" t="s">
        <v>81</v>
      </c>
      <c r="AV338" s="13" t="s">
        <v>81</v>
      </c>
      <c r="AW338" s="13" t="s">
        <v>33</v>
      </c>
      <c r="AX338" s="13" t="s">
        <v>71</v>
      </c>
      <c r="AY338" s="236" t="s">
        <v>171</v>
      </c>
    </row>
    <row r="339" s="13" customFormat="1">
      <c r="A339" s="13"/>
      <c r="B339" s="225"/>
      <c r="C339" s="226"/>
      <c r="D339" s="227" t="s">
        <v>182</v>
      </c>
      <c r="E339" s="228" t="s">
        <v>19</v>
      </c>
      <c r="F339" s="229" t="s">
        <v>3235</v>
      </c>
      <c r="G339" s="226"/>
      <c r="H339" s="230">
        <v>143.88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182</v>
      </c>
      <c r="AU339" s="236" t="s">
        <v>81</v>
      </c>
      <c r="AV339" s="13" t="s">
        <v>81</v>
      </c>
      <c r="AW339" s="13" t="s">
        <v>33</v>
      </c>
      <c r="AX339" s="13" t="s">
        <v>71</v>
      </c>
      <c r="AY339" s="236" t="s">
        <v>171</v>
      </c>
    </row>
    <row r="340" s="13" customFormat="1">
      <c r="A340" s="13"/>
      <c r="B340" s="225"/>
      <c r="C340" s="226"/>
      <c r="D340" s="227" t="s">
        <v>182</v>
      </c>
      <c r="E340" s="228" t="s">
        <v>19</v>
      </c>
      <c r="F340" s="229" t="s">
        <v>3356</v>
      </c>
      <c r="G340" s="226"/>
      <c r="H340" s="230">
        <v>-26.510999999999999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182</v>
      </c>
      <c r="AU340" s="236" t="s">
        <v>81</v>
      </c>
      <c r="AV340" s="13" t="s">
        <v>81</v>
      </c>
      <c r="AW340" s="13" t="s">
        <v>33</v>
      </c>
      <c r="AX340" s="13" t="s">
        <v>71</v>
      </c>
      <c r="AY340" s="236" t="s">
        <v>171</v>
      </c>
    </row>
    <row r="341" s="13" customFormat="1">
      <c r="A341" s="13"/>
      <c r="B341" s="225"/>
      <c r="C341" s="226"/>
      <c r="D341" s="227" t="s">
        <v>182</v>
      </c>
      <c r="E341" s="228" t="s">
        <v>19</v>
      </c>
      <c r="F341" s="229" t="s">
        <v>3357</v>
      </c>
      <c r="G341" s="226"/>
      <c r="H341" s="230">
        <v>4.4480000000000004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182</v>
      </c>
      <c r="AU341" s="236" t="s">
        <v>81</v>
      </c>
      <c r="AV341" s="13" t="s">
        <v>81</v>
      </c>
      <c r="AW341" s="13" t="s">
        <v>33</v>
      </c>
      <c r="AX341" s="13" t="s">
        <v>71</v>
      </c>
      <c r="AY341" s="236" t="s">
        <v>171</v>
      </c>
    </row>
    <row r="342" s="13" customFormat="1">
      <c r="A342" s="13"/>
      <c r="B342" s="225"/>
      <c r="C342" s="226"/>
      <c r="D342" s="227" t="s">
        <v>182</v>
      </c>
      <c r="E342" s="228" t="s">
        <v>19</v>
      </c>
      <c r="F342" s="229" t="s">
        <v>3276</v>
      </c>
      <c r="G342" s="226"/>
      <c r="H342" s="230">
        <v>5.6159999999999997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182</v>
      </c>
      <c r="AU342" s="236" t="s">
        <v>81</v>
      </c>
      <c r="AV342" s="13" t="s">
        <v>81</v>
      </c>
      <c r="AW342" s="13" t="s">
        <v>33</v>
      </c>
      <c r="AX342" s="13" t="s">
        <v>71</v>
      </c>
      <c r="AY342" s="236" t="s">
        <v>171</v>
      </c>
    </row>
    <row r="343" s="13" customFormat="1">
      <c r="A343" s="13"/>
      <c r="B343" s="225"/>
      <c r="C343" s="226"/>
      <c r="D343" s="227" t="s">
        <v>182</v>
      </c>
      <c r="E343" s="228" t="s">
        <v>19</v>
      </c>
      <c r="F343" s="229" t="s">
        <v>3277</v>
      </c>
      <c r="G343" s="226"/>
      <c r="H343" s="230">
        <v>1.7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182</v>
      </c>
      <c r="AU343" s="236" t="s">
        <v>81</v>
      </c>
      <c r="AV343" s="13" t="s">
        <v>81</v>
      </c>
      <c r="AW343" s="13" t="s">
        <v>33</v>
      </c>
      <c r="AX343" s="13" t="s">
        <v>71</v>
      </c>
      <c r="AY343" s="236" t="s">
        <v>171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3278</v>
      </c>
      <c r="G344" s="226"/>
      <c r="H344" s="230">
        <v>137.63999999999999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3" customFormat="1">
      <c r="A345" s="13"/>
      <c r="B345" s="225"/>
      <c r="C345" s="226"/>
      <c r="D345" s="227" t="s">
        <v>182</v>
      </c>
      <c r="E345" s="228" t="s">
        <v>19</v>
      </c>
      <c r="F345" s="229" t="s">
        <v>3243</v>
      </c>
      <c r="G345" s="226"/>
      <c r="H345" s="230">
        <v>13.875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182</v>
      </c>
      <c r="AU345" s="236" t="s">
        <v>81</v>
      </c>
      <c r="AV345" s="13" t="s">
        <v>81</v>
      </c>
      <c r="AW345" s="13" t="s">
        <v>33</v>
      </c>
      <c r="AX345" s="13" t="s">
        <v>71</v>
      </c>
      <c r="AY345" s="236" t="s">
        <v>171</v>
      </c>
    </row>
    <row r="346" s="13" customFormat="1">
      <c r="A346" s="13"/>
      <c r="B346" s="225"/>
      <c r="C346" s="226"/>
      <c r="D346" s="227" t="s">
        <v>182</v>
      </c>
      <c r="E346" s="228" t="s">
        <v>19</v>
      </c>
      <c r="F346" s="229" t="s">
        <v>3279</v>
      </c>
      <c r="G346" s="226"/>
      <c r="H346" s="230">
        <v>-24.867999999999999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182</v>
      </c>
      <c r="AU346" s="236" t="s">
        <v>81</v>
      </c>
      <c r="AV346" s="13" t="s">
        <v>81</v>
      </c>
      <c r="AW346" s="13" t="s">
        <v>33</v>
      </c>
      <c r="AX346" s="13" t="s">
        <v>71</v>
      </c>
      <c r="AY346" s="236" t="s">
        <v>171</v>
      </c>
    </row>
    <row r="347" s="13" customFormat="1">
      <c r="A347" s="13"/>
      <c r="B347" s="225"/>
      <c r="C347" s="226"/>
      <c r="D347" s="227" t="s">
        <v>182</v>
      </c>
      <c r="E347" s="228" t="s">
        <v>19</v>
      </c>
      <c r="F347" s="229" t="s">
        <v>3280</v>
      </c>
      <c r="G347" s="226"/>
      <c r="H347" s="230">
        <v>12.300000000000001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182</v>
      </c>
      <c r="AU347" s="236" t="s">
        <v>81</v>
      </c>
      <c r="AV347" s="13" t="s">
        <v>81</v>
      </c>
      <c r="AW347" s="13" t="s">
        <v>33</v>
      </c>
      <c r="AX347" s="13" t="s">
        <v>71</v>
      </c>
      <c r="AY347" s="236" t="s">
        <v>171</v>
      </c>
    </row>
    <row r="348" s="13" customFormat="1">
      <c r="A348" s="13"/>
      <c r="B348" s="225"/>
      <c r="C348" s="226"/>
      <c r="D348" s="227" t="s">
        <v>182</v>
      </c>
      <c r="E348" s="228" t="s">
        <v>19</v>
      </c>
      <c r="F348" s="229" t="s">
        <v>3246</v>
      </c>
      <c r="G348" s="226"/>
      <c r="H348" s="230">
        <v>2.79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182</v>
      </c>
      <c r="AU348" s="236" t="s">
        <v>81</v>
      </c>
      <c r="AV348" s="13" t="s">
        <v>81</v>
      </c>
      <c r="AW348" s="13" t="s">
        <v>33</v>
      </c>
      <c r="AX348" s="13" t="s">
        <v>71</v>
      </c>
      <c r="AY348" s="236" t="s">
        <v>171</v>
      </c>
    </row>
    <row r="349" s="13" customFormat="1">
      <c r="A349" s="13"/>
      <c r="B349" s="225"/>
      <c r="C349" s="226"/>
      <c r="D349" s="227" t="s">
        <v>182</v>
      </c>
      <c r="E349" s="228" t="s">
        <v>19</v>
      </c>
      <c r="F349" s="229" t="s">
        <v>3281</v>
      </c>
      <c r="G349" s="226"/>
      <c r="H349" s="230">
        <v>2.7000000000000002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182</v>
      </c>
      <c r="AU349" s="236" t="s">
        <v>81</v>
      </c>
      <c r="AV349" s="13" t="s">
        <v>81</v>
      </c>
      <c r="AW349" s="13" t="s">
        <v>33</v>
      </c>
      <c r="AX349" s="13" t="s">
        <v>71</v>
      </c>
      <c r="AY349" s="236" t="s">
        <v>171</v>
      </c>
    </row>
    <row r="350" s="13" customFormat="1">
      <c r="A350" s="13"/>
      <c r="B350" s="225"/>
      <c r="C350" s="226"/>
      <c r="D350" s="227" t="s">
        <v>182</v>
      </c>
      <c r="E350" s="228" t="s">
        <v>19</v>
      </c>
      <c r="F350" s="229" t="s">
        <v>3282</v>
      </c>
      <c r="G350" s="226"/>
      <c r="H350" s="230">
        <v>0.81000000000000005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182</v>
      </c>
      <c r="AU350" s="236" t="s">
        <v>81</v>
      </c>
      <c r="AV350" s="13" t="s">
        <v>81</v>
      </c>
      <c r="AW350" s="13" t="s">
        <v>33</v>
      </c>
      <c r="AX350" s="13" t="s">
        <v>71</v>
      </c>
      <c r="AY350" s="236" t="s">
        <v>171</v>
      </c>
    </row>
    <row r="351" s="13" customFormat="1">
      <c r="A351" s="13"/>
      <c r="B351" s="225"/>
      <c r="C351" s="226"/>
      <c r="D351" s="227" t="s">
        <v>182</v>
      </c>
      <c r="E351" s="228" t="s">
        <v>19</v>
      </c>
      <c r="F351" s="229" t="s">
        <v>3283</v>
      </c>
      <c r="G351" s="226"/>
      <c r="H351" s="230">
        <v>225.01599999999999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182</v>
      </c>
      <c r="AU351" s="236" t="s">
        <v>81</v>
      </c>
      <c r="AV351" s="13" t="s">
        <v>81</v>
      </c>
      <c r="AW351" s="13" t="s">
        <v>33</v>
      </c>
      <c r="AX351" s="13" t="s">
        <v>71</v>
      </c>
      <c r="AY351" s="236" t="s">
        <v>171</v>
      </c>
    </row>
    <row r="352" s="13" customFormat="1">
      <c r="A352" s="13"/>
      <c r="B352" s="225"/>
      <c r="C352" s="226"/>
      <c r="D352" s="227" t="s">
        <v>182</v>
      </c>
      <c r="E352" s="228" t="s">
        <v>19</v>
      </c>
      <c r="F352" s="229" t="s">
        <v>3284</v>
      </c>
      <c r="G352" s="226"/>
      <c r="H352" s="230">
        <v>-44.104999999999997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182</v>
      </c>
      <c r="AU352" s="236" t="s">
        <v>81</v>
      </c>
      <c r="AV352" s="13" t="s">
        <v>81</v>
      </c>
      <c r="AW352" s="13" t="s">
        <v>33</v>
      </c>
      <c r="AX352" s="13" t="s">
        <v>71</v>
      </c>
      <c r="AY352" s="236" t="s">
        <v>171</v>
      </c>
    </row>
    <row r="353" s="13" customFormat="1">
      <c r="A353" s="13"/>
      <c r="B353" s="225"/>
      <c r="C353" s="226"/>
      <c r="D353" s="227" t="s">
        <v>182</v>
      </c>
      <c r="E353" s="228" t="s">
        <v>19</v>
      </c>
      <c r="F353" s="229" t="s">
        <v>3285</v>
      </c>
      <c r="G353" s="226"/>
      <c r="H353" s="230">
        <v>5.8380000000000001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182</v>
      </c>
      <c r="AU353" s="236" t="s">
        <v>81</v>
      </c>
      <c r="AV353" s="13" t="s">
        <v>81</v>
      </c>
      <c r="AW353" s="13" t="s">
        <v>33</v>
      </c>
      <c r="AX353" s="13" t="s">
        <v>71</v>
      </c>
      <c r="AY353" s="236" t="s">
        <v>171</v>
      </c>
    </row>
    <row r="354" s="13" customFormat="1">
      <c r="A354" s="13"/>
      <c r="B354" s="225"/>
      <c r="C354" s="226"/>
      <c r="D354" s="227" t="s">
        <v>182</v>
      </c>
      <c r="E354" s="228" t="s">
        <v>19</v>
      </c>
      <c r="F354" s="229" t="s">
        <v>3286</v>
      </c>
      <c r="G354" s="226"/>
      <c r="H354" s="230">
        <v>1.54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182</v>
      </c>
      <c r="AU354" s="236" t="s">
        <v>81</v>
      </c>
      <c r="AV354" s="13" t="s">
        <v>81</v>
      </c>
      <c r="AW354" s="13" t="s">
        <v>33</v>
      </c>
      <c r="AX354" s="13" t="s">
        <v>71</v>
      </c>
      <c r="AY354" s="236" t="s">
        <v>171</v>
      </c>
    </row>
    <row r="355" s="13" customFormat="1">
      <c r="A355" s="13"/>
      <c r="B355" s="225"/>
      <c r="C355" s="226"/>
      <c r="D355" s="227" t="s">
        <v>182</v>
      </c>
      <c r="E355" s="228" t="s">
        <v>19</v>
      </c>
      <c r="F355" s="229" t="s">
        <v>3287</v>
      </c>
      <c r="G355" s="226"/>
      <c r="H355" s="230">
        <v>1.5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182</v>
      </c>
      <c r="AU355" s="236" t="s">
        <v>81</v>
      </c>
      <c r="AV355" s="13" t="s">
        <v>81</v>
      </c>
      <c r="AW355" s="13" t="s">
        <v>33</v>
      </c>
      <c r="AX355" s="13" t="s">
        <v>71</v>
      </c>
      <c r="AY355" s="236" t="s">
        <v>171</v>
      </c>
    </row>
    <row r="356" s="13" customFormat="1">
      <c r="A356" s="13"/>
      <c r="B356" s="225"/>
      <c r="C356" s="226"/>
      <c r="D356" s="227" t="s">
        <v>182</v>
      </c>
      <c r="E356" s="228" t="s">
        <v>19</v>
      </c>
      <c r="F356" s="229" t="s">
        <v>3288</v>
      </c>
      <c r="G356" s="226"/>
      <c r="H356" s="230">
        <v>8.3699999999999992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182</v>
      </c>
      <c r="AU356" s="236" t="s">
        <v>81</v>
      </c>
      <c r="AV356" s="13" t="s">
        <v>81</v>
      </c>
      <c r="AW356" s="13" t="s">
        <v>33</v>
      </c>
      <c r="AX356" s="13" t="s">
        <v>71</v>
      </c>
      <c r="AY356" s="236" t="s">
        <v>171</v>
      </c>
    </row>
    <row r="357" s="13" customFormat="1">
      <c r="A357" s="13"/>
      <c r="B357" s="225"/>
      <c r="C357" s="226"/>
      <c r="D357" s="227" t="s">
        <v>182</v>
      </c>
      <c r="E357" s="228" t="s">
        <v>19</v>
      </c>
      <c r="F357" s="229" t="s">
        <v>3289</v>
      </c>
      <c r="G357" s="226"/>
      <c r="H357" s="230">
        <v>62.509999999999998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182</v>
      </c>
      <c r="AU357" s="236" t="s">
        <v>81</v>
      </c>
      <c r="AV357" s="13" t="s">
        <v>81</v>
      </c>
      <c r="AW357" s="13" t="s">
        <v>33</v>
      </c>
      <c r="AX357" s="13" t="s">
        <v>71</v>
      </c>
      <c r="AY357" s="236" t="s">
        <v>171</v>
      </c>
    </row>
    <row r="358" s="13" customFormat="1">
      <c r="A358" s="13"/>
      <c r="B358" s="225"/>
      <c r="C358" s="226"/>
      <c r="D358" s="227" t="s">
        <v>182</v>
      </c>
      <c r="E358" s="228" t="s">
        <v>19</v>
      </c>
      <c r="F358" s="229" t="s">
        <v>3290</v>
      </c>
      <c r="G358" s="226"/>
      <c r="H358" s="230">
        <v>9.0399999999999991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182</v>
      </c>
      <c r="AU358" s="236" t="s">
        <v>81</v>
      </c>
      <c r="AV358" s="13" t="s">
        <v>81</v>
      </c>
      <c r="AW358" s="13" t="s">
        <v>33</v>
      </c>
      <c r="AX358" s="13" t="s">
        <v>71</v>
      </c>
      <c r="AY358" s="236" t="s">
        <v>171</v>
      </c>
    </row>
    <row r="359" s="13" customFormat="1">
      <c r="A359" s="13"/>
      <c r="B359" s="225"/>
      <c r="C359" s="226"/>
      <c r="D359" s="227" t="s">
        <v>182</v>
      </c>
      <c r="E359" s="228" t="s">
        <v>19</v>
      </c>
      <c r="F359" s="229" t="s">
        <v>3291</v>
      </c>
      <c r="G359" s="226"/>
      <c r="H359" s="230">
        <v>1.1699999999999999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182</v>
      </c>
      <c r="AU359" s="236" t="s">
        <v>81</v>
      </c>
      <c r="AV359" s="13" t="s">
        <v>81</v>
      </c>
      <c r="AW359" s="13" t="s">
        <v>33</v>
      </c>
      <c r="AX359" s="13" t="s">
        <v>71</v>
      </c>
      <c r="AY359" s="236" t="s">
        <v>171</v>
      </c>
    </row>
    <row r="360" s="13" customFormat="1">
      <c r="A360" s="13"/>
      <c r="B360" s="225"/>
      <c r="C360" s="226"/>
      <c r="D360" s="227" t="s">
        <v>182</v>
      </c>
      <c r="E360" s="228" t="s">
        <v>19</v>
      </c>
      <c r="F360" s="229" t="s">
        <v>3292</v>
      </c>
      <c r="G360" s="226"/>
      <c r="H360" s="230">
        <v>-5.2690000000000001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182</v>
      </c>
      <c r="AU360" s="236" t="s">
        <v>81</v>
      </c>
      <c r="AV360" s="13" t="s">
        <v>81</v>
      </c>
      <c r="AW360" s="13" t="s">
        <v>33</v>
      </c>
      <c r="AX360" s="13" t="s">
        <v>71</v>
      </c>
      <c r="AY360" s="236" t="s">
        <v>171</v>
      </c>
    </row>
    <row r="361" s="13" customFormat="1">
      <c r="A361" s="13"/>
      <c r="B361" s="225"/>
      <c r="C361" s="226"/>
      <c r="D361" s="227" t="s">
        <v>182</v>
      </c>
      <c r="E361" s="228" t="s">
        <v>19</v>
      </c>
      <c r="F361" s="229" t="s">
        <v>3293</v>
      </c>
      <c r="G361" s="226"/>
      <c r="H361" s="230">
        <v>1.1120000000000001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182</v>
      </c>
      <c r="AU361" s="236" t="s">
        <v>81</v>
      </c>
      <c r="AV361" s="13" t="s">
        <v>81</v>
      </c>
      <c r="AW361" s="13" t="s">
        <v>33</v>
      </c>
      <c r="AX361" s="13" t="s">
        <v>71</v>
      </c>
      <c r="AY361" s="236" t="s">
        <v>171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3294</v>
      </c>
      <c r="G362" s="226"/>
      <c r="H362" s="230">
        <v>0.93000000000000005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3" customFormat="1">
      <c r="A363" s="13"/>
      <c r="B363" s="225"/>
      <c r="C363" s="226"/>
      <c r="D363" s="227" t="s">
        <v>182</v>
      </c>
      <c r="E363" s="228" t="s">
        <v>19</v>
      </c>
      <c r="F363" s="229" t="s">
        <v>3295</v>
      </c>
      <c r="G363" s="226"/>
      <c r="H363" s="230">
        <v>0.80000000000000004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182</v>
      </c>
      <c r="AU363" s="236" t="s">
        <v>81</v>
      </c>
      <c r="AV363" s="13" t="s">
        <v>81</v>
      </c>
      <c r="AW363" s="13" t="s">
        <v>33</v>
      </c>
      <c r="AX363" s="13" t="s">
        <v>71</v>
      </c>
      <c r="AY363" s="236" t="s">
        <v>171</v>
      </c>
    </row>
    <row r="364" s="13" customFormat="1">
      <c r="A364" s="13"/>
      <c r="B364" s="225"/>
      <c r="C364" s="226"/>
      <c r="D364" s="227" t="s">
        <v>182</v>
      </c>
      <c r="E364" s="228" t="s">
        <v>19</v>
      </c>
      <c r="F364" s="229" t="s">
        <v>3296</v>
      </c>
      <c r="G364" s="226"/>
      <c r="H364" s="230">
        <v>35.100000000000001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182</v>
      </c>
      <c r="AU364" s="236" t="s">
        <v>81</v>
      </c>
      <c r="AV364" s="13" t="s">
        <v>81</v>
      </c>
      <c r="AW364" s="13" t="s">
        <v>33</v>
      </c>
      <c r="AX364" s="13" t="s">
        <v>71</v>
      </c>
      <c r="AY364" s="236" t="s">
        <v>171</v>
      </c>
    </row>
    <row r="365" s="13" customFormat="1">
      <c r="A365" s="13"/>
      <c r="B365" s="225"/>
      <c r="C365" s="226"/>
      <c r="D365" s="227" t="s">
        <v>182</v>
      </c>
      <c r="E365" s="228" t="s">
        <v>19</v>
      </c>
      <c r="F365" s="229" t="s">
        <v>3297</v>
      </c>
      <c r="G365" s="226"/>
      <c r="H365" s="230">
        <v>-1.8380000000000001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182</v>
      </c>
      <c r="AU365" s="236" t="s">
        <v>81</v>
      </c>
      <c r="AV365" s="13" t="s">
        <v>81</v>
      </c>
      <c r="AW365" s="13" t="s">
        <v>33</v>
      </c>
      <c r="AX365" s="13" t="s">
        <v>71</v>
      </c>
      <c r="AY365" s="236" t="s">
        <v>171</v>
      </c>
    </row>
    <row r="366" s="13" customFormat="1">
      <c r="A366" s="13"/>
      <c r="B366" s="225"/>
      <c r="C366" s="226"/>
      <c r="D366" s="227" t="s">
        <v>182</v>
      </c>
      <c r="E366" s="228" t="s">
        <v>19</v>
      </c>
      <c r="F366" s="229" t="s">
        <v>3298</v>
      </c>
      <c r="G366" s="226"/>
      <c r="H366" s="230">
        <v>0.91000000000000003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182</v>
      </c>
      <c r="AU366" s="236" t="s">
        <v>81</v>
      </c>
      <c r="AV366" s="13" t="s">
        <v>81</v>
      </c>
      <c r="AW366" s="13" t="s">
        <v>33</v>
      </c>
      <c r="AX366" s="13" t="s">
        <v>71</v>
      </c>
      <c r="AY366" s="236" t="s">
        <v>171</v>
      </c>
    </row>
    <row r="367" s="14" customFormat="1">
      <c r="A367" s="14"/>
      <c r="B367" s="237"/>
      <c r="C367" s="238"/>
      <c r="D367" s="227" t="s">
        <v>182</v>
      </c>
      <c r="E367" s="239" t="s">
        <v>19</v>
      </c>
      <c r="F367" s="240" t="s">
        <v>3299</v>
      </c>
      <c r="G367" s="238"/>
      <c r="H367" s="241">
        <v>666.44599999999969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182</v>
      </c>
      <c r="AU367" s="247" t="s">
        <v>81</v>
      </c>
      <c r="AV367" s="14" t="s">
        <v>185</v>
      </c>
      <c r="AW367" s="14" t="s">
        <v>33</v>
      </c>
      <c r="AX367" s="14" t="s">
        <v>71</v>
      </c>
      <c r="AY367" s="247" t="s">
        <v>171</v>
      </c>
    </row>
    <row r="368" s="13" customFormat="1">
      <c r="A368" s="13"/>
      <c r="B368" s="225"/>
      <c r="C368" s="226"/>
      <c r="D368" s="227" t="s">
        <v>182</v>
      </c>
      <c r="E368" s="228" t="s">
        <v>19</v>
      </c>
      <c r="F368" s="229" t="s">
        <v>3300</v>
      </c>
      <c r="G368" s="226"/>
      <c r="H368" s="230">
        <v>81.540000000000006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182</v>
      </c>
      <c r="AU368" s="236" t="s">
        <v>81</v>
      </c>
      <c r="AV368" s="13" t="s">
        <v>81</v>
      </c>
      <c r="AW368" s="13" t="s">
        <v>33</v>
      </c>
      <c r="AX368" s="13" t="s">
        <v>71</v>
      </c>
      <c r="AY368" s="236" t="s">
        <v>171</v>
      </c>
    </row>
    <row r="369" s="13" customFormat="1">
      <c r="A369" s="13"/>
      <c r="B369" s="225"/>
      <c r="C369" s="226"/>
      <c r="D369" s="227" t="s">
        <v>182</v>
      </c>
      <c r="E369" s="228" t="s">
        <v>19</v>
      </c>
      <c r="F369" s="229" t="s">
        <v>3301</v>
      </c>
      <c r="G369" s="226"/>
      <c r="H369" s="230">
        <v>-7.6200000000000001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182</v>
      </c>
      <c r="AU369" s="236" t="s">
        <v>81</v>
      </c>
      <c r="AV369" s="13" t="s">
        <v>81</v>
      </c>
      <c r="AW369" s="13" t="s">
        <v>33</v>
      </c>
      <c r="AX369" s="13" t="s">
        <v>71</v>
      </c>
      <c r="AY369" s="236" t="s">
        <v>171</v>
      </c>
    </row>
    <row r="370" s="13" customFormat="1">
      <c r="A370" s="13"/>
      <c r="B370" s="225"/>
      <c r="C370" s="226"/>
      <c r="D370" s="227" t="s">
        <v>182</v>
      </c>
      <c r="E370" s="228" t="s">
        <v>19</v>
      </c>
      <c r="F370" s="229" t="s">
        <v>3302</v>
      </c>
      <c r="G370" s="226"/>
      <c r="H370" s="230">
        <v>1.2150000000000001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182</v>
      </c>
      <c r="AU370" s="236" t="s">
        <v>81</v>
      </c>
      <c r="AV370" s="13" t="s">
        <v>81</v>
      </c>
      <c r="AW370" s="13" t="s">
        <v>33</v>
      </c>
      <c r="AX370" s="13" t="s">
        <v>71</v>
      </c>
      <c r="AY370" s="236" t="s">
        <v>171</v>
      </c>
    </row>
    <row r="371" s="13" customFormat="1">
      <c r="A371" s="13"/>
      <c r="B371" s="225"/>
      <c r="C371" s="226"/>
      <c r="D371" s="227" t="s">
        <v>182</v>
      </c>
      <c r="E371" s="228" t="s">
        <v>19</v>
      </c>
      <c r="F371" s="229" t="s">
        <v>3303</v>
      </c>
      <c r="G371" s="226"/>
      <c r="H371" s="230">
        <v>1.1799999999999999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182</v>
      </c>
      <c r="AU371" s="236" t="s">
        <v>81</v>
      </c>
      <c r="AV371" s="13" t="s">
        <v>81</v>
      </c>
      <c r="AW371" s="13" t="s">
        <v>33</v>
      </c>
      <c r="AX371" s="13" t="s">
        <v>71</v>
      </c>
      <c r="AY371" s="236" t="s">
        <v>171</v>
      </c>
    </row>
    <row r="372" s="13" customFormat="1">
      <c r="A372" s="13"/>
      <c r="B372" s="225"/>
      <c r="C372" s="226"/>
      <c r="D372" s="227" t="s">
        <v>182</v>
      </c>
      <c r="E372" s="228" t="s">
        <v>19</v>
      </c>
      <c r="F372" s="229" t="s">
        <v>3304</v>
      </c>
      <c r="G372" s="226"/>
      <c r="H372" s="230">
        <v>0.85499999999999998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182</v>
      </c>
      <c r="AU372" s="236" t="s">
        <v>81</v>
      </c>
      <c r="AV372" s="13" t="s">
        <v>81</v>
      </c>
      <c r="AW372" s="13" t="s">
        <v>33</v>
      </c>
      <c r="AX372" s="13" t="s">
        <v>71</v>
      </c>
      <c r="AY372" s="236" t="s">
        <v>171</v>
      </c>
    </row>
    <row r="373" s="13" customFormat="1">
      <c r="A373" s="13"/>
      <c r="B373" s="225"/>
      <c r="C373" s="226"/>
      <c r="D373" s="227" t="s">
        <v>182</v>
      </c>
      <c r="E373" s="228" t="s">
        <v>19</v>
      </c>
      <c r="F373" s="229" t="s">
        <v>3305</v>
      </c>
      <c r="G373" s="226"/>
      <c r="H373" s="230">
        <v>21.960000000000001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182</v>
      </c>
      <c r="AU373" s="236" t="s">
        <v>81</v>
      </c>
      <c r="AV373" s="13" t="s">
        <v>81</v>
      </c>
      <c r="AW373" s="13" t="s">
        <v>33</v>
      </c>
      <c r="AX373" s="13" t="s">
        <v>71</v>
      </c>
      <c r="AY373" s="236" t="s">
        <v>171</v>
      </c>
    </row>
    <row r="374" s="13" customFormat="1">
      <c r="A374" s="13"/>
      <c r="B374" s="225"/>
      <c r="C374" s="226"/>
      <c r="D374" s="227" t="s">
        <v>182</v>
      </c>
      <c r="E374" s="228" t="s">
        <v>19</v>
      </c>
      <c r="F374" s="229" t="s">
        <v>3306</v>
      </c>
      <c r="G374" s="226"/>
      <c r="H374" s="230">
        <v>20.399999999999999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182</v>
      </c>
      <c r="AU374" s="236" t="s">
        <v>81</v>
      </c>
      <c r="AV374" s="13" t="s">
        <v>81</v>
      </c>
      <c r="AW374" s="13" t="s">
        <v>33</v>
      </c>
      <c r="AX374" s="13" t="s">
        <v>71</v>
      </c>
      <c r="AY374" s="236" t="s">
        <v>171</v>
      </c>
    </row>
    <row r="375" s="13" customFormat="1">
      <c r="A375" s="13"/>
      <c r="B375" s="225"/>
      <c r="C375" s="226"/>
      <c r="D375" s="227" t="s">
        <v>182</v>
      </c>
      <c r="E375" s="228" t="s">
        <v>19</v>
      </c>
      <c r="F375" s="229" t="s">
        <v>3307</v>
      </c>
      <c r="G375" s="226"/>
      <c r="H375" s="230">
        <v>4.7999999999999998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182</v>
      </c>
      <c r="AU375" s="236" t="s">
        <v>81</v>
      </c>
      <c r="AV375" s="13" t="s">
        <v>81</v>
      </c>
      <c r="AW375" s="13" t="s">
        <v>33</v>
      </c>
      <c r="AX375" s="13" t="s">
        <v>71</v>
      </c>
      <c r="AY375" s="236" t="s">
        <v>171</v>
      </c>
    </row>
    <row r="376" s="13" customFormat="1">
      <c r="A376" s="13"/>
      <c r="B376" s="225"/>
      <c r="C376" s="226"/>
      <c r="D376" s="227" t="s">
        <v>182</v>
      </c>
      <c r="E376" s="228" t="s">
        <v>19</v>
      </c>
      <c r="F376" s="229" t="s">
        <v>3308</v>
      </c>
      <c r="G376" s="226"/>
      <c r="H376" s="230">
        <v>4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182</v>
      </c>
      <c r="AU376" s="236" t="s">
        <v>81</v>
      </c>
      <c r="AV376" s="13" t="s">
        <v>81</v>
      </c>
      <c r="AW376" s="13" t="s">
        <v>33</v>
      </c>
      <c r="AX376" s="13" t="s">
        <v>71</v>
      </c>
      <c r="AY376" s="236" t="s">
        <v>171</v>
      </c>
    </row>
    <row r="377" s="13" customFormat="1">
      <c r="A377" s="13"/>
      <c r="B377" s="225"/>
      <c r="C377" s="226"/>
      <c r="D377" s="227" t="s">
        <v>182</v>
      </c>
      <c r="E377" s="228" t="s">
        <v>19</v>
      </c>
      <c r="F377" s="229" t="s">
        <v>3309</v>
      </c>
      <c r="G377" s="226"/>
      <c r="H377" s="230">
        <v>8.6400000000000006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182</v>
      </c>
      <c r="AU377" s="236" t="s">
        <v>81</v>
      </c>
      <c r="AV377" s="13" t="s">
        <v>81</v>
      </c>
      <c r="AW377" s="13" t="s">
        <v>33</v>
      </c>
      <c r="AX377" s="13" t="s">
        <v>71</v>
      </c>
      <c r="AY377" s="236" t="s">
        <v>171</v>
      </c>
    </row>
    <row r="378" s="13" customFormat="1">
      <c r="A378" s="13"/>
      <c r="B378" s="225"/>
      <c r="C378" s="226"/>
      <c r="D378" s="227" t="s">
        <v>182</v>
      </c>
      <c r="E378" s="228" t="s">
        <v>19</v>
      </c>
      <c r="F378" s="229" t="s">
        <v>3310</v>
      </c>
      <c r="G378" s="226"/>
      <c r="H378" s="230">
        <v>3.0099999999999998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182</v>
      </c>
      <c r="AU378" s="236" t="s">
        <v>81</v>
      </c>
      <c r="AV378" s="13" t="s">
        <v>81</v>
      </c>
      <c r="AW378" s="13" t="s">
        <v>33</v>
      </c>
      <c r="AX378" s="13" t="s">
        <v>71</v>
      </c>
      <c r="AY378" s="236" t="s">
        <v>171</v>
      </c>
    </row>
    <row r="379" s="13" customFormat="1">
      <c r="A379" s="13"/>
      <c r="B379" s="225"/>
      <c r="C379" s="226"/>
      <c r="D379" s="227" t="s">
        <v>182</v>
      </c>
      <c r="E379" s="228" t="s">
        <v>19</v>
      </c>
      <c r="F379" s="229" t="s">
        <v>3270</v>
      </c>
      <c r="G379" s="226"/>
      <c r="H379" s="230">
        <v>-1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182</v>
      </c>
      <c r="AU379" s="236" t="s">
        <v>81</v>
      </c>
      <c r="AV379" s="13" t="s">
        <v>81</v>
      </c>
      <c r="AW379" s="13" t="s">
        <v>33</v>
      </c>
      <c r="AX379" s="13" t="s">
        <v>71</v>
      </c>
      <c r="AY379" s="236" t="s">
        <v>171</v>
      </c>
    </row>
    <row r="380" s="13" customFormat="1">
      <c r="A380" s="13"/>
      <c r="B380" s="225"/>
      <c r="C380" s="226"/>
      <c r="D380" s="227" t="s">
        <v>182</v>
      </c>
      <c r="E380" s="228" t="s">
        <v>19</v>
      </c>
      <c r="F380" s="229" t="s">
        <v>3228</v>
      </c>
      <c r="G380" s="226"/>
      <c r="H380" s="230">
        <v>0.75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182</v>
      </c>
      <c r="AU380" s="236" t="s">
        <v>81</v>
      </c>
      <c r="AV380" s="13" t="s">
        <v>81</v>
      </c>
      <c r="AW380" s="13" t="s">
        <v>33</v>
      </c>
      <c r="AX380" s="13" t="s">
        <v>71</v>
      </c>
      <c r="AY380" s="236" t="s">
        <v>171</v>
      </c>
    </row>
    <row r="381" s="14" customFormat="1">
      <c r="A381" s="14"/>
      <c r="B381" s="237"/>
      <c r="C381" s="238"/>
      <c r="D381" s="227" t="s">
        <v>182</v>
      </c>
      <c r="E381" s="239" t="s">
        <v>19</v>
      </c>
      <c r="F381" s="240" t="s">
        <v>3311</v>
      </c>
      <c r="G381" s="238"/>
      <c r="H381" s="241">
        <v>139.73000000000002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182</v>
      </c>
      <c r="AU381" s="247" t="s">
        <v>81</v>
      </c>
      <c r="AV381" s="14" t="s">
        <v>185</v>
      </c>
      <c r="AW381" s="14" t="s">
        <v>33</v>
      </c>
      <c r="AX381" s="14" t="s">
        <v>71</v>
      </c>
      <c r="AY381" s="247" t="s">
        <v>171</v>
      </c>
    </row>
    <row r="382" s="13" customFormat="1">
      <c r="A382" s="13"/>
      <c r="B382" s="225"/>
      <c r="C382" s="226"/>
      <c r="D382" s="227" t="s">
        <v>182</v>
      </c>
      <c r="E382" s="228" t="s">
        <v>19</v>
      </c>
      <c r="F382" s="229" t="s">
        <v>3312</v>
      </c>
      <c r="G382" s="226"/>
      <c r="H382" s="230">
        <v>34.890000000000001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182</v>
      </c>
      <c r="AU382" s="236" t="s">
        <v>81</v>
      </c>
      <c r="AV382" s="13" t="s">
        <v>81</v>
      </c>
      <c r="AW382" s="13" t="s">
        <v>33</v>
      </c>
      <c r="AX382" s="13" t="s">
        <v>71</v>
      </c>
      <c r="AY382" s="236" t="s">
        <v>171</v>
      </c>
    </row>
    <row r="383" s="13" customFormat="1">
      <c r="A383" s="13"/>
      <c r="B383" s="225"/>
      <c r="C383" s="226"/>
      <c r="D383" s="227" t="s">
        <v>182</v>
      </c>
      <c r="E383" s="228" t="s">
        <v>19</v>
      </c>
      <c r="F383" s="229" t="s">
        <v>3313</v>
      </c>
      <c r="G383" s="226"/>
      <c r="H383" s="230">
        <v>13.324999999999999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182</v>
      </c>
      <c r="AU383" s="236" t="s">
        <v>81</v>
      </c>
      <c r="AV383" s="13" t="s">
        <v>81</v>
      </c>
      <c r="AW383" s="13" t="s">
        <v>33</v>
      </c>
      <c r="AX383" s="13" t="s">
        <v>71</v>
      </c>
      <c r="AY383" s="236" t="s">
        <v>171</v>
      </c>
    </row>
    <row r="384" s="13" customFormat="1">
      <c r="A384" s="13"/>
      <c r="B384" s="225"/>
      <c r="C384" s="226"/>
      <c r="D384" s="227" t="s">
        <v>182</v>
      </c>
      <c r="E384" s="228" t="s">
        <v>19</v>
      </c>
      <c r="F384" s="229" t="s">
        <v>3314</v>
      </c>
      <c r="G384" s="226"/>
      <c r="H384" s="230">
        <v>3.2400000000000002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182</v>
      </c>
      <c r="AU384" s="236" t="s">
        <v>81</v>
      </c>
      <c r="AV384" s="13" t="s">
        <v>81</v>
      </c>
      <c r="AW384" s="13" t="s">
        <v>33</v>
      </c>
      <c r="AX384" s="13" t="s">
        <v>71</v>
      </c>
      <c r="AY384" s="236" t="s">
        <v>171</v>
      </c>
    </row>
    <row r="385" s="14" customFormat="1">
      <c r="A385" s="14"/>
      <c r="B385" s="237"/>
      <c r="C385" s="238"/>
      <c r="D385" s="227" t="s">
        <v>182</v>
      </c>
      <c r="E385" s="239" t="s">
        <v>19</v>
      </c>
      <c r="F385" s="240" t="s">
        <v>3315</v>
      </c>
      <c r="G385" s="238"/>
      <c r="H385" s="241">
        <v>51.455000000000005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182</v>
      </c>
      <c r="AU385" s="247" t="s">
        <v>81</v>
      </c>
      <c r="AV385" s="14" t="s">
        <v>185</v>
      </c>
      <c r="AW385" s="14" t="s">
        <v>33</v>
      </c>
      <c r="AX385" s="14" t="s">
        <v>71</v>
      </c>
      <c r="AY385" s="247" t="s">
        <v>171</v>
      </c>
    </row>
    <row r="386" s="13" customFormat="1">
      <c r="A386" s="13"/>
      <c r="B386" s="225"/>
      <c r="C386" s="226"/>
      <c r="D386" s="227" t="s">
        <v>182</v>
      </c>
      <c r="E386" s="228" t="s">
        <v>19</v>
      </c>
      <c r="F386" s="229" t="s">
        <v>3358</v>
      </c>
      <c r="G386" s="226"/>
      <c r="H386" s="230">
        <v>-267.34199999999998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182</v>
      </c>
      <c r="AU386" s="236" t="s">
        <v>81</v>
      </c>
      <c r="AV386" s="13" t="s">
        <v>81</v>
      </c>
      <c r="AW386" s="13" t="s">
        <v>33</v>
      </c>
      <c r="AX386" s="13" t="s">
        <v>71</v>
      </c>
      <c r="AY386" s="236" t="s">
        <v>171</v>
      </c>
    </row>
    <row r="387" s="14" customFormat="1">
      <c r="A387" s="14"/>
      <c r="B387" s="237"/>
      <c r="C387" s="238"/>
      <c r="D387" s="227" t="s">
        <v>182</v>
      </c>
      <c r="E387" s="239" t="s">
        <v>19</v>
      </c>
      <c r="F387" s="240" t="s">
        <v>3359</v>
      </c>
      <c r="G387" s="238"/>
      <c r="H387" s="241">
        <v>-267.34199999999998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182</v>
      </c>
      <c r="AU387" s="247" t="s">
        <v>81</v>
      </c>
      <c r="AV387" s="14" t="s">
        <v>185</v>
      </c>
      <c r="AW387" s="14" t="s">
        <v>33</v>
      </c>
      <c r="AX387" s="14" t="s">
        <v>71</v>
      </c>
      <c r="AY387" s="247" t="s">
        <v>171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3316</v>
      </c>
      <c r="G388" s="226"/>
      <c r="H388" s="230">
        <v>-37.469999999999999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4" customFormat="1">
      <c r="A389" s="14"/>
      <c r="B389" s="237"/>
      <c r="C389" s="238"/>
      <c r="D389" s="227" t="s">
        <v>182</v>
      </c>
      <c r="E389" s="239" t="s">
        <v>19</v>
      </c>
      <c r="F389" s="240" t="s">
        <v>3317</v>
      </c>
      <c r="G389" s="238"/>
      <c r="H389" s="241">
        <v>-37.469999999999999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182</v>
      </c>
      <c r="AU389" s="247" t="s">
        <v>81</v>
      </c>
      <c r="AV389" s="14" t="s">
        <v>185</v>
      </c>
      <c r="AW389" s="14" t="s">
        <v>33</v>
      </c>
      <c r="AX389" s="14" t="s">
        <v>71</v>
      </c>
      <c r="AY389" s="247" t="s">
        <v>171</v>
      </c>
    </row>
    <row r="390" s="15" customFormat="1">
      <c r="A390" s="15"/>
      <c r="B390" s="248"/>
      <c r="C390" s="249"/>
      <c r="D390" s="227" t="s">
        <v>182</v>
      </c>
      <c r="E390" s="250" t="s">
        <v>19</v>
      </c>
      <c r="F390" s="251" t="s">
        <v>188</v>
      </c>
      <c r="G390" s="249"/>
      <c r="H390" s="252">
        <v>1395.0620000000006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8" t="s">
        <v>182</v>
      </c>
      <c r="AU390" s="258" t="s">
        <v>81</v>
      </c>
      <c r="AV390" s="15" t="s">
        <v>179</v>
      </c>
      <c r="AW390" s="15" t="s">
        <v>33</v>
      </c>
      <c r="AX390" s="15" t="s">
        <v>79</v>
      </c>
      <c r="AY390" s="258" t="s">
        <v>171</v>
      </c>
    </row>
    <row r="391" s="2" customFormat="1" ht="24.15" customHeight="1">
      <c r="A391" s="41"/>
      <c r="B391" s="42"/>
      <c r="C391" s="207" t="s">
        <v>248</v>
      </c>
      <c r="D391" s="207" t="s">
        <v>174</v>
      </c>
      <c r="E391" s="208" t="s">
        <v>3360</v>
      </c>
      <c r="F391" s="209" t="s">
        <v>3361</v>
      </c>
      <c r="G391" s="210" t="s">
        <v>191</v>
      </c>
      <c r="H391" s="211">
        <v>1395.0619999999999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42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179</v>
      </c>
      <c r="AT391" s="218" t="s">
        <v>174</v>
      </c>
      <c r="AU391" s="218" t="s">
        <v>81</v>
      </c>
      <c r="AY391" s="20" t="s">
        <v>171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79</v>
      </c>
      <c r="BK391" s="219">
        <f>ROUND(I391*H391,2)</f>
        <v>0</v>
      </c>
      <c r="BL391" s="20" t="s">
        <v>179</v>
      </c>
      <c r="BM391" s="218" t="s">
        <v>401</v>
      </c>
    </row>
    <row r="392" s="2" customFormat="1" ht="21.75" customHeight="1">
      <c r="A392" s="41"/>
      <c r="B392" s="42"/>
      <c r="C392" s="207" t="s">
        <v>7</v>
      </c>
      <c r="D392" s="207" t="s">
        <v>174</v>
      </c>
      <c r="E392" s="208" t="s">
        <v>3362</v>
      </c>
      <c r="F392" s="209" t="s">
        <v>3363</v>
      </c>
      <c r="G392" s="210" t="s">
        <v>191</v>
      </c>
      <c r="H392" s="211">
        <v>64.795000000000002</v>
      </c>
      <c r="I392" s="212"/>
      <c r="J392" s="213">
        <f>ROUND(I392*H392,2)</f>
        <v>0</v>
      </c>
      <c r="K392" s="209" t="s">
        <v>178</v>
      </c>
      <c r="L392" s="47"/>
      <c r="M392" s="214" t="s">
        <v>19</v>
      </c>
      <c r="N392" s="215" t="s">
        <v>42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179</v>
      </c>
      <c r="AT392" s="218" t="s">
        <v>174</v>
      </c>
      <c r="AU392" s="218" t="s">
        <v>81</v>
      </c>
      <c r="AY392" s="20" t="s">
        <v>171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79</v>
      </c>
      <c r="BK392" s="219">
        <f>ROUND(I392*H392,2)</f>
        <v>0</v>
      </c>
      <c r="BL392" s="20" t="s">
        <v>179</v>
      </c>
      <c r="BM392" s="218" t="s">
        <v>406</v>
      </c>
    </row>
    <row r="393" s="2" customFormat="1">
      <c r="A393" s="41"/>
      <c r="B393" s="42"/>
      <c r="C393" s="43"/>
      <c r="D393" s="220" t="s">
        <v>180</v>
      </c>
      <c r="E393" s="43"/>
      <c r="F393" s="221" t="s">
        <v>3364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180</v>
      </c>
      <c r="AU393" s="20" t="s">
        <v>81</v>
      </c>
    </row>
    <row r="394" s="13" customFormat="1">
      <c r="A394" s="13"/>
      <c r="B394" s="225"/>
      <c r="C394" s="226"/>
      <c r="D394" s="227" t="s">
        <v>182</v>
      </c>
      <c r="E394" s="228" t="s">
        <v>19</v>
      </c>
      <c r="F394" s="229" t="s">
        <v>3365</v>
      </c>
      <c r="G394" s="226"/>
      <c r="H394" s="230">
        <v>8.0549999999999997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182</v>
      </c>
      <c r="AU394" s="236" t="s">
        <v>81</v>
      </c>
      <c r="AV394" s="13" t="s">
        <v>81</v>
      </c>
      <c r="AW394" s="13" t="s">
        <v>33</v>
      </c>
      <c r="AX394" s="13" t="s">
        <v>71</v>
      </c>
      <c r="AY394" s="236" t="s">
        <v>171</v>
      </c>
    </row>
    <row r="395" s="13" customFormat="1">
      <c r="A395" s="13"/>
      <c r="B395" s="225"/>
      <c r="C395" s="226"/>
      <c r="D395" s="227" t="s">
        <v>182</v>
      </c>
      <c r="E395" s="228" t="s">
        <v>19</v>
      </c>
      <c r="F395" s="229" t="s">
        <v>3366</v>
      </c>
      <c r="G395" s="226"/>
      <c r="H395" s="230">
        <v>1.1699999999999999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182</v>
      </c>
      <c r="AU395" s="236" t="s">
        <v>81</v>
      </c>
      <c r="AV395" s="13" t="s">
        <v>81</v>
      </c>
      <c r="AW395" s="13" t="s">
        <v>33</v>
      </c>
      <c r="AX395" s="13" t="s">
        <v>71</v>
      </c>
      <c r="AY395" s="236" t="s">
        <v>171</v>
      </c>
    </row>
    <row r="396" s="13" customFormat="1">
      <c r="A396" s="13"/>
      <c r="B396" s="225"/>
      <c r="C396" s="226"/>
      <c r="D396" s="227" t="s">
        <v>182</v>
      </c>
      <c r="E396" s="228" t="s">
        <v>19</v>
      </c>
      <c r="F396" s="229" t="s">
        <v>3367</v>
      </c>
      <c r="G396" s="226"/>
      <c r="H396" s="230">
        <v>43.920000000000002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182</v>
      </c>
      <c r="AU396" s="236" t="s">
        <v>81</v>
      </c>
      <c r="AV396" s="13" t="s">
        <v>81</v>
      </c>
      <c r="AW396" s="13" t="s">
        <v>33</v>
      </c>
      <c r="AX396" s="13" t="s">
        <v>71</v>
      </c>
      <c r="AY396" s="236" t="s">
        <v>171</v>
      </c>
    </row>
    <row r="397" s="13" customFormat="1">
      <c r="A397" s="13"/>
      <c r="B397" s="225"/>
      <c r="C397" s="226"/>
      <c r="D397" s="227" t="s">
        <v>182</v>
      </c>
      <c r="E397" s="228" t="s">
        <v>19</v>
      </c>
      <c r="F397" s="229" t="s">
        <v>3309</v>
      </c>
      <c r="G397" s="226"/>
      <c r="H397" s="230">
        <v>8.6400000000000006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182</v>
      </c>
      <c r="AU397" s="236" t="s">
        <v>81</v>
      </c>
      <c r="AV397" s="13" t="s">
        <v>81</v>
      </c>
      <c r="AW397" s="13" t="s">
        <v>33</v>
      </c>
      <c r="AX397" s="13" t="s">
        <v>71</v>
      </c>
      <c r="AY397" s="236" t="s">
        <v>171</v>
      </c>
    </row>
    <row r="398" s="13" customFormat="1">
      <c r="A398" s="13"/>
      <c r="B398" s="225"/>
      <c r="C398" s="226"/>
      <c r="D398" s="227" t="s">
        <v>182</v>
      </c>
      <c r="E398" s="228" t="s">
        <v>19</v>
      </c>
      <c r="F398" s="229" t="s">
        <v>3310</v>
      </c>
      <c r="G398" s="226"/>
      <c r="H398" s="230">
        <v>3.0099999999999998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182</v>
      </c>
      <c r="AU398" s="236" t="s">
        <v>81</v>
      </c>
      <c r="AV398" s="13" t="s">
        <v>81</v>
      </c>
      <c r="AW398" s="13" t="s">
        <v>33</v>
      </c>
      <c r="AX398" s="13" t="s">
        <v>71</v>
      </c>
      <c r="AY398" s="236" t="s">
        <v>171</v>
      </c>
    </row>
    <row r="399" s="15" customFormat="1">
      <c r="A399" s="15"/>
      <c r="B399" s="248"/>
      <c r="C399" s="249"/>
      <c r="D399" s="227" t="s">
        <v>182</v>
      </c>
      <c r="E399" s="250" t="s">
        <v>19</v>
      </c>
      <c r="F399" s="251" t="s">
        <v>188</v>
      </c>
      <c r="G399" s="249"/>
      <c r="H399" s="252">
        <v>64.795000000000002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182</v>
      </c>
      <c r="AU399" s="258" t="s">
        <v>81</v>
      </c>
      <c r="AV399" s="15" t="s">
        <v>179</v>
      </c>
      <c r="AW399" s="15" t="s">
        <v>33</v>
      </c>
      <c r="AX399" s="15" t="s">
        <v>79</v>
      </c>
      <c r="AY399" s="258" t="s">
        <v>171</v>
      </c>
    </row>
    <row r="400" s="2" customFormat="1" ht="24.15" customHeight="1">
      <c r="A400" s="41"/>
      <c r="B400" s="42"/>
      <c r="C400" s="207" t="s">
        <v>258</v>
      </c>
      <c r="D400" s="207" t="s">
        <v>174</v>
      </c>
      <c r="E400" s="208" t="s">
        <v>3368</v>
      </c>
      <c r="F400" s="209" t="s">
        <v>3369</v>
      </c>
      <c r="G400" s="210" t="s">
        <v>191</v>
      </c>
      <c r="H400" s="211">
        <v>8.2289999999999992</v>
      </c>
      <c r="I400" s="212"/>
      <c r="J400" s="213">
        <f>ROUND(I400*H400,2)</f>
        <v>0</v>
      </c>
      <c r="K400" s="209" t="s">
        <v>178</v>
      </c>
      <c r="L400" s="47"/>
      <c r="M400" s="214" t="s">
        <v>19</v>
      </c>
      <c r="N400" s="215" t="s">
        <v>42</v>
      </c>
      <c r="O400" s="87"/>
      <c r="P400" s="216">
        <f>O400*H400</f>
        <v>0</v>
      </c>
      <c r="Q400" s="216">
        <v>0.00016000000000000001</v>
      </c>
      <c r="R400" s="216">
        <f>Q400*H400</f>
        <v>0.00131664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179</v>
      </c>
      <c r="AT400" s="218" t="s">
        <v>174</v>
      </c>
      <c r="AU400" s="218" t="s">
        <v>81</v>
      </c>
      <c r="AY400" s="20" t="s">
        <v>171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79</v>
      </c>
      <c r="BK400" s="219">
        <f>ROUND(I400*H400,2)</f>
        <v>0</v>
      </c>
      <c r="BL400" s="20" t="s">
        <v>179</v>
      </c>
      <c r="BM400" s="218" t="s">
        <v>416</v>
      </c>
    </row>
    <row r="401" s="2" customFormat="1">
      <c r="A401" s="41"/>
      <c r="B401" s="42"/>
      <c r="C401" s="43"/>
      <c r="D401" s="220" t="s">
        <v>180</v>
      </c>
      <c r="E401" s="43"/>
      <c r="F401" s="221" t="s">
        <v>3370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180</v>
      </c>
      <c r="AU401" s="20" t="s">
        <v>81</v>
      </c>
    </row>
    <row r="402" s="13" customFormat="1">
      <c r="A402" s="13"/>
      <c r="B402" s="225"/>
      <c r="C402" s="226"/>
      <c r="D402" s="227" t="s">
        <v>182</v>
      </c>
      <c r="E402" s="228" t="s">
        <v>19</v>
      </c>
      <c r="F402" s="229" t="s">
        <v>3371</v>
      </c>
      <c r="G402" s="226"/>
      <c r="H402" s="230">
        <v>8.2289999999999992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182</v>
      </c>
      <c r="AU402" s="236" t="s">
        <v>81</v>
      </c>
      <c r="AV402" s="13" t="s">
        <v>81</v>
      </c>
      <c r="AW402" s="13" t="s">
        <v>33</v>
      </c>
      <c r="AX402" s="13" t="s">
        <v>71</v>
      </c>
      <c r="AY402" s="236" t="s">
        <v>171</v>
      </c>
    </row>
    <row r="403" s="15" customFormat="1">
      <c r="A403" s="15"/>
      <c r="B403" s="248"/>
      <c r="C403" s="249"/>
      <c r="D403" s="227" t="s">
        <v>182</v>
      </c>
      <c r="E403" s="250" t="s">
        <v>19</v>
      </c>
      <c r="F403" s="251" t="s">
        <v>188</v>
      </c>
      <c r="G403" s="249"/>
      <c r="H403" s="252">
        <v>8.2289999999999992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182</v>
      </c>
      <c r="AU403" s="258" t="s">
        <v>81</v>
      </c>
      <c r="AV403" s="15" t="s">
        <v>179</v>
      </c>
      <c r="AW403" s="15" t="s">
        <v>33</v>
      </c>
      <c r="AX403" s="15" t="s">
        <v>79</v>
      </c>
      <c r="AY403" s="258" t="s">
        <v>171</v>
      </c>
    </row>
    <row r="404" s="2" customFormat="1" ht="16.5" customHeight="1">
      <c r="A404" s="41"/>
      <c r="B404" s="42"/>
      <c r="C404" s="207" t="s">
        <v>421</v>
      </c>
      <c r="D404" s="207" t="s">
        <v>174</v>
      </c>
      <c r="E404" s="208" t="s">
        <v>3372</v>
      </c>
      <c r="F404" s="209" t="s">
        <v>3373</v>
      </c>
      <c r="G404" s="210" t="s">
        <v>191</v>
      </c>
      <c r="H404" s="211">
        <v>8.2289999999999992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42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179</v>
      </c>
      <c r="AT404" s="218" t="s">
        <v>174</v>
      </c>
      <c r="AU404" s="218" t="s">
        <v>81</v>
      </c>
      <c r="AY404" s="20" t="s">
        <v>171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79</v>
      </c>
      <c r="BK404" s="219">
        <f>ROUND(I404*H404,2)</f>
        <v>0</v>
      </c>
      <c r="BL404" s="20" t="s">
        <v>179</v>
      </c>
      <c r="BM404" s="218" t="s">
        <v>424</v>
      </c>
    </row>
    <row r="405" s="13" customFormat="1">
      <c r="A405" s="13"/>
      <c r="B405" s="225"/>
      <c r="C405" s="226"/>
      <c r="D405" s="227" t="s">
        <v>182</v>
      </c>
      <c r="E405" s="228" t="s">
        <v>19</v>
      </c>
      <c r="F405" s="229" t="s">
        <v>3371</v>
      </c>
      <c r="G405" s="226"/>
      <c r="H405" s="230">
        <v>8.2289999999999992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182</v>
      </c>
      <c r="AU405" s="236" t="s">
        <v>81</v>
      </c>
      <c r="AV405" s="13" t="s">
        <v>81</v>
      </c>
      <c r="AW405" s="13" t="s">
        <v>33</v>
      </c>
      <c r="AX405" s="13" t="s">
        <v>71</v>
      </c>
      <c r="AY405" s="236" t="s">
        <v>171</v>
      </c>
    </row>
    <row r="406" s="15" customFormat="1">
      <c r="A406" s="15"/>
      <c r="B406" s="248"/>
      <c r="C406" s="249"/>
      <c r="D406" s="227" t="s">
        <v>182</v>
      </c>
      <c r="E406" s="250" t="s">
        <v>19</v>
      </c>
      <c r="F406" s="251" t="s">
        <v>188</v>
      </c>
      <c r="G406" s="249"/>
      <c r="H406" s="252">
        <v>8.2289999999999992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182</v>
      </c>
      <c r="AU406" s="258" t="s">
        <v>81</v>
      </c>
      <c r="AV406" s="15" t="s">
        <v>179</v>
      </c>
      <c r="AW406" s="15" t="s">
        <v>33</v>
      </c>
      <c r="AX406" s="15" t="s">
        <v>79</v>
      </c>
      <c r="AY406" s="258" t="s">
        <v>171</v>
      </c>
    </row>
    <row r="407" s="2" customFormat="1" ht="24.15" customHeight="1">
      <c r="A407" s="41"/>
      <c r="B407" s="42"/>
      <c r="C407" s="207" t="s">
        <v>265</v>
      </c>
      <c r="D407" s="207" t="s">
        <v>174</v>
      </c>
      <c r="E407" s="208" t="s">
        <v>3374</v>
      </c>
      <c r="F407" s="209" t="s">
        <v>3375</v>
      </c>
      <c r="G407" s="210" t="s">
        <v>191</v>
      </c>
      <c r="H407" s="211">
        <v>336.83999999999997</v>
      </c>
      <c r="I407" s="212"/>
      <c r="J407" s="213">
        <f>ROUND(I407*H407,2)</f>
        <v>0</v>
      </c>
      <c r="K407" s="209" t="s">
        <v>178</v>
      </c>
      <c r="L407" s="47"/>
      <c r="M407" s="214" t="s">
        <v>19</v>
      </c>
      <c r="N407" s="215" t="s">
        <v>42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179</v>
      </c>
      <c r="AT407" s="218" t="s">
        <v>174</v>
      </c>
      <c r="AU407" s="218" t="s">
        <v>81</v>
      </c>
      <c r="AY407" s="20" t="s">
        <v>171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79</v>
      </c>
      <c r="BK407" s="219">
        <f>ROUND(I407*H407,2)</f>
        <v>0</v>
      </c>
      <c r="BL407" s="20" t="s">
        <v>179</v>
      </c>
      <c r="BM407" s="218" t="s">
        <v>428</v>
      </c>
    </row>
    <row r="408" s="2" customFormat="1">
      <c r="A408" s="41"/>
      <c r="B408" s="42"/>
      <c r="C408" s="43"/>
      <c r="D408" s="220" t="s">
        <v>180</v>
      </c>
      <c r="E408" s="43"/>
      <c r="F408" s="221" t="s">
        <v>3376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180</v>
      </c>
      <c r="AU408" s="20" t="s">
        <v>81</v>
      </c>
    </row>
    <row r="409" s="13" customFormat="1">
      <c r="A409" s="13"/>
      <c r="B409" s="225"/>
      <c r="C409" s="226"/>
      <c r="D409" s="227" t="s">
        <v>182</v>
      </c>
      <c r="E409" s="228" t="s">
        <v>19</v>
      </c>
      <c r="F409" s="229" t="s">
        <v>3377</v>
      </c>
      <c r="G409" s="226"/>
      <c r="H409" s="230">
        <v>18.75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182</v>
      </c>
      <c r="AU409" s="236" t="s">
        <v>81</v>
      </c>
      <c r="AV409" s="13" t="s">
        <v>81</v>
      </c>
      <c r="AW409" s="13" t="s">
        <v>33</v>
      </c>
      <c r="AX409" s="13" t="s">
        <v>71</v>
      </c>
      <c r="AY409" s="236" t="s">
        <v>171</v>
      </c>
    </row>
    <row r="410" s="13" customFormat="1">
      <c r="A410" s="13"/>
      <c r="B410" s="225"/>
      <c r="C410" s="226"/>
      <c r="D410" s="227" t="s">
        <v>182</v>
      </c>
      <c r="E410" s="228" t="s">
        <v>19</v>
      </c>
      <c r="F410" s="229" t="s">
        <v>3378</v>
      </c>
      <c r="G410" s="226"/>
      <c r="H410" s="230">
        <v>9.75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182</v>
      </c>
      <c r="AU410" s="236" t="s">
        <v>81</v>
      </c>
      <c r="AV410" s="13" t="s">
        <v>81</v>
      </c>
      <c r="AW410" s="13" t="s">
        <v>33</v>
      </c>
      <c r="AX410" s="13" t="s">
        <v>71</v>
      </c>
      <c r="AY410" s="236" t="s">
        <v>171</v>
      </c>
    </row>
    <row r="411" s="13" customFormat="1">
      <c r="A411" s="13"/>
      <c r="B411" s="225"/>
      <c r="C411" s="226"/>
      <c r="D411" s="227" t="s">
        <v>182</v>
      </c>
      <c r="E411" s="228" t="s">
        <v>19</v>
      </c>
      <c r="F411" s="229" t="s">
        <v>3379</v>
      </c>
      <c r="G411" s="226"/>
      <c r="H411" s="230">
        <v>222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182</v>
      </c>
      <c r="AU411" s="236" t="s">
        <v>81</v>
      </c>
      <c r="AV411" s="13" t="s">
        <v>81</v>
      </c>
      <c r="AW411" s="13" t="s">
        <v>33</v>
      </c>
      <c r="AX411" s="13" t="s">
        <v>71</v>
      </c>
      <c r="AY411" s="236" t="s">
        <v>171</v>
      </c>
    </row>
    <row r="412" s="13" customFormat="1">
      <c r="A412" s="13"/>
      <c r="B412" s="225"/>
      <c r="C412" s="226"/>
      <c r="D412" s="227" t="s">
        <v>182</v>
      </c>
      <c r="E412" s="228" t="s">
        <v>19</v>
      </c>
      <c r="F412" s="229" t="s">
        <v>3380</v>
      </c>
      <c r="G412" s="226"/>
      <c r="H412" s="230">
        <v>5.6100000000000003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182</v>
      </c>
      <c r="AU412" s="236" t="s">
        <v>81</v>
      </c>
      <c r="AV412" s="13" t="s">
        <v>81</v>
      </c>
      <c r="AW412" s="13" t="s">
        <v>33</v>
      </c>
      <c r="AX412" s="13" t="s">
        <v>71</v>
      </c>
      <c r="AY412" s="236" t="s">
        <v>171</v>
      </c>
    </row>
    <row r="413" s="13" customFormat="1">
      <c r="A413" s="13"/>
      <c r="B413" s="225"/>
      <c r="C413" s="226"/>
      <c r="D413" s="227" t="s">
        <v>182</v>
      </c>
      <c r="E413" s="228" t="s">
        <v>19</v>
      </c>
      <c r="F413" s="229" t="s">
        <v>3381</v>
      </c>
      <c r="G413" s="226"/>
      <c r="H413" s="230">
        <v>3.96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182</v>
      </c>
      <c r="AU413" s="236" t="s">
        <v>81</v>
      </c>
      <c r="AV413" s="13" t="s">
        <v>81</v>
      </c>
      <c r="AW413" s="13" t="s">
        <v>33</v>
      </c>
      <c r="AX413" s="13" t="s">
        <v>71</v>
      </c>
      <c r="AY413" s="236" t="s">
        <v>171</v>
      </c>
    </row>
    <row r="414" s="13" customFormat="1">
      <c r="A414" s="13"/>
      <c r="B414" s="225"/>
      <c r="C414" s="226"/>
      <c r="D414" s="227" t="s">
        <v>182</v>
      </c>
      <c r="E414" s="228" t="s">
        <v>19</v>
      </c>
      <c r="F414" s="229" t="s">
        <v>3382</v>
      </c>
      <c r="G414" s="226"/>
      <c r="H414" s="230">
        <v>34.560000000000002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182</v>
      </c>
      <c r="AU414" s="236" t="s">
        <v>81</v>
      </c>
      <c r="AV414" s="13" t="s">
        <v>81</v>
      </c>
      <c r="AW414" s="13" t="s">
        <v>33</v>
      </c>
      <c r="AX414" s="13" t="s">
        <v>71</v>
      </c>
      <c r="AY414" s="236" t="s">
        <v>171</v>
      </c>
    </row>
    <row r="415" s="13" customFormat="1">
      <c r="A415" s="13"/>
      <c r="B415" s="225"/>
      <c r="C415" s="226"/>
      <c r="D415" s="227" t="s">
        <v>182</v>
      </c>
      <c r="E415" s="228" t="s">
        <v>19</v>
      </c>
      <c r="F415" s="229" t="s">
        <v>3383</v>
      </c>
      <c r="G415" s="226"/>
      <c r="H415" s="230">
        <v>3.3599999999999999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182</v>
      </c>
      <c r="AU415" s="236" t="s">
        <v>81</v>
      </c>
      <c r="AV415" s="13" t="s">
        <v>81</v>
      </c>
      <c r="AW415" s="13" t="s">
        <v>33</v>
      </c>
      <c r="AX415" s="13" t="s">
        <v>71</v>
      </c>
      <c r="AY415" s="236" t="s">
        <v>171</v>
      </c>
    </row>
    <row r="416" s="13" customFormat="1">
      <c r="A416" s="13"/>
      <c r="B416" s="225"/>
      <c r="C416" s="226"/>
      <c r="D416" s="227" t="s">
        <v>182</v>
      </c>
      <c r="E416" s="228" t="s">
        <v>19</v>
      </c>
      <c r="F416" s="229" t="s">
        <v>3384</v>
      </c>
      <c r="G416" s="226"/>
      <c r="H416" s="230">
        <v>5.2000000000000002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182</v>
      </c>
      <c r="AU416" s="236" t="s">
        <v>81</v>
      </c>
      <c r="AV416" s="13" t="s">
        <v>81</v>
      </c>
      <c r="AW416" s="13" t="s">
        <v>33</v>
      </c>
      <c r="AX416" s="13" t="s">
        <v>71</v>
      </c>
      <c r="AY416" s="236" t="s">
        <v>171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3385</v>
      </c>
      <c r="G417" s="226"/>
      <c r="H417" s="230">
        <v>6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3" customFormat="1">
      <c r="A418" s="13"/>
      <c r="B418" s="225"/>
      <c r="C418" s="226"/>
      <c r="D418" s="227" t="s">
        <v>182</v>
      </c>
      <c r="E418" s="228" t="s">
        <v>19</v>
      </c>
      <c r="F418" s="229" t="s">
        <v>3386</v>
      </c>
      <c r="G418" s="226"/>
      <c r="H418" s="230">
        <v>2.1600000000000001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182</v>
      </c>
      <c r="AU418" s="236" t="s">
        <v>81</v>
      </c>
      <c r="AV418" s="13" t="s">
        <v>81</v>
      </c>
      <c r="AW418" s="13" t="s">
        <v>33</v>
      </c>
      <c r="AX418" s="13" t="s">
        <v>71</v>
      </c>
      <c r="AY418" s="236" t="s">
        <v>171</v>
      </c>
    </row>
    <row r="419" s="13" customFormat="1">
      <c r="A419" s="13"/>
      <c r="B419" s="225"/>
      <c r="C419" s="226"/>
      <c r="D419" s="227" t="s">
        <v>182</v>
      </c>
      <c r="E419" s="228" t="s">
        <v>19</v>
      </c>
      <c r="F419" s="229" t="s">
        <v>473</v>
      </c>
      <c r="G419" s="226"/>
      <c r="H419" s="230">
        <v>0.47999999999999998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182</v>
      </c>
      <c r="AU419" s="236" t="s">
        <v>81</v>
      </c>
      <c r="AV419" s="13" t="s">
        <v>81</v>
      </c>
      <c r="AW419" s="13" t="s">
        <v>33</v>
      </c>
      <c r="AX419" s="13" t="s">
        <v>71</v>
      </c>
      <c r="AY419" s="236" t="s">
        <v>171</v>
      </c>
    </row>
    <row r="420" s="13" customFormat="1">
      <c r="A420" s="13"/>
      <c r="B420" s="225"/>
      <c r="C420" s="226"/>
      <c r="D420" s="227" t="s">
        <v>182</v>
      </c>
      <c r="E420" s="228" t="s">
        <v>19</v>
      </c>
      <c r="F420" s="229" t="s">
        <v>3387</v>
      </c>
      <c r="G420" s="226"/>
      <c r="H420" s="230">
        <v>2.8599999999999999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182</v>
      </c>
      <c r="AU420" s="236" t="s">
        <v>81</v>
      </c>
      <c r="AV420" s="13" t="s">
        <v>81</v>
      </c>
      <c r="AW420" s="13" t="s">
        <v>33</v>
      </c>
      <c r="AX420" s="13" t="s">
        <v>71</v>
      </c>
      <c r="AY420" s="236" t="s">
        <v>171</v>
      </c>
    </row>
    <row r="421" s="13" customFormat="1">
      <c r="A421" s="13"/>
      <c r="B421" s="225"/>
      <c r="C421" s="226"/>
      <c r="D421" s="227" t="s">
        <v>182</v>
      </c>
      <c r="E421" s="228" t="s">
        <v>19</v>
      </c>
      <c r="F421" s="229" t="s">
        <v>3388</v>
      </c>
      <c r="G421" s="226"/>
      <c r="H421" s="230">
        <v>5.0599999999999996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182</v>
      </c>
      <c r="AU421" s="236" t="s">
        <v>81</v>
      </c>
      <c r="AV421" s="13" t="s">
        <v>81</v>
      </c>
      <c r="AW421" s="13" t="s">
        <v>33</v>
      </c>
      <c r="AX421" s="13" t="s">
        <v>71</v>
      </c>
      <c r="AY421" s="236" t="s">
        <v>171</v>
      </c>
    </row>
    <row r="422" s="13" customFormat="1">
      <c r="A422" s="13"/>
      <c r="B422" s="225"/>
      <c r="C422" s="226"/>
      <c r="D422" s="227" t="s">
        <v>182</v>
      </c>
      <c r="E422" s="228" t="s">
        <v>19</v>
      </c>
      <c r="F422" s="229" t="s">
        <v>3389</v>
      </c>
      <c r="G422" s="226"/>
      <c r="H422" s="230">
        <v>2.7999999999999998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182</v>
      </c>
      <c r="AU422" s="236" t="s">
        <v>81</v>
      </c>
      <c r="AV422" s="13" t="s">
        <v>81</v>
      </c>
      <c r="AW422" s="13" t="s">
        <v>33</v>
      </c>
      <c r="AX422" s="13" t="s">
        <v>71</v>
      </c>
      <c r="AY422" s="236" t="s">
        <v>171</v>
      </c>
    </row>
    <row r="423" s="13" customFormat="1">
      <c r="A423" s="13"/>
      <c r="B423" s="225"/>
      <c r="C423" s="226"/>
      <c r="D423" s="227" t="s">
        <v>182</v>
      </c>
      <c r="E423" s="228" t="s">
        <v>19</v>
      </c>
      <c r="F423" s="229" t="s">
        <v>3390</v>
      </c>
      <c r="G423" s="226"/>
      <c r="H423" s="230">
        <v>3.52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182</v>
      </c>
      <c r="AU423" s="236" t="s">
        <v>81</v>
      </c>
      <c r="AV423" s="13" t="s">
        <v>81</v>
      </c>
      <c r="AW423" s="13" t="s">
        <v>33</v>
      </c>
      <c r="AX423" s="13" t="s">
        <v>71</v>
      </c>
      <c r="AY423" s="236" t="s">
        <v>171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3391</v>
      </c>
      <c r="G424" s="226"/>
      <c r="H424" s="230">
        <v>4.1600000000000001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3" customFormat="1">
      <c r="A425" s="13"/>
      <c r="B425" s="225"/>
      <c r="C425" s="226"/>
      <c r="D425" s="227" t="s">
        <v>182</v>
      </c>
      <c r="E425" s="228" t="s">
        <v>19</v>
      </c>
      <c r="F425" s="229" t="s">
        <v>3392</v>
      </c>
      <c r="G425" s="226"/>
      <c r="H425" s="230">
        <v>3.3599999999999999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182</v>
      </c>
      <c r="AU425" s="236" t="s">
        <v>81</v>
      </c>
      <c r="AV425" s="13" t="s">
        <v>81</v>
      </c>
      <c r="AW425" s="13" t="s">
        <v>33</v>
      </c>
      <c r="AX425" s="13" t="s">
        <v>71</v>
      </c>
      <c r="AY425" s="236" t="s">
        <v>171</v>
      </c>
    </row>
    <row r="426" s="13" customFormat="1">
      <c r="A426" s="13"/>
      <c r="B426" s="225"/>
      <c r="C426" s="226"/>
      <c r="D426" s="227" t="s">
        <v>182</v>
      </c>
      <c r="E426" s="228" t="s">
        <v>19</v>
      </c>
      <c r="F426" s="229" t="s">
        <v>3393</v>
      </c>
      <c r="G426" s="226"/>
      <c r="H426" s="230">
        <v>3.25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182</v>
      </c>
      <c r="AU426" s="236" t="s">
        <v>81</v>
      </c>
      <c r="AV426" s="13" t="s">
        <v>81</v>
      </c>
      <c r="AW426" s="13" t="s">
        <v>33</v>
      </c>
      <c r="AX426" s="13" t="s">
        <v>71</v>
      </c>
      <c r="AY426" s="236" t="s">
        <v>171</v>
      </c>
    </row>
    <row r="427" s="15" customFormat="1">
      <c r="A427" s="15"/>
      <c r="B427" s="248"/>
      <c r="C427" s="249"/>
      <c r="D427" s="227" t="s">
        <v>182</v>
      </c>
      <c r="E427" s="250" t="s">
        <v>19</v>
      </c>
      <c r="F427" s="251" t="s">
        <v>188</v>
      </c>
      <c r="G427" s="249"/>
      <c r="H427" s="252">
        <v>336.84000000000009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182</v>
      </c>
      <c r="AU427" s="258" t="s">
        <v>81</v>
      </c>
      <c r="AV427" s="15" t="s">
        <v>179</v>
      </c>
      <c r="AW427" s="15" t="s">
        <v>33</v>
      </c>
      <c r="AX427" s="15" t="s">
        <v>79</v>
      </c>
      <c r="AY427" s="258" t="s">
        <v>171</v>
      </c>
    </row>
    <row r="428" s="12" customFormat="1" ht="22.8" customHeight="1">
      <c r="A428" s="12"/>
      <c r="B428" s="191"/>
      <c r="C428" s="192"/>
      <c r="D428" s="193" t="s">
        <v>70</v>
      </c>
      <c r="E428" s="205" t="s">
        <v>3394</v>
      </c>
      <c r="F428" s="205" t="s">
        <v>3395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SUM(P429:P437)</f>
        <v>0</v>
      </c>
      <c r="Q428" s="199"/>
      <c r="R428" s="200">
        <f>SUM(R429:R437)</f>
        <v>0.90527519999999995</v>
      </c>
      <c r="S428" s="199"/>
      <c r="T428" s="201">
        <f>SUM(T429:T437)</f>
        <v>0.89927999999999997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79</v>
      </c>
      <c r="AT428" s="203" t="s">
        <v>70</v>
      </c>
      <c r="AU428" s="203" t="s">
        <v>79</v>
      </c>
      <c r="AY428" s="202" t="s">
        <v>171</v>
      </c>
      <c r="BK428" s="204">
        <f>SUM(BK429:BK437)</f>
        <v>0</v>
      </c>
    </row>
    <row r="429" s="2" customFormat="1" ht="16.5" customHeight="1">
      <c r="A429" s="41"/>
      <c r="B429" s="42"/>
      <c r="C429" s="207" t="s">
        <v>431</v>
      </c>
      <c r="D429" s="207" t="s">
        <v>174</v>
      </c>
      <c r="E429" s="208" t="s">
        <v>3396</v>
      </c>
      <c r="F429" s="209" t="s">
        <v>3397</v>
      </c>
      <c r="G429" s="210" t="s">
        <v>191</v>
      </c>
      <c r="H429" s="211">
        <v>37.469999999999999</v>
      </c>
      <c r="I429" s="212"/>
      <c r="J429" s="213">
        <f>ROUND(I429*H429,2)</f>
        <v>0</v>
      </c>
      <c r="K429" s="209" t="s">
        <v>178</v>
      </c>
      <c r="L429" s="47"/>
      <c r="M429" s="214" t="s">
        <v>19</v>
      </c>
      <c r="N429" s="215" t="s">
        <v>42</v>
      </c>
      <c r="O429" s="87"/>
      <c r="P429" s="216">
        <f>O429*H429</f>
        <v>0</v>
      </c>
      <c r="Q429" s="216">
        <v>0.024</v>
      </c>
      <c r="R429" s="216">
        <f>Q429*H429</f>
        <v>0.89927999999999997</v>
      </c>
      <c r="S429" s="216">
        <v>0.024</v>
      </c>
      <c r="T429" s="217">
        <f>S429*H429</f>
        <v>0.89927999999999997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179</v>
      </c>
      <c r="AT429" s="218" t="s">
        <v>174</v>
      </c>
      <c r="AU429" s="218" t="s">
        <v>81</v>
      </c>
      <c r="AY429" s="20" t="s">
        <v>171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79</v>
      </c>
      <c r="BK429" s="219">
        <f>ROUND(I429*H429,2)</f>
        <v>0</v>
      </c>
      <c r="BL429" s="20" t="s">
        <v>179</v>
      </c>
      <c r="BM429" s="218" t="s">
        <v>434</v>
      </c>
    </row>
    <row r="430" s="2" customFormat="1">
      <c r="A430" s="41"/>
      <c r="B430" s="42"/>
      <c r="C430" s="43"/>
      <c r="D430" s="220" t="s">
        <v>180</v>
      </c>
      <c r="E430" s="43"/>
      <c r="F430" s="221" t="s">
        <v>3398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180</v>
      </c>
      <c r="AU430" s="20" t="s">
        <v>81</v>
      </c>
    </row>
    <row r="431" s="13" customFormat="1">
      <c r="A431" s="13"/>
      <c r="B431" s="225"/>
      <c r="C431" s="226"/>
      <c r="D431" s="227" t="s">
        <v>182</v>
      </c>
      <c r="E431" s="228" t="s">
        <v>19</v>
      </c>
      <c r="F431" s="229" t="s">
        <v>3399</v>
      </c>
      <c r="G431" s="226"/>
      <c r="H431" s="230">
        <v>49.950000000000003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182</v>
      </c>
      <c r="AU431" s="236" t="s">
        <v>81</v>
      </c>
      <c r="AV431" s="13" t="s">
        <v>81</v>
      </c>
      <c r="AW431" s="13" t="s">
        <v>33</v>
      </c>
      <c r="AX431" s="13" t="s">
        <v>71</v>
      </c>
      <c r="AY431" s="236" t="s">
        <v>171</v>
      </c>
    </row>
    <row r="432" s="13" customFormat="1">
      <c r="A432" s="13"/>
      <c r="B432" s="225"/>
      <c r="C432" s="226"/>
      <c r="D432" s="227" t="s">
        <v>182</v>
      </c>
      <c r="E432" s="228" t="s">
        <v>19</v>
      </c>
      <c r="F432" s="229" t="s">
        <v>3400</v>
      </c>
      <c r="G432" s="226"/>
      <c r="H432" s="230">
        <v>-12.48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182</v>
      </c>
      <c r="AU432" s="236" t="s">
        <v>81</v>
      </c>
      <c r="AV432" s="13" t="s">
        <v>81</v>
      </c>
      <c r="AW432" s="13" t="s">
        <v>33</v>
      </c>
      <c r="AX432" s="13" t="s">
        <v>71</v>
      </c>
      <c r="AY432" s="236" t="s">
        <v>171</v>
      </c>
    </row>
    <row r="433" s="15" customFormat="1">
      <c r="A433" s="15"/>
      <c r="B433" s="248"/>
      <c r="C433" s="249"/>
      <c r="D433" s="227" t="s">
        <v>182</v>
      </c>
      <c r="E433" s="250" t="s">
        <v>19</v>
      </c>
      <c r="F433" s="251" t="s">
        <v>3401</v>
      </c>
      <c r="G433" s="249"/>
      <c r="H433" s="252">
        <v>37.469999999999999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8" t="s">
        <v>182</v>
      </c>
      <c r="AU433" s="258" t="s">
        <v>81</v>
      </c>
      <c r="AV433" s="15" t="s">
        <v>179</v>
      </c>
      <c r="AW433" s="15" t="s">
        <v>33</v>
      </c>
      <c r="AX433" s="15" t="s">
        <v>79</v>
      </c>
      <c r="AY433" s="258" t="s">
        <v>171</v>
      </c>
    </row>
    <row r="434" s="2" customFormat="1" ht="37.8" customHeight="1">
      <c r="A434" s="41"/>
      <c r="B434" s="42"/>
      <c r="C434" s="207" t="s">
        <v>272</v>
      </c>
      <c r="D434" s="207" t="s">
        <v>174</v>
      </c>
      <c r="E434" s="208" t="s">
        <v>3402</v>
      </c>
      <c r="F434" s="209" t="s">
        <v>3403</v>
      </c>
      <c r="G434" s="210" t="s">
        <v>191</v>
      </c>
      <c r="H434" s="211">
        <v>37.469999999999999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42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179</v>
      </c>
      <c r="AT434" s="218" t="s">
        <v>174</v>
      </c>
      <c r="AU434" s="218" t="s">
        <v>81</v>
      </c>
      <c r="AY434" s="20" t="s">
        <v>171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79</v>
      </c>
      <c r="BK434" s="219">
        <f>ROUND(I434*H434,2)</f>
        <v>0</v>
      </c>
      <c r="BL434" s="20" t="s">
        <v>179</v>
      </c>
      <c r="BM434" s="218" t="s">
        <v>451</v>
      </c>
    </row>
    <row r="435" s="2" customFormat="1" ht="24.15" customHeight="1">
      <c r="A435" s="41"/>
      <c r="B435" s="42"/>
      <c r="C435" s="207" t="s">
        <v>454</v>
      </c>
      <c r="D435" s="207" t="s">
        <v>174</v>
      </c>
      <c r="E435" s="208" t="s">
        <v>3368</v>
      </c>
      <c r="F435" s="209" t="s">
        <v>3369</v>
      </c>
      <c r="G435" s="210" t="s">
        <v>191</v>
      </c>
      <c r="H435" s="211">
        <v>37.469999999999999</v>
      </c>
      <c r="I435" s="212"/>
      <c r="J435" s="213">
        <f>ROUND(I435*H435,2)</f>
        <v>0</v>
      </c>
      <c r="K435" s="209" t="s">
        <v>178</v>
      </c>
      <c r="L435" s="47"/>
      <c r="M435" s="214" t="s">
        <v>19</v>
      </c>
      <c r="N435" s="215" t="s">
        <v>42</v>
      </c>
      <c r="O435" s="87"/>
      <c r="P435" s="216">
        <f>O435*H435</f>
        <v>0</v>
      </c>
      <c r="Q435" s="216">
        <v>0.00016000000000000001</v>
      </c>
      <c r="R435" s="216">
        <f>Q435*H435</f>
        <v>0.0059952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179</v>
      </c>
      <c r="AT435" s="218" t="s">
        <v>174</v>
      </c>
      <c r="AU435" s="218" t="s">
        <v>81</v>
      </c>
      <c r="AY435" s="20" t="s">
        <v>171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79</v>
      </c>
      <c r="BK435" s="219">
        <f>ROUND(I435*H435,2)</f>
        <v>0</v>
      </c>
      <c r="BL435" s="20" t="s">
        <v>179</v>
      </c>
      <c r="BM435" s="218" t="s">
        <v>457</v>
      </c>
    </row>
    <row r="436" s="2" customFormat="1">
      <c r="A436" s="41"/>
      <c r="B436" s="42"/>
      <c r="C436" s="43"/>
      <c r="D436" s="220" t="s">
        <v>180</v>
      </c>
      <c r="E436" s="43"/>
      <c r="F436" s="221" t="s">
        <v>3370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180</v>
      </c>
      <c r="AU436" s="20" t="s">
        <v>81</v>
      </c>
    </row>
    <row r="437" s="2" customFormat="1" ht="16.5" customHeight="1">
      <c r="A437" s="41"/>
      <c r="B437" s="42"/>
      <c r="C437" s="207" t="s">
        <v>276</v>
      </c>
      <c r="D437" s="207" t="s">
        <v>174</v>
      </c>
      <c r="E437" s="208" t="s">
        <v>3372</v>
      </c>
      <c r="F437" s="209" t="s">
        <v>3373</v>
      </c>
      <c r="G437" s="210" t="s">
        <v>191</v>
      </c>
      <c r="H437" s="211">
        <v>37.469999999999999</v>
      </c>
      <c r="I437" s="212"/>
      <c r="J437" s="213">
        <f>ROUND(I437*H437,2)</f>
        <v>0</v>
      </c>
      <c r="K437" s="209" t="s">
        <v>19</v>
      </c>
      <c r="L437" s="47"/>
      <c r="M437" s="214" t="s">
        <v>19</v>
      </c>
      <c r="N437" s="215" t="s">
        <v>42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179</v>
      </c>
      <c r="AT437" s="218" t="s">
        <v>174</v>
      </c>
      <c r="AU437" s="218" t="s">
        <v>81</v>
      </c>
      <c r="AY437" s="20" t="s">
        <v>171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79</v>
      </c>
      <c r="BK437" s="219">
        <f>ROUND(I437*H437,2)</f>
        <v>0</v>
      </c>
      <c r="BL437" s="20" t="s">
        <v>179</v>
      </c>
      <c r="BM437" s="218" t="s">
        <v>462</v>
      </c>
    </row>
    <row r="438" s="12" customFormat="1" ht="22.8" customHeight="1">
      <c r="A438" s="12"/>
      <c r="B438" s="191"/>
      <c r="C438" s="192"/>
      <c r="D438" s="193" t="s">
        <v>70</v>
      </c>
      <c r="E438" s="205" t="s">
        <v>2101</v>
      </c>
      <c r="F438" s="205" t="s">
        <v>3404</v>
      </c>
      <c r="G438" s="192"/>
      <c r="H438" s="192"/>
      <c r="I438" s="195"/>
      <c r="J438" s="206">
        <f>BK438</f>
        <v>0</v>
      </c>
      <c r="K438" s="192"/>
      <c r="L438" s="197"/>
      <c r="M438" s="198"/>
      <c r="N438" s="199"/>
      <c r="O438" s="199"/>
      <c r="P438" s="200">
        <f>SUM(P439:P449)</f>
        <v>0</v>
      </c>
      <c r="Q438" s="199"/>
      <c r="R438" s="200">
        <f>SUM(R439:R449)</f>
        <v>0.43993365000000001</v>
      </c>
      <c r="S438" s="199"/>
      <c r="T438" s="201">
        <f>SUM(T439:T449)</f>
        <v>1.2656670000000001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2" t="s">
        <v>79</v>
      </c>
      <c r="AT438" s="203" t="s">
        <v>70</v>
      </c>
      <c r="AU438" s="203" t="s">
        <v>79</v>
      </c>
      <c r="AY438" s="202" t="s">
        <v>171</v>
      </c>
      <c r="BK438" s="204">
        <f>SUM(BK439:BK449)</f>
        <v>0</v>
      </c>
    </row>
    <row r="439" s="2" customFormat="1" ht="24.15" customHeight="1">
      <c r="A439" s="41"/>
      <c r="B439" s="42"/>
      <c r="C439" s="207" t="s">
        <v>464</v>
      </c>
      <c r="D439" s="207" t="s">
        <v>174</v>
      </c>
      <c r="E439" s="208" t="s">
        <v>3405</v>
      </c>
      <c r="F439" s="209" t="s">
        <v>3406</v>
      </c>
      <c r="G439" s="210" t="s">
        <v>191</v>
      </c>
      <c r="H439" s="211">
        <v>76.245000000000005</v>
      </c>
      <c r="I439" s="212"/>
      <c r="J439" s="213">
        <f>ROUND(I439*H439,2)</f>
        <v>0</v>
      </c>
      <c r="K439" s="209" t="s">
        <v>178</v>
      </c>
      <c r="L439" s="47"/>
      <c r="M439" s="214" t="s">
        <v>19</v>
      </c>
      <c r="N439" s="215" t="s">
        <v>42</v>
      </c>
      <c r="O439" s="87"/>
      <c r="P439" s="216">
        <f>O439*H439</f>
        <v>0</v>
      </c>
      <c r="Q439" s="216">
        <v>0.00577</v>
      </c>
      <c r="R439" s="216">
        <f>Q439*H439</f>
        <v>0.43993365000000001</v>
      </c>
      <c r="S439" s="216">
        <v>0.0060000000000000001</v>
      </c>
      <c r="T439" s="217">
        <f>S439*H439</f>
        <v>0.45747000000000004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179</v>
      </c>
      <c r="AT439" s="218" t="s">
        <v>174</v>
      </c>
      <c r="AU439" s="218" t="s">
        <v>81</v>
      </c>
      <c r="AY439" s="20" t="s">
        <v>171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79</v>
      </c>
      <c r="BK439" s="219">
        <f>ROUND(I439*H439,2)</f>
        <v>0</v>
      </c>
      <c r="BL439" s="20" t="s">
        <v>179</v>
      </c>
      <c r="BM439" s="218" t="s">
        <v>467</v>
      </c>
    </row>
    <row r="440" s="2" customFormat="1">
      <c r="A440" s="41"/>
      <c r="B440" s="42"/>
      <c r="C440" s="43"/>
      <c r="D440" s="220" t="s">
        <v>180</v>
      </c>
      <c r="E440" s="43"/>
      <c r="F440" s="221" t="s">
        <v>3407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180</v>
      </c>
      <c r="AU440" s="20" t="s">
        <v>81</v>
      </c>
    </row>
    <row r="441" s="13" customFormat="1">
      <c r="A441" s="13"/>
      <c r="B441" s="225"/>
      <c r="C441" s="226"/>
      <c r="D441" s="227" t="s">
        <v>182</v>
      </c>
      <c r="E441" s="228" t="s">
        <v>19</v>
      </c>
      <c r="F441" s="229" t="s">
        <v>3408</v>
      </c>
      <c r="G441" s="226"/>
      <c r="H441" s="230">
        <v>33.271000000000001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182</v>
      </c>
      <c r="AU441" s="236" t="s">
        <v>81</v>
      </c>
      <c r="AV441" s="13" t="s">
        <v>81</v>
      </c>
      <c r="AW441" s="13" t="s">
        <v>33</v>
      </c>
      <c r="AX441" s="13" t="s">
        <v>71</v>
      </c>
      <c r="AY441" s="236" t="s">
        <v>171</v>
      </c>
    </row>
    <row r="442" s="13" customFormat="1">
      <c r="A442" s="13"/>
      <c r="B442" s="225"/>
      <c r="C442" s="226"/>
      <c r="D442" s="227" t="s">
        <v>182</v>
      </c>
      <c r="E442" s="228" t="s">
        <v>19</v>
      </c>
      <c r="F442" s="229" t="s">
        <v>3409</v>
      </c>
      <c r="G442" s="226"/>
      <c r="H442" s="230">
        <v>23.803999999999998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182</v>
      </c>
      <c r="AU442" s="236" t="s">
        <v>81</v>
      </c>
      <c r="AV442" s="13" t="s">
        <v>81</v>
      </c>
      <c r="AW442" s="13" t="s">
        <v>33</v>
      </c>
      <c r="AX442" s="13" t="s">
        <v>71</v>
      </c>
      <c r="AY442" s="236" t="s">
        <v>171</v>
      </c>
    </row>
    <row r="443" s="13" customFormat="1">
      <c r="A443" s="13"/>
      <c r="B443" s="225"/>
      <c r="C443" s="226"/>
      <c r="D443" s="227" t="s">
        <v>182</v>
      </c>
      <c r="E443" s="228" t="s">
        <v>19</v>
      </c>
      <c r="F443" s="229" t="s">
        <v>3410</v>
      </c>
      <c r="G443" s="226"/>
      <c r="H443" s="230">
        <v>19.170000000000002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182</v>
      </c>
      <c r="AU443" s="236" t="s">
        <v>81</v>
      </c>
      <c r="AV443" s="13" t="s">
        <v>81</v>
      </c>
      <c r="AW443" s="13" t="s">
        <v>33</v>
      </c>
      <c r="AX443" s="13" t="s">
        <v>71</v>
      </c>
      <c r="AY443" s="236" t="s">
        <v>171</v>
      </c>
    </row>
    <row r="444" s="15" customFormat="1">
      <c r="A444" s="15"/>
      <c r="B444" s="248"/>
      <c r="C444" s="249"/>
      <c r="D444" s="227" t="s">
        <v>182</v>
      </c>
      <c r="E444" s="250" t="s">
        <v>19</v>
      </c>
      <c r="F444" s="251" t="s">
        <v>188</v>
      </c>
      <c r="G444" s="249"/>
      <c r="H444" s="252">
        <v>76.245000000000005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182</v>
      </c>
      <c r="AU444" s="258" t="s">
        <v>81</v>
      </c>
      <c r="AV444" s="15" t="s">
        <v>179</v>
      </c>
      <c r="AW444" s="15" t="s">
        <v>33</v>
      </c>
      <c r="AX444" s="15" t="s">
        <v>79</v>
      </c>
      <c r="AY444" s="258" t="s">
        <v>171</v>
      </c>
    </row>
    <row r="445" s="2" customFormat="1" ht="24.15" customHeight="1">
      <c r="A445" s="41"/>
      <c r="B445" s="42"/>
      <c r="C445" s="207" t="s">
        <v>280</v>
      </c>
      <c r="D445" s="207" t="s">
        <v>174</v>
      </c>
      <c r="E445" s="208" t="s">
        <v>3411</v>
      </c>
      <c r="F445" s="209" t="s">
        <v>3412</v>
      </c>
      <c r="G445" s="210" t="s">
        <v>191</v>
      </c>
      <c r="H445" s="211">
        <v>76.245000000000005</v>
      </c>
      <c r="I445" s="212"/>
      <c r="J445" s="213">
        <f>ROUND(I445*H445,2)</f>
        <v>0</v>
      </c>
      <c r="K445" s="209" t="s">
        <v>178</v>
      </c>
      <c r="L445" s="47"/>
      <c r="M445" s="214" t="s">
        <v>19</v>
      </c>
      <c r="N445" s="215" t="s">
        <v>42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0.0106</v>
      </c>
      <c r="T445" s="217">
        <f>S445*H445</f>
        <v>0.80819700000000005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179</v>
      </c>
      <c r="AT445" s="218" t="s">
        <v>174</v>
      </c>
      <c r="AU445" s="218" t="s">
        <v>81</v>
      </c>
      <c r="AY445" s="20" t="s">
        <v>171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79</v>
      </c>
      <c r="BK445" s="219">
        <f>ROUND(I445*H445,2)</f>
        <v>0</v>
      </c>
      <c r="BL445" s="20" t="s">
        <v>179</v>
      </c>
      <c r="BM445" s="218" t="s">
        <v>471</v>
      </c>
    </row>
    <row r="446" s="2" customFormat="1">
      <c r="A446" s="41"/>
      <c r="B446" s="42"/>
      <c r="C446" s="43"/>
      <c r="D446" s="220" t="s">
        <v>180</v>
      </c>
      <c r="E446" s="43"/>
      <c r="F446" s="221" t="s">
        <v>3413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180</v>
      </c>
      <c r="AU446" s="20" t="s">
        <v>81</v>
      </c>
    </row>
    <row r="447" s="2" customFormat="1" ht="21.75" customHeight="1">
      <c r="A447" s="41"/>
      <c r="B447" s="42"/>
      <c r="C447" s="207" t="s">
        <v>172</v>
      </c>
      <c r="D447" s="207" t="s">
        <v>174</v>
      </c>
      <c r="E447" s="208" t="s">
        <v>3414</v>
      </c>
      <c r="F447" s="209" t="s">
        <v>3415</v>
      </c>
      <c r="G447" s="210" t="s">
        <v>191</v>
      </c>
      <c r="H447" s="211">
        <v>76.245000000000005</v>
      </c>
      <c r="I447" s="212"/>
      <c r="J447" s="213">
        <f>ROUND(I447*H447,2)</f>
        <v>0</v>
      </c>
      <c r="K447" s="209" t="s">
        <v>19</v>
      </c>
      <c r="L447" s="47"/>
      <c r="M447" s="214" t="s">
        <v>19</v>
      </c>
      <c r="N447" s="215" t="s">
        <v>42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179</v>
      </c>
      <c r="AT447" s="218" t="s">
        <v>174</v>
      </c>
      <c r="AU447" s="218" t="s">
        <v>81</v>
      </c>
      <c r="AY447" s="20" t="s">
        <v>171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79</v>
      </c>
      <c r="BK447" s="219">
        <f>ROUND(I447*H447,2)</f>
        <v>0</v>
      </c>
      <c r="BL447" s="20" t="s">
        <v>179</v>
      </c>
      <c r="BM447" s="218" t="s">
        <v>488</v>
      </c>
    </row>
    <row r="448" s="2" customFormat="1" ht="16.5" customHeight="1">
      <c r="A448" s="41"/>
      <c r="B448" s="42"/>
      <c r="C448" s="207" t="s">
        <v>286</v>
      </c>
      <c r="D448" s="207" t="s">
        <v>174</v>
      </c>
      <c r="E448" s="208" t="s">
        <v>3416</v>
      </c>
      <c r="F448" s="209" t="s">
        <v>3417</v>
      </c>
      <c r="G448" s="210" t="s">
        <v>191</v>
      </c>
      <c r="H448" s="211">
        <v>76.245000000000005</v>
      </c>
      <c r="I448" s="212"/>
      <c r="J448" s="213">
        <f>ROUND(I448*H448,2)</f>
        <v>0</v>
      </c>
      <c r="K448" s="209" t="s">
        <v>19</v>
      </c>
      <c r="L448" s="47"/>
      <c r="M448" s="214" t="s">
        <v>19</v>
      </c>
      <c r="N448" s="215" t="s">
        <v>42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179</v>
      </c>
      <c r="AT448" s="218" t="s">
        <v>174</v>
      </c>
      <c r="AU448" s="218" t="s">
        <v>81</v>
      </c>
      <c r="AY448" s="20" t="s">
        <v>171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79</v>
      </c>
      <c r="BK448" s="219">
        <f>ROUND(I448*H448,2)</f>
        <v>0</v>
      </c>
      <c r="BL448" s="20" t="s">
        <v>179</v>
      </c>
      <c r="BM448" s="218" t="s">
        <v>498</v>
      </c>
    </row>
    <row r="449" s="2" customFormat="1" ht="24.15" customHeight="1">
      <c r="A449" s="41"/>
      <c r="B449" s="42"/>
      <c r="C449" s="207" t="s">
        <v>500</v>
      </c>
      <c r="D449" s="207" t="s">
        <v>174</v>
      </c>
      <c r="E449" s="208" t="s">
        <v>3418</v>
      </c>
      <c r="F449" s="209" t="s">
        <v>3419</v>
      </c>
      <c r="G449" s="210" t="s">
        <v>191</v>
      </c>
      <c r="H449" s="211">
        <v>76.245000000000005</v>
      </c>
      <c r="I449" s="212"/>
      <c r="J449" s="213">
        <f>ROUND(I449*H449,2)</f>
        <v>0</v>
      </c>
      <c r="K449" s="209" t="s">
        <v>19</v>
      </c>
      <c r="L449" s="47"/>
      <c r="M449" s="214" t="s">
        <v>19</v>
      </c>
      <c r="N449" s="215" t="s">
        <v>42</v>
      </c>
      <c r="O449" s="87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179</v>
      </c>
      <c r="AT449" s="218" t="s">
        <v>174</v>
      </c>
      <c r="AU449" s="218" t="s">
        <v>81</v>
      </c>
      <c r="AY449" s="20" t="s">
        <v>171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79</v>
      </c>
      <c r="BK449" s="219">
        <f>ROUND(I449*H449,2)</f>
        <v>0</v>
      </c>
      <c r="BL449" s="20" t="s">
        <v>179</v>
      </c>
      <c r="BM449" s="218" t="s">
        <v>503</v>
      </c>
    </row>
    <row r="450" s="12" customFormat="1" ht="22.8" customHeight="1">
      <c r="A450" s="12"/>
      <c r="B450" s="191"/>
      <c r="C450" s="192"/>
      <c r="D450" s="193" t="s">
        <v>70</v>
      </c>
      <c r="E450" s="205" t="s">
        <v>498</v>
      </c>
      <c r="F450" s="205" t="s">
        <v>556</v>
      </c>
      <c r="G450" s="192"/>
      <c r="H450" s="192"/>
      <c r="I450" s="195"/>
      <c r="J450" s="206">
        <f>BK450</f>
        <v>0</v>
      </c>
      <c r="K450" s="192"/>
      <c r="L450" s="197"/>
      <c r="M450" s="198"/>
      <c r="N450" s="199"/>
      <c r="O450" s="199"/>
      <c r="P450" s="200">
        <f>SUM(P451:P461)</f>
        <v>0</v>
      </c>
      <c r="Q450" s="199"/>
      <c r="R450" s="200">
        <f>SUM(R451:R461)</f>
        <v>0.30252999999999997</v>
      </c>
      <c r="S450" s="199"/>
      <c r="T450" s="201">
        <f>SUM(T451:T461)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2" t="s">
        <v>79</v>
      </c>
      <c r="AT450" s="203" t="s">
        <v>70</v>
      </c>
      <c r="AU450" s="203" t="s">
        <v>79</v>
      </c>
      <c r="AY450" s="202" t="s">
        <v>171</v>
      </c>
      <c r="BK450" s="204">
        <f>SUM(BK451:BK461)</f>
        <v>0</v>
      </c>
    </row>
    <row r="451" s="2" customFormat="1" ht="16.5" customHeight="1">
      <c r="A451" s="41"/>
      <c r="B451" s="42"/>
      <c r="C451" s="207" t="s">
        <v>200</v>
      </c>
      <c r="D451" s="207" t="s">
        <v>174</v>
      </c>
      <c r="E451" s="208" t="s">
        <v>3420</v>
      </c>
      <c r="F451" s="209" t="s">
        <v>3421</v>
      </c>
      <c r="G451" s="210" t="s">
        <v>395</v>
      </c>
      <c r="H451" s="211">
        <v>4</v>
      </c>
      <c r="I451" s="212"/>
      <c r="J451" s="213">
        <f>ROUND(I451*H451,2)</f>
        <v>0</v>
      </c>
      <c r="K451" s="209" t="s">
        <v>178</v>
      </c>
      <c r="L451" s="47"/>
      <c r="M451" s="214" t="s">
        <v>19</v>
      </c>
      <c r="N451" s="215" t="s">
        <v>42</v>
      </c>
      <c r="O451" s="87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179</v>
      </c>
      <c r="AT451" s="218" t="s">
        <v>174</v>
      </c>
      <c r="AU451" s="218" t="s">
        <v>81</v>
      </c>
      <c r="AY451" s="20" t="s">
        <v>171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79</v>
      </c>
      <c r="BK451" s="219">
        <f>ROUND(I451*H451,2)</f>
        <v>0</v>
      </c>
      <c r="BL451" s="20" t="s">
        <v>179</v>
      </c>
      <c r="BM451" s="218" t="s">
        <v>510</v>
      </c>
    </row>
    <row r="452" s="2" customFormat="1">
      <c r="A452" s="41"/>
      <c r="B452" s="42"/>
      <c r="C452" s="43"/>
      <c r="D452" s="220" t="s">
        <v>180</v>
      </c>
      <c r="E452" s="43"/>
      <c r="F452" s="221" t="s">
        <v>3422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180</v>
      </c>
      <c r="AU452" s="20" t="s">
        <v>81</v>
      </c>
    </row>
    <row r="453" s="2" customFormat="1" ht="16.5" customHeight="1">
      <c r="A453" s="41"/>
      <c r="B453" s="42"/>
      <c r="C453" s="269" t="s">
        <v>512</v>
      </c>
      <c r="D453" s="269" t="s">
        <v>565</v>
      </c>
      <c r="E453" s="270" t="s">
        <v>3423</v>
      </c>
      <c r="F453" s="271" t="s">
        <v>3424</v>
      </c>
      <c r="G453" s="272" t="s">
        <v>395</v>
      </c>
      <c r="H453" s="273">
        <v>3</v>
      </c>
      <c r="I453" s="274"/>
      <c r="J453" s="275">
        <f>ROUND(I453*H453,2)</f>
        <v>0</v>
      </c>
      <c r="K453" s="271" t="s">
        <v>178</v>
      </c>
      <c r="L453" s="276"/>
      <c r="M453" s="277" t="s">
        <v>19</v>
      </c>
      <c r="N453" s="278" t="s">
        <v>42</v>
      </c>
      <c r="O453" s="87"/>
      <c r="P453" s="216">
        <f>O453*H453</f>
        <v>0</v>
      </c>
      <c r="Q453" s="216">
        <v>0.00012</v>
      </c>
      <c r="R453" s="216">
        <f>Q453*H453</f>
        <v>0.00036000000000000002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204</v>
      </c>
      <c r="AT453" s="218" t="s">
        <v>565</v>
      </c>
      <c r="AU453" s="218" t="s">
        <v>81</v>
      </c>
      <c r="AY453" s="20" t="s">
        <v>171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79</v>
      </c>
      <c r="BK453" s="219">
        <f>ROUND(I453*H453,2)</f>
        <v>0</v>
      </c>
      <c r="BL453" s="20" t="s">
        <v>179</v>
      </c>
      <c r="BM453" s="218" t="s">
        <v>515</v>
      </c>
    </row>
    <row r="454" s="2" customFormat="1" ht="16.5" customHeight="1">
      <c r="A454" s="41"/>
      <c r="B454" s="42"/>
      <c r="C454" s="269" t="s">
        <v>372</v>
      </c>
      <c r="D454" s="269" t="s">
        <v>565</v>
      </c>
      <c r="E454" s="270" t="s">
        <v>3425</v>
      </c>
      <c r="F454" s="271" t="s">
        <v>3426</v>
      </c>
      <c r="G454" s="272" t="s">
        <v>395</v>
      </c>
      <c r="H454" s="273">
        <v>1</v>
      </c>
      <c r="I454" s="274"/>
      <c r="J454" s="275">
        <f>ROUND(I454*H454,2)</f>
        <v>0</v>
      </c>
      <c r="K454" s="271" t="s">
        <v>178</v>
      </c>
      <c r="L454" s="276"/>
      <c r="M454" s="277" t="s">
        <v>19</v>
      </c>
      <c r="N454" s="278" t="s">
        <v>42</v>
      </c>
      <c r="O454" s="87"/>
      <c r="P454" s="216">
        <f>O454*H454</f>
        <v>0</v>
      </c>
      <c r="Q454" s="216">
        <v>0.00025000000000000001</v>
      </c>
      <c r="R454" s="216">
        <f>Q454*H454</f>
        <v>0.00025000000000000001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204</v>
      </c>
      <c r="AT454" s="218" t="s">
        <v>565</v>
      </c>
      <c r="AU454" s="218" t="s">
        <v>81</v>
      </c>
      <c r="AY454" s="20" t="s">
        <v>171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79</v>
      </c>
      <c r="BK454" s="219">
        <f>ROUND(I454*H454,2)</f>
        <v>0</v>
      </c>
      <c r="BL454" s="20" t="s">
        <v>179</v>
      </c>
      <c r="BM454" s="218" t="s">
        <v>525</v>
      </c>
    </row>
    <row r="455" s="2" customFormat="1" ht="16.5" customHeight="1">
      <c r="A455" s="41"/>
      <c r="B455" s="42"/>
      <c r="C455" s="207" t="s">
        <v>528</v>
      </c>
      <c r="D455" s="207" t="s">
        <v>174</v>
      </c>
      <c r="E455" s="208" t="s">
        <v>3427</v>
      </c>
      <c r="F455" s="209" t="s">
        <v>3428</v>
      </c>
      <c r="G455" s="210" t="s">
        <v>395</v>
      </c>
      <c r="H455" s="211">
        <v>12</v>
      </c>
      <c r="I455" s="212"/>
      <c r="J455" s="213">
        <f>ROUND(I455*H455,2)</f>
        <v>0</v>
      </c>
      <c r="K455" s="209" t="s">
        <v>178</v>
      </c>
      <c r="L455" s="47"/>
      <c r="M455" s="214" t="s">
        <v>19</v>
      </c>
      <c r="N455" s="215" t="s">
        <v>42</v>
      </c>
      <c r="O455" s="87"/>
      <c r="P455" s="216">
        <f>O455*H455</f>
        <v>0</v>
      </c>
      <c r="Q455" s="216">
        <v>0.025159999999999998</v>
      </c>
      <c r="R455" s="216">
        <f>Q455*H455</f>
        <v>0.30191999999999997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179</v>
      </c>
      <c r="AT455" s="218" t="s">
        <v>174</v>
      </c>
      <c r="AU455" s="218" t="s">
        <v>81</v>
      </c>
      <c r="AY455" s="20" t="s">
        <v>171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79</v>
      </c>
      <c r="BK455" s="219">
        <f>ROUND(I455*H455,2)</f>
        <v>0</v>
      </c>
      <c r="BL455" s="20" t="s">
        <v>179</v>
      </c>
      <c r="BM455" s="218" t="s">
        <v>531</v>
      </c>
    </row>
    <row r="456" s="2" customFormat="1">
      <c r="A456" s="41"/>
      <c r="B456" s="42"/>
      <c r="C456" s="43"/>
      <c r="D456" s="220" t="s">
        <v>180</v>
      </c>
      <c r="E456" s="43"/>
      <c r="F456" s="221" t="s">
        <v>3429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180</v>
      </c>
      <c r="AU456" s="20" t="s">
        <v>81</v>
      </c>
    </row>
    <row r="457" s="13" customFormat="1">
      <c r="A457" s="13"/>
      <c r="B457" s="225"/>
      <c r="C457" s="226"/>
      <c r="D457" s="227" t="s">
        <v>182</v>
      </c>
      <c r="E457" s="228" t="s">
        <v>19</v>
      </c>
      <c r="F457" s="229" t="s">
        <v>3430</v>
      </c>
      <c r="G457" s="226"/>
      <c r="H457" s="230">
        <v>5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182</v>
      </c>
      <c r="AU457" s="236" t="s">
        <v>81</v>
      </c>
      <c r="AV457" s="13" t="s">
        <v>81</v>
      </c>
      <c r="AW457" s="13" t="s">
        <v>33</v>
      </c>
      <c r="AX457" s="13" t="s">
        <v>71</v>
      </c>
      <c r="AY457" s="236" t="s">
        <v>171</v>
      </c>
    </row>
    <row r="458" s="13" customFormat="1">
      <c r="A458" s="13"/>
      <c r="B458" s="225"/>
      <c r="C458" s="226"/>
      <c r="D458" s="227" t="s">
        <v>182</v>
      </c>
      <c r="E458" s="228" t="s">
        <v>19</v>
      </c>
      <c r="F458" s="229" t="s">
        <v>3431</v>
      </c>
      <c r="G458" s="226"/>
      <c r="H458" s="230">
        <v>7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182</v>
      </c>
      <c r="AU458" s="236" t="s">
        <v>81</v>
      </c>
      <c r="AV458" s="13" t="s">
        <v>81</v>
      </c>
      <c r="AW458" s="13" t="s">
        <v>33</v>
      </c>
      <c r="AX458" s="13" t="s">
        <v>71</v>
      </c>
      <c r="AY458" s="236" t="s">
        <v>171</v>
      </c>
    </row>
    <row r="459" s="15" customFormat="1">
      <c r="A459" s="15"/>
      <c r="B459" s="248"/>
      <c r="C459" s="249"/>
      <c r="D459" s="227" t="s">
        <v>182</v>
      </c>
      <c r="E459" s="250" t="s">
        <v>19</v>
      </c>
      <c r="F459" s="251" t="s">
        <v>188</v>
      </c>
      <c r="G459" s="249"/>
      <c r="H459" s="252">
        <v>12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8" t="s">
        <v>182</v>
      </c>
      <c r="AU459" s="258" t="s">
        <v>81</v>
      </c>
      <c r="AV459" s="15" t="s">
        <v>179</v>
      </c>
      <c r="AW459" s="15" t="s">
        <v>33</v>
      </c>
      <c r="AX459" s="15" t="s">
        <v>79</v>
      </c>
      <c r="AY459" s="258" t="s">
        <v>171</v>
      </c>
    </row>
    <row r="460" s="2" customFormat="1" ht="16.5" customHeight="1">
      <c r="A460" s="41"/>
      <c r="B460" s="42"/>
      <c r="C460" s="269" t="s">
        <v>396</v>
      </c>
      <c r="D460" s="269" t="s">
        <v>565</v>
      </c>
      <c r="E460" s="270" t="s">
        <v>3432</v>
      </c>
      <c r="F460" s="271" t="s">
        <v>3433</v>
      </c>
      <c r="G460" s="272" t="s">
        <v>395</v>
      </c>
      <c r="H460" s="273">
        <v>5</v>
      </c>
      <c r="I460" s="274"/>
      <c r="J460" s="275">
        <f>ROUND(I460*H460,2)</f>
        <v>0</v>
      </c>
      <c r="K460" s="271" t="s">
        <v>19</v>
      </c>
      <c r="L460" s="276"/>
      <c r="M460" s="277" t="s">
        <v>19</v>
      </c>
      <c r="N460" s="278" t="s">
        <v>42</v>
      </c>
      <c r="O460" s="87"/>
      <c r="P460" s="216">
        <f>O460*H460</f>
        <v>0</v>
      </c>
      <c r="Q460" s="216">
        <v>0</v>
      </c>
      <c r="R460" s="216">
        <f>Q460*H460</f>
        <v>0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204</v>
      </c>
      <c r="AT460" s="218" t="s">
        <v>565</v>
      </c>
      <c r="AU460" s="218" t="s">
        <v>81</v>
      </c>
      <c r="AY460" s="20" t="s">
        <v>171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79</v>
      </c>
      <c r="BK460" s="219">
        <f>ROUND(I460*H460,2)</f>
        <v>0</v>
      </c>
      <c r="BL460" s="20" t="s">
        <v>179</v>
      </c>
      <c r="BM460" s="218" t="s">
        <v>535</v>
      </c>
    </row>
    <row r="461" s="2" customFormat="1" ht="16.5" customHeight="1">
      <c r="A461" s="41"/>
      <c r="B461" s="42"/>
      <c r="C461" s="269" t="s">
        <v>538</v>
      </c>
      <c r="D461" s="269" t="s">
        <v>565</v>
      </c>
      <c r="E461" s="270" t="s">
        <v>3434</v>
      </c>
      <c r="F461" s="271" t="s">
        <v>3435</v>
      </c>
      <c r="G461" s="272" t="s">
        <v>395</v>
      </c>
      <c r="H461" s="273">
        <v>7</v>
      </c>
      <c r="I461" s="274"/>
      <c r="J461" s="275">
        <f>ROUND(I461*H461,2)</f>
        <v>0</v>
      </c>
      <c r="K461" s="271" t="s">
        <v>19</v>
      </c>
      <c r="L461" s="276"/>
      <c r="M461" s="277" t="s">
        <v>19</v>
      </c>
      <c r="N461" s="278" t="s">
        <v>42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204</v>
      </c>
      <c r="AT461" s="218" t="s">
        <v>565</v>
      </c>
      <c r="AU461" s="218" t="s">
        <v>81</v>
      </c>
      <c r="AY461" s="20" t="s">
        <v>171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79</v>
      </c>
      <c r="BK461" s="219">
        <f>ROUND(I461*H461,2)</f>
        <v>0</v>
      </c>
      <c r="BL461" s="20" t="s">
        <v>179</v>
      </c>
      <c r="BM461" s="218" t="s">
        <v>541</v>
      </c>
    </row>
    <row r="462" s="12" customFormat="1" ht="22.8" customHeight="1">
      <c r="A462" s="12"/>
      <c r="B462" s="191"/>
      <c r="C462" s="192"/>
      <c r="D462" s="193" t="s">
        <v>70</v>
      </c>
      <c r="E462" s="205" t="s">
        <v>583</v>
      </c>
      <c r="F462" s="205" t="s">
        <v>621</v>
      </c>
      <c r="G462" s="192"/>
      <c r="H462" s="192"/>
      <c r="I462" s="195"/>
      <c r="J462" s="206">
        <f>BK462</f>
        <v>0</v>
      </c>
      <c r="K462" s="192"/>
      <c r="L462" s="197"/>
      <c r="M462" s="198"/>
      <c r="N462" s="199"/>
      <c r="O462" s="199"/>
      <c r="P462" s="200">
        <f>SUM(P463:P520)</f>
        <v>0</v>
      </c>
      <c r="Q462" s="199"/>
      <c r="R462" s="200">
        <f>SUM(R463:R520)</f>
        <v>0.060900000000000003</v>
      </c>
      <c r="S462" s="199"/>
      <c r="T462" s="201">
        <f>SUM(T463:T520)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2" t="s">
        <v>79</v>
      </c>
      <c r="AT462" s="203" t="s">
        <v>70</v>
      </c>
      <c r="AU462" s="203" t="s">
        <v>79</v>
      </c>
      <c r="AY462" s="202" t="s">
        <v>171</v>
      </c>
      <c r="BK462" s="204">
        <f>SUM(BK463:BK520)</f>
        <v>0</v>
      </c>
    </row>
    <row r="463" s="2" customFormat="1" ht="24.15" customHeight="1">
      <c r="A463" s="41"/>
      <c r="B463" s="42"/>
      <c r="C463" s="207" t="s">
        <v>401</v>
      </c>
      <c r="D463" s="207" t="s">
        <v>174</v>
      </c>
      <c r="E463" s="208" t="s">
        <v>3436</v>
      </c>
      <c r="F463" s="209" t="s">
        <v>3437</v>
      </c>
      <c r="G463" s="210" t="s">
        <v>191</v>
      </c>
      <c r="H463" s="211">
        <v>1318.7000000000001</v>
      </c>
      <c r="I463" s="212"/>
      <c r="J463" s="213">
        <f>ROUND(I463*H463,2)</f>
        <v>0</v>
      </c>
      <c r="K463" s="209" t="s">
        <v>178</v>
      </c>
      <c r="L463" s="47"/>
      <c r="M463" s="214" t="s">
        <v>19</v>
      </c>
      <c r="N463" s="215" t="s">
        <v>42</v>
      </c>
      <c r="O463" s="87"/>
      <c r="P463" s="216">
        <f>O463*H463</f>
        <v>0</v>
      </c>
      <c r="Q463" s="216">
        <v>0</v>
      </c>
      <c r="R463" s="216">
        <f>Q463*H463</f>
        <v>0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179</v>
      </c>
      <c r="AT463" s="218" t="s">
        <v>174</v>
      </c>
      <c r="AU463" s="218" t="s">
        <v>81</v>
      </c>
      <c r="AY463" s="20" t="s">
        <v>171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20" t="s">
        <v>79</v>
      </c>
      <c r="BK463" s="219">
        <f>ROUND(I463*H463,2)</f>
        <v>0</v>
      </c>
      <c r="BL463" s="20" t="s">
        <v>179</v>
      </c>
      <c r="BM463" s="218" t="s">
        <v>544</v>
      </c>
    </row>
    <row r="464" s="2" customFormat="1">
      <c r="A464" s="41"/>
      <c r="B464" s="42"/>
      <c r="C464" s="43"/>
      <c r="D464" s="220" t="s">
        <v>180</v>
      </c>
      <c r="E464" s="43"/>
      <c r="F464" s="221" t="s">
        <v>3438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180</v>
      </c>
      <c r="AU464" s="20" t="s">
        <v>81</v>
      </c>
    </row>
    <row r="465" s="13" customFormat="1">
      <c r="A465" s="13"/>
      <c r="B465" s="225"/>
      <c r="C465" s="226"/>
      <c r="D465" s="227" t="s">
        <v>182</v>
      </c>
      <c r="E465" s="228" t="s">
        <v>19</v>
      </c>
      <c r="F465" s="229" t="s">
        <v>3439</v>
      </c>
      <c r="G465" s="226"/>
      <c r="H465" s="230">
        <v>324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182</v>
      </c>
      <c r="AU465" s="236" t="s">
        <v>81</v>
      </c>
      <c r="AV465" s="13" t="s">
        <v>81</v>
      </c>
      <c r="AW465" s="13" t="s">
        <v>33</v>
      </c>
      <c r="AX465" s="13" t="s">
        <v>71</v>
      </c>
      <c r="AY465" s="236" t="s">
        <v>171</v>
      </c>
    </row>
    <row r="466" s="13" customFormat="1">
      <c r="A466" s="13"/>
      <c r="B466" s="225"/>
      <c r="C466" s="226"/>
      <c r="D466" s="227" t="s">
        <v>182</v>
      </c>
      <c r="E466" s="228" t="s">
        <v>19</v>
      </c>
      <c r="F466" s="229" t="s">
        <v>3440</v>
      </c>
      <c r="G466" s="226"/>
      <c r="H466" s="230">
        <v>845.5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182</v>
      </c>
      <c r="AU466" s="236" t="s">
        <v>81</v>
      </c>
      <c r="AV466" s="13" t="s">
        <v>81</v>
      </c>
      <c r="AW466" s="13" t="s">
        <v>33</v>
      </c>
      <c r="AX466" s="13" t="s">
        <v>71</v>
      </c>
      <c r="AY466" s="236" t="s">
        <v>171</v>
      </c>
    </row>
    <row r="467" s="13" customFormat="1">
      <c r="A467" s="13"/>
      <c r="B467" s="225"/>
      <c r="C467" s="226"/>
      <c r="D467" s="227" t="s">
        <v>182</v>
      </c>
      <c r="E467" s="228" t="s">
        <v>19</v>
      </c>
      <c r="F467" s="229" t="s">
        <v>3441</v>
      </c>
      <c r="G467" s="226"/>
      <c r="H467" s="230">
        <v>149.19999999999999</v>
      </c>
      <c r="I467" s="231"/>
      <c r="J467" s="226"/>
      <c r="K467" s="226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182</v>
      </c>
      <c r="AU467" s="236" t="s">
        <v>81</v>
      </c>
      <c r="AV467" s="13" t="s">
        <v>81</v>
      </c>
      <c r="AW467" s="13" t="s">
        <v>33</v>
      </c>
      <c r="AX467" s="13" t="s">
        <v>71</v>
      </c>
      <c r="AY467" s="236" t="s">
        <v>171</v>
      </c>
    </row>
    <row r="468" s="15" customFormat="1">
      <c r="A468" s="15"/>
      <c r="B468" s="248"/>
      <c r="C468" s="249"/>
      <c r="D468" s="227" t="s">
        <v>182</v>
      </c>
      <c r="E468" s="250" t="s">
        <v>19</v>
      </c>
      <c r="F468" s="251" t="s">
        <v>188</v>
      </c>
      <c r="G468" s="249"/>
      <c r="H468" s="252">
        <v>1318.7000000000001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182</v>
      </c>
      <c r="AU468" s="258" t="s">
        <v>81</v>
      </c>
      <c r="AV468" s="15" t="s">
        <v>179</v>
      </c>
      <c r="AW468" s="15" t="s">
        <v>33</v>
      </c>
      <c r="AX468" s="15" t="s">
        <v>79</v>
      </c>
      <c r="AY468" s="258" t="s">
        <v>171</v>
      </c>
    </row>
    <row r="469" s="2" customFormat="1" ht="24.15" customHeight="1">
      <c r="A469" s="41"/>
      <c r="B469" s="42"/>
      <c r="C469" s="207" t="s">
        <v>545</v>
      </c>
      <c r="D469" s="207" t="s">
        <v>174</v>
      </c>
      <c r="E469" s="208" t="s">
        <v>3442</v>
      </c>
      <c r="F469" s="209" t="s">
        <v>3443</v>
      </c>
      <c r="G469" s="210" t="s">
        <v>191</v>
      </c>
      <c r="H469" s="211">
        <v>894.79999999999995</v>
      </c>
      <c r="I469" s="212"/>
      <c r="J469" s="213">
        <f>ROUND(I469*H469,2)</f>
        <v>0</v>
      </c>
      <c r="K469" s="209" t="s">
        <v>178</v>
      </c>
      <c r="L469" s="47"/>
      <c r="M469" s="214" t="s">
        <v>19</v>
      </c>
      <c r="N469" s="215" t="s">
        <v>42</v>
      </c>
      <c r="O469" s="87"/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8" t="s">
        <v>179</v>
      </c>
      <c r="AT469" s="218" t="s">
        <v>174</v>
      </c>
      <c r="AU469" s="218" t="s">
        <v>81</v>
      </c>
      <c r="AY469" s="20" t="s">
        <v>171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20" t="s">
        <v>79</v>
      </c>
      <c r="BK469" s="219">
        <f>ROUND(I469*H469,2)</f>
        <v>0</v>
      </c>
      <c r="BL469" s="20" t="s">
        <v>179</v>
      </c>
      <c r="BM469" s="218" t="s">
        <v>548</v>
      </c>
    </row>
    <row r="470" s="2" customFormat="1">
      <c r="A470" s="41"/>
      <c r="B470" s="42"/>
      <c r="C470" s="43"/>
      <c r="D470" s="220" t="s">
        <v>180</v>
      </c>
      <c r="E470" s="43"/>
      <c r="F470" s="221" t="s">
        <v>3444</v>
      </c>
      <c r="G470" s="43"/>
      <c r="H470" s="43"/>
      <c r="I470" s="222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180</v>
      </c>
      <c r="AU470" s="20" t="s">
        <v>81</v>
      </c>
    </row>
    <row r="471" s="13" customFormat="1">
      <c r="A471" s="13"/>
      <c r="B471" s="225"/>
      <c r="C471" s="226"/>
      <c r="D471" s="227" t="s">
        <v>182</v>
      </c>
      <c r="E471" s="228" t="s">
        <v>19</v>
      </c>
      <c r="F471" s="229" t="s">
        <v>3445</v>
      </c>
      <c r="G471" s="226"/>
      <c r="H471" s="230">
        <v>420</v>
      </c>
      <c r="I471" s="231"/>
      <c r="J471" s="226"/>
      <c r="K471" s="226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182</v>
      </c>
      <c r="AU471" s="236" t="s">
        <v>81</v>
      </c>
      <c r="AV471" s="13" t="s">
        <v>81</v>
      </c>
      <c r="AW471" s="13" t="s">
        <v>33</v>
      </c>
      <c r="AX471" s="13" t="s">
        <v>71</v>
      </c>
      <c r="AY471" s="236" t="s">
        <v>171</v>
      </c>
    </row>
    <row r="472" s="13" customFormat="1">
      <c r="A472" s="13"/>
      <c r="B472" s="225"/>
      <c r="C472" s="226"/>
      <c r="D472" s="227" t="s">
        <v>182</v>
      </c>
      <c r="E472" s="228" t="s">
        <v>19</v>
      </c>
      <c r="F472" s="229" t="s">
        <v>3446</v>
      </c>
      <c r="G472" s="226"/>
      <c r="H472" s="230">
        <v>369.19999999999999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182</v>
      </c>
      <c r="AU472" s="236" t="s">
        <v>81</v>
      </c>
      <c r="AV472" s="13" t="s">
        <v>81</v>
      </c>
      <c r="AW472" s="13" t="s">
        <v>33</v>
      </c>
      <c r="AX472" s="13" t="s">
        <v>71</v>
      </c>
      <c r="AY472" s="236" t="s">
        <v>171</v>
      </c>
    </row>
    <row r="473" s="13" customFormat="1">
      <c r="A473" s="13"/>
      <c r="B473" s="225"/>
      <c r="C473" s="226"/>
      <c r="D473" s="227" t="s">
        <v>182</v>
      </c>
      <c r="E473" s="228" t="s">
        <v>19</v>
      </c>
      <c r="F473" s="229" t="s">
        <v>3447</v>
      </c>
      <c r="G473" s="226"/>
      <c r="H473" s="230">
        <v>105.59999999999999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182</v>
      </c>
      <c r="AU473" s="236" t="s">
        <v>81</v>
      </c>
      <c r="AV473" s="13" t="s">
        <v>81</v>
      </c>
      <c r="AW473" s="13" t="s">
        <v>33</v>
      </c>
      <c r="AX473" s="13" t="s">
        <v>71</v>
      </c>
      <c r="AY473" s="236" t="s">
        <v>171</v>
      </c>
    </row>
    <row r="474" s="15" customFormat="1">
      <c r="A474" s="15"/>
      <c r="B474" s="248"/>
      <c r="C474" s="249"/>
      <c r="D474" s="227" t="s">
        <v>182</v>
      </c>
      <c r="E474" s="250" t="s">
        <v>19</v>
      </c>
      <c r="F474" s="251" t="s">
        <v>188</v>
      </c>
      <c r="G474" s="249"/>
      <c r="H474" s="252">
        <v>894.80000000000007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8" t="s">
        <v>182</v>
      </c>
      <c r="AU474" s="258" t="s">
        <v>81</v>
      </c>
      <c r="AV474" s="15" t="s">
        <v>179</v>
      </c>
      <c r="AW474" s="15" t="s">
        <v>33</v>
      </c>
      <c r="AX474" s="15" t="s">
        <v>79</v>
      </c>
      <c r="AY474" s="258" t="s">
        <v>171</v>
      </c>
    </row>
    <row r="475" s="2" customFormat="1" ht="24.15" customHeight="1">
      <c r="A475" s="41"/>
      <c r="B475" s="42"/>
      <c r="C475" s="207" t="s">
        <v>406</v>
      </c>
      <c r="D475" s="207" t="s">
        <v>174</v>
      </c>
      <c r="E475" s="208" t="s">
        <v>3448</v>
      </c>
      <c r="F475" s="209" t="s">
        <v>3449</v>
      </c>
      <c r="G475" s="210" t="s">
        <v>191</v>
      </c>
      <c r="H475" s="211">
        <v>531240</v>
      </c>
      <c r="I475" s="212"/>
      <c r="J475" s="213">
        <f>ROUND(I475*H475,2)</f>
        <v>0</v>
      </c>
      <c r="K475" s="209" t="s">
        <v>178</v>
      </c>
      <c r="L475" s="47"/>
      <c r="M475" s="214" t="s">
        <v>19</v>
      </c>
      <c r="N475" s="215" t="s">
        <v>42</v>
      </c>
      <c r="O475" s="87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179</v>
      </c>
      <c r="AT475" s="218" t="s">
        <v>174</v>
      </c>
      <c r="AU475" s="218" t="s">
        <v>81</v>
      </c>
      <c r="AY475" s="20" t="s">
        <v>171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79</v>
      </c>
      <c r="BK475" s="219">
        <f>ROUND(I475*H475,2)</f>
        <v>0</v>
      </c>
      <c r="BL475" s="20" t="s">
        <v>179</v>
      </c>
      <c r="BM475" s="218" t="s">
        <v>554</v>
      </c>
    </row>
    <row r="476" s="2" customFormat="1">
      <c r="A476" s="41"/>
      <c r="B476" s="42"/>
      <c r="C476" s="43"/>
      <c r="D476" s="220" t="s">
        <v>180</v>
      </c>
      <c r="E476" s="43"/>
      <c r="F476" s="221" t="s">
        <v>3450</v>
      </c>
      <c r="G476" s="43"/>
      <c r="H476" s="43"/>
      <c r="I476" s="222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180</v>
      </c>
      <c r="AU476" s="20" t="s">
        <v>81</v>
      </c>
    </row>
    <row r="477" s="13" customFormat="1">
      <c r="A477" s="13"/>
      <c r="B477" s="225"/>
      <c r="C477" s="226"/>
      <c r="D477" s="227" t="s">
        <v>182</v>
      </c>
      <c r="E477" s="228" t="s">
        <v>19</v>
      </c>
      <c r="F477" s="229" t="s">
        <v>3451</v>
      </c>
      <c r="G477" s="226"/>
      <c r="H477" s="230">
        <v>531240</v>
      </c>
      <c r="I477" s="231"/>
      <c r="J477" s="226"/>
      <c r="K477" s="226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182</v>
      </c>
      <c r="AU477" s="236" t="s">
        <v>81</v>
      </c>
      <c r="AV477" s="13" t="s">
        <v>81</v>
      </c>
      <c r="AW477" s="13" t="s">
        <v>33</v>
      </c>
      <c r="AX477" s="13" t="s">
        <v>71</v>
      </c>
      <c r="AY477" s="236" t="s">
        <v>171</v>
      </c>
    </row>
    <row r="478" s="15" customFormat="1">
      <c r="A478" s="15"/>
      <c r="B478" s="248"/>
      <c r="C478" s="249"/>
      <c r="D478" s="227" t="s">
        <v>182</v>
      </c>
      <c r="E478" s="250" t="s">
        <v>19</v>
      </c>
      <c r="F478" s="251" t="s">
        <v>188</v>
      </c>
      <c r="G478" s="249"/>
      <c r="H478" s="252">
        <v>531240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182</v>
      </c>
      <c r="AU478" s="258" t="s">
        <v>81</v>
      </c>
      <c r="AV478" s="15" t="s">
        <v>179</v>
      </c>
      <c r="AW478" s="15" t="s">
        <v>33</v>
      </c>
      <c r="AX478" s="15" t="s">
        <v>79</v>
      </c>
      <c r="AY478" s="258" t="s">
        <v>171</v>
      </c>
    </row>
    <row r="479" s="2" customFormat="1" ht="24.15" customHeight="1">
      <c r="A479" s="41"/>
      <c r="B479" s="42"/>
      <c r="C479" s="207" t="s">
        <v>557</v>
      </c>
      <c r="D479" s="207" t="s">
        <v>174</v>
      </c>
      <c r="E479" s="208" t="s">
        <v>3452</v>
      </c>
      <c r="F479" s="209" t="s">
        <v>3453</v>
      </c>
      <c r="G479" s="210" t="s">
        <v>191</v>
      </c>
      <c r="H479" s="211">
        <v>1318.7000000000001</v>
      </c>
      <c r="I479" s="212"/>
      <c r="J479" s="213">
        <f>ROUND(I479*H479,2)</f>
        <v>0</v>
      </c>
      <c r="K479" s="209" t="s">
        <v>178</v>
      </c>
      <c r="L479" s="47"/>
      <c r="M479" s="214" t="s">
        <v>19</v>
      </c>
      <c r="N479" s="215" t="s">
        <v>42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179</v>
      </c>
      <c r="AT479" s="218" t="s">
        <v>174</v>
      </c>
      <c r="AU479" s="218" t="s">
        <v>81</v>
      </c>
      <c r="AY479" s="20" t="s">
        <v>171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79</v>
      </c>
      <c r="BK479" s="219">
        <f>ROUND(I479*H479,2)</f>
        <v>0</v>
      </c>
      <c r="BL479" s="20" t="s">
        <v>179</v>
      </c>
      <c r="BM479" s="218" t="s">
        <v>560</v>
      </c>
    </row>
    <row r="480" s="2" customFormat="1">
      <c r="A480" s="41"/>
      <c r="B480" s="42"/>
      <c r="C480" s="43"/>
      <c r="D480" s="220" t="s">
        <v>180</v>
      </c>
      <c r="E480" s="43"/>
      <c r="F480" s="221" t="s">
        <v>3454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180</v>
      </c>
      <c r="AU480" s="20" t="s">
        <v>81</v>
      </c>
    </row>
    <row r="481" s="2" customFormat="1" ht="24.15" customHeight="1">
      <c r="A481" s="41"/>
      <c r="B481" s="42"/>
      <c r="C481" s="207" t="s">
        <v>416</v>
      </c>
      <c r="D481" s="207" t="s">
        <v>174</v>
      </c>
      <c r="E481" s="208" t="s">
        <v>3455</v>
      </c>
      <c r="F481" s="209" t="s">
        <v>3456</v>
      </c>
      <c r="G481" s="210" t="s">
        <v>191</v>
      </c>
      <c r="H481" s="211">
        <v>894.79999999999995</v>
      </c>
      <c r="I481" s="212"/>
      <c r="J481" s="213">
        <f>ROUND(I481*H481,2)</f>
        <v>0</v>
      </c>
      <c r="K481" s="209" t="s">
        <v>178</v>
      </c>
      <c r="L481" s="47"/>
      <c r="M481" s="214" t="s">
        <v>19</v>
      </c>
      <c r="N481" s="215" t="s">
        <v>42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179</v>
      </c>
      <c r="AT481" s="218" t="s">
        <v>174</v>
      </c>
      <c r="AU481" s="218" t="s">
        <v>81</v>
      </c>
      <c r="AY481" s="20" t="s">
        <v>171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79</v>
      </c>
      <c r="BK481" s="219">
        <f>ROUND(I481*H481,2)</f>
        <v>0</v>
      </c>
      <c r="BL481" s="20" t="s">
        <v>179</v>
      </c>
      <c r="BM481" s="218" t="s">
        <v>568</v>
      </c>
    </row>
    <row r="482" s="2" customFormat="1">
      <c r="A482" s="41"/>
      <c r="B482" s="42"/>
      <c r="C482" s="43"/>
      <c r="D482" s="220" t="s">
        <v>180</v>
      </c>
      <c r="E482" s="43"/>
      <c r="F482" s="221" t="s">
        <v>3457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180</v>
      </c>
      <c r="AU482" s="20" t="s">
        <v>81</v>
      </c>
    </row>
    <row r="483" s="2" customFormat="1" ht="24.15" customHeight="1">
      <c r="A483" s="41"/>
      <c r="B483" s="42"/>
      <c r="C483" s="207" t="s">
        <v>570</v>
      </c>
      <c r="D483" s="207" t="s">
        <v>174</v>
      </c>
      <c r="E483" s="208" t="s">
        <v>3458</v>
      </c>
      <c r="F483" s="209" t="s">
        <v>3459</v>
      </c>
      <c r="G483" s="210" t="s">
        <v>191</v>
      </c>
      <c r="H483" s="211">
        <v>290</v>
      </c>
      <c r="I483" s="212"/>
      <c r="J483" s="213">
        <f>ROUND(I483*H483,2)</f>
        <v>0</v>
      </c>
      <c r="K483" s="209" t="s">
        <v>178</v>
      </c>
      <c r="L483" s="47"/>
      <c r="M483" s="214" t="s">
        <v>19</v>
      </c>
      <c r="N483" s="215" t="s">
        <v>42</v>
      </c>
      <c r="O483" s="87"/>
      <c r="P483" s="216">
        <f>O483*H483</f>
        <v>0</v>
      </c>
      <c r="Q483" s="216">
        <v>0.00021000000000000001</v>
      </c>
      <c r="R483" s="216">
        <f>Q483*H483</f>
        <v>0.060900000000000003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179</v>
      </c>
      <c r="AT483" s="218" t="s">
        <v>174</v>
      </c>
      <c r="AU483" s="218" t="s">
        <v>81</v>
      </c>
      <c r="AY483" s="20" t="s">
        <v>171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79</v>
      </c>
      <c r="BK483" s="219">
        <f>ROUND(I483*H483,2)</f>
        <v>0</v>
      </c>
      <c r="BL483" s="20" t="s">
        <v>179</v>
      </c>
      <c r="BM483" s="218" t="s">
        <v>573</v>
      </c>
    </row>
    <row r="484" s="2" customFormat="1">
      <c r="A484" s="41"/>
      <c r="B484" s="42"/>
      <c r="C484" s="43"/>
      <c r="D484" s="220" t="s">
        <v>180</v>
      </c>
      <c r="E484" s="43"/>
      <c r="F484" s="221" t="s">
        <v>3460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180</v>
      </c>
      <c r="AU484" s="20" t="s">
        <v>81</v>
      </c>
    </row>
    <row r="485" s="13" customFormat="1">
      <c r="A485" s="13"/>
      <c r="B485" s="225"/>
      <c r="C485" s="226"/>
      <c r="D485" s="227" t="s">
        <v>182</v>
      </c>
      <c r="E485" s="228" t="s">
        <v>19</v>
      </c>
      <c r="F485" s="229" t="s">
        <v>3461</v>
      </c>
      <c r="G485" s="226"/>
      <c r="H485" s="230">
        <v>290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182</v>
      </c>
      <c r="AU485" s="236" t="s">
        <v>81</v>
      </c>
      <c r="AV485" s="13" t="s">
        <v>81</v>
      </c>
      <c r="AW485" s="13" t="s">
        <v>33</v>
      </c>
      <c r="AX485" s="13" t="s">
        <v>71</v>
      </c>
      <c r="AY485" s="236" t="s">
        <v>171</v>
      </c>
    </row>
    <row r="486" s="15" customFormat="1">
      <c r="A486" s="15"/>
      <c r="B486" s="248"/>
      <c r="C486" s="249"/>
      <c r="D486" s="227" t="s">
        <v>182</v>
      </c>
      <c r="E486" s="250" t="s">
        <v>19</v>
      </c>
      <c r="F486" s="251" t="s">
        <v>188</v>
      </c>
      <c r="G486" s="249"/>
      <c r="H486" s="252">
        <v>290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8" t="s">
        <v>182</v>
      </c>
      <c r="AU486" s="258" t="s">
        <v>81</v>
      </c>
      <c r="AV486" s="15" t="s">
        <v>179</v>
      </c>
      <c r="AW486" s="15" t="s">
        <v>33</v>
      </c>
      <c r="AX486" s="15" t="s">
        <v>79</v>
      </c>
      <c r="AY486" s="258" t="s">
        <v>171</v>
      </c>
    </row>
    <row r="487" s="2" customFormat="1" ht="16.5" customHeight="1">
      <c r="A487" s="41"/>
      <c r="B487" s="42"/>
      <c r="C487" s="207" t="s">
        <v>424</v>
      </c>
      <c r="D487" s="207" t="s">
        <v>174</v>
      </c>
      <c r="E487" s="208" t="s">
        <v>3462</v>
      </c>
      <c r="F487" s="209" t="s">
        <v>3463</v>
      </c>
      <c r="G487" s="210" t="s">
        <v>191</v>
      </c>
      <c r="H487" s="211">
        <v>2213.5</v>
      </c>
      <c r="I487" s="212"/>
      <c r="J487" s="213">
        <f>ROUND(I487*H487,2)</f>
        <v>0</v>
      </c>
      <c r="K487" s="209" t="s">
        <v>178</v>
      </c>
      <c r="L487" s="47"/>
      <c r="M487" s="214" t="s">
        <v>19</v>
      </c>
      <c r="N487" s="215" t="s">
        <v>42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179</v>
      </c>
      <c r="AT487" s="218" t="s">
        <v>174</v>
      </c>
      <c r="AU487" s="218" t="s">
        <v>81</v>
      </c>
      <c r="AY487" s="20" t="s">
        <v>171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79</v>
      </c>
      <c r="BK487" s="219">
        <f>ROUND(I487*H487,2)</f>
        <v>0</v>
      </c>
      <c r="BL487" s="20" t="s">
        <v>179</v>
      </c>
      <c r="BM487" s="218" t="s">
        <v>577</v>
      </c>
    </row>
    <row r="488" s="2" customFormat="1">
      <c r="A488" s="41"/>
      <c r="B488" s="42"/>
      <c r="C488" s="43"/>
      <c r="D488" s="220" t="s">
        <v>180</v>
      </c>
      <c r="E488" s="43"/>
      <c r="F488" s="221" t="s">
        <v>3464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180</v>
      </c>
      <c r="AU488" s="20" t="s">
        <v>81</v>
      </c>
    </row>
    <row r="489" s="13" customFormat="1">
      <c r="A489" s="13"/>
      <c r="B489" s="225"/>
      <c r="C489" s="226"/>
      <c r="D489" s="227" t="s">
        <v>182</v>
      </c>
      <c r="E489" s="228" t="s">
        <v>19</v>
      </c>
      <c r="F489" s="229" t="s">
        <v>3465</v>
      </c>
      <c r="G489" s="226"/>
      <c r="H489" s="230">
        <v>2213.5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182</v>
      </c>
      <c r="AU489" s="236" t="s">
        <v>81</v>
      </c>
      <c r="AV489" s="13" t="s">
        <v>81</v>
      </c>
      <c r="AW489" s="13" t="s">
        <v>33</v>
      </c>
      <c r="AX489" s="13" t="s">
        <v>71</v>
      </c>
      <c r="AY489" s="236" t="s">
        <v>171</v>
      </c>
    </row>
    <row r="490" s="15" customFormat="1">
      <c r="A490" s="15"/>
      <c r="B490" s="248"/>
      <c r="C490" s="249"/>
      <c r="D490" s="227" t="s">
        <v>182</v>
      </c>
      <c r="E490" s="250" t="s">
        <v>19</v>
      </c>
      <c r="F490" s="251" t="s">
        <v>188</v>
      </c>
      <c r="G490" s="249"/>
      <c r="H490" s="252">
        <v>2213.5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8" t="s">
        <v>182</v>
      </c>
      <c r="AU490" s="258" t="s">
        <v>81</v>
      </c>
      <c r="AV490" s="15" t="s">
        <v>179</v>
      </c>
      <c r="AW490" s="15" t="s">
        <v>33</v>
      </c>
      <c r="AX490" s="15" t="s">
        <v>79</v>
      </c>
      <c r="AY490" s="258" t="s">
        <v>171</v>
      </c>
    </row>
    <row r="491" s="2" customFormat="1" ht="16.5" customHeight="1">
      <c r="A491" s="41"/>
      <c r="B491" s="42"/>
      <c r="C491" s="207" t="s">
        <v>580</v>
      </c>
      <c r="D491" s="207" t="s">
        <v>174</v>
      </c>
      <c r="E491" s="208" t="s">
        <v>3466</v>
      </c>
      <c r="F491" s="209" t="s">
        <v>3467</v>
      </c>
      <c r="G491" s="210" t="s">
        <v>191</v>
      </c>
      <c r="H491" s="211">
        <v>531240</v>
      </c>
      <c r="I491" s="212"/>
      <c r="J491" s="213">
        <f>ROUND(I491*H491,2)</f>
        <v>0</v>
      </c>
      <c r="K491" s="209" t="s">
        <v>178</v>
      </c>
      <c r="L491" s="47"/>
      <c r="M491" s="214" t="s">
        <v>19</v>
      </c>
      <c r="N491" s="215" t="s">
        <v>42</v>
      </c>
      <c r="O491" s="87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179</v>
      </c>
      <c r="AT491" s="218" t="s">
        <v>174</v>
      </c>
      <c r="AU491" s="218" t="s">
        <v>81</v>
      </c>
      <c r="AY491" s="20" t="s">
        <v>171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79</v>
      </c>
      <c r="BK491" s="219">
        <f>ROUND(I491*H491,2)</f>
        <v>0</v>
      </c>
      <c r="BL491" s="20" t="s">
        <v>179</v>
      </c>
      <c r="BM491" s="218" t="s">
        <v>583</v>
      </c>
    </row>
    <row r="492" s="2" customFormat="1">
      <c r="A492" s="41"/>
      <c r="B492" s="42"/>
      <c r="C492" s="43"/>
      <c r="D492" s="220" t="s">
        <v>180</v>
      </c>
      <c r="E492" s="43"/>
      <c r="F492" s="221" t="s">
        <v>3468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180</v>
      </c>
      <c r="AU492" s="20" t="s">
        <v>81</v>
      </c>
    </row>
    <row r="493" s="13" customFormat="1">
      <c r="A493" s="13"/>
      <c r="B493" s="225"/>
      <c r="C493" s="226"/>
      <c r="D493" s="227" t="s">
        <v>182</v>
      </c>
      <c r="E493" s="228" t="s">
        <v>19</v>
      </c>
      <c r="F493" s="229" t="s">
        <v>3469</v>
      </c>
      <c r="G493" s="226"/>
      <c r="H493" s="230">
        <v>531240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182</v>
      </c>
      <c r="AU493" s="236" t="s">
        <v>81</v>
      </c>
      <c r="AV493" s="13" t="s">
        <v>81</v>
      </c>
      <c r="AW493" s="13" t="s">
        <v>33</v>
      </c>
      <c r="AX493" s="13" t="s">
        <v>71</v>
      </c>
      <c r="AY493" s="236" t="s">
        <v>171</v>
      </c>
    </row>
    <row r="494" s="15" customFormat="1">
      <c r="A494" s="15"/>
      <c r="B494" s="248"/>
      <c r="C494" s="249"/>
      <c r="D494" s="227" t="s">
        <v>182</v>
      </c>
      <c r="E494" s="250" t="s">
        <v>19</v>
      </c>
      <c r="F494" s="251" t="s">
        <v>188</v>
      </c>
      <c r="G494" s="249"/>
      <c r="H494" s="252">
        <v>531240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182</v>
      </c>
      <c r="AU494" s="258" t="s">
        <v>81</v>
      </c>
      <c r="AV494" s="15" t="s">
        <v>179</v>
      </c>
      <c r="AW494" s="15" t="s">
        <v>33</v>
      </c>
      <c r="AX494" s="15" t="s">
        <v>79</v>
      </c>
      <c r="AY494" s="258" t="s">
        <v>171</v>
      </c>
    </row>
    <row r="495" s="2" customFormat="1" ht="16.5" customHeight="1">
      <c r="A495" s="41"/>
      <c r="B495" s="42"/>
      <c r="C495" s="207" t="s">
        <v>428</v>
      </c>
      <c r="D495" s="207" t="s">
        <v>174</v>
      </c>
      <c r="E495" s="208" t="s">
        <v>3470</v>
      </c>
      <c r="F495" s="209" t="s">
        <v>3471</v>
      </c>
      <c r="G495" s="210" t="s">
        <v>191</v>
      </c>
      <c r="H495" s="211">
        <v>2213.5</v>
      </c>
      <c r="I495" s="212"/>
      <c r="J495" s="213">
        <f>ROUND(I495*H495,2)</f>
        <v>0</v>
      </c>
      <c r="K495" s="209" t="s">
        <v>178</v>
      </c>
      <c r="L495" s="47"/>
      <c r="M495" s="214" t="s">
        <v>19</v>
      </c>
      <c r="N495" s="215" t="s">
        <v>42</v>
      </c>
      <c r="O495" s="87"/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179</v>
      </c>
      <c r="AT495" s="218" t="s">
        <v>174</v>
      </c>
      <c r="AU495" s="218" t="s">
        <v>81</v>
      </c>
      <c r="AY495" s="20" t="s">
        <v>171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79</v>
      </c>
      <c r="BK495" s="219">
        <f>ROUND(I495*H495,2)</f>
        <v>0</v>
      </c>
      <c r="BL495" s="20" t="s">
        <v>179</v>
      </c>
      <c r="BM495" s="218" t="s">
        <v>586</v>
      </c>
    </row>
    <row r="496" s="2" customFormat="1">
      <c r="A496" s="41"/>
      <c r="B496" s="42"/>
      <c r="C496" s="43"/>
      <c r="D496" s="220" t="s">
        <v>180</v>
      </c>
      <c r="E496" s="43"/>
      <c r="F496" s="221" t="s">
        <v>3472</v>
      </c>
      <c r="G496" s="43"/>
      <c r="H496" s="43"/>
      <c r="I496" s="222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180</v>
      </c>
      <c r="AU496" s="20" t="s">
        <v>81</v>
      </c>
    </row>
    <row r="497" s="2" customFormat="1" ht="21.75" customHeight="1">
      <c r="A497" s="41"/>
      <c r="B497" s="42"/>
      <c r="C497" s="207" t="s">
        <v>587</v>
      </c>
      <c r="D497" s="207" t="s">
        <v>174</v>
      </c>
      <c r="E497" s="208" t="s">
        <v>3473</v>
      </c>
      <c r="F497" s="209" t="s">
        <v>3474</v>
      </c>
      <c r="G497" s="210" t="s">
        <v>234</v>
      </c>
      <c r="H497" s="211">
        <v>51.5</v>
      </c>
      <c r="I497" s="212"/>
      <c r="J497" s="213">
        <f>ROUND(I497*H497,2)</f>
        <v>0</v>
      </c>
      <c r="K497" s="209" t="s">
        <v>178</v>
      </c>
      <c r="L497" s="47"/>
      <c r="M497" s="214" t="s">
        <v>19</v>
      </c>
      <c r="N497" s="215" t="s">
        <v>42</v>
      </c>
      <c r="O497" s="87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179</v>
      </c>
      <c r="AT497" s="218" t="s">
        <v>174</v>
      </c>
      <c r="AU497" s="218" t="s">
        <v>81</v>
      </c>
      <c r="AY497" s="20" t="s">
        <v>171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79</v>
      </c>
      <c r="BK497" s="219">
        <f>ROUND(I497*H497,2)</f>
        <v>0</v>
      </c>
      <c r="BL497" s="20" t="s">
        <v>179</v>
      </c>
      <c r="BM497" s="218" t="s">
        <v>590</v>
      </c>
    </row>
    <row r="498" s="2" customFormat="1">
      <c r="A498" s="41"/>
      <c r="B498" s="42"/>
      <c r="C498" s="43"/>
      <c r="D498" s="220" t="s">
        <v>180</v>
      </c>
      <c r="E498" s="43"/>
      <c r="F498" s="221" t="s">
        <v>3475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180</v>
      </c>
      <c r="AU498" s="20" t="s">
        <v>81</v>
      </c>
    </row>
    <row r="499" s="13" customFormat="1">
      <c r="A499" s="13"/>
      <c r="B499" s="225"/>
      <c r="C499" s="226"/>
      <c r="D499" s="227" t="s">
        <v>182</v>
      </c>
      <c r="E499" s="228" t="s">
        <v>19</v>
      </c>
      <c r="F499" s="229" t="s">
        <v>3476</v>
      </c>
      <c r="G499" s="226"/>
      <c r="H499" s="230">
        <v>51.5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182</v>
      </c>
      <c r="AU499" s="236" t="s">
        <v>81</v>
      </c>
      <c r="AV499" s="13" t="s">
        <v>81</v>
      </c>
      <c r="AW499" s="13" t="s">
        <v>33</v>
      </c>
      <c r="AX499" s="13" t="s">
        <v>71</v>
      </c>
      <c r="AY499" s="236" t="s">
        <v>171</v>
      </c>
    </row>
    <row r="500" s="15" customFormat="1">
      <c r="A500" s="15"/>
      <c r="B500" s="248"/>
      <c r="C500" s="249"/>
      <c r="D500" s="227" t="s">
        <v>182</v>
      </c>
      <c r="E500" s="250" t="s">
        <v>19</v>
      </c>
      <c r="F500" s="251" t="s">
        <v>188</v>
      </c>
      <c r="G500" s="249"/>
      <c r="H500" s="252">
        <v>51.5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182</v>
      </c>
      <c r="AU500" s="258" t="s">
        <v>81</v>
      </c>
      <c r="AV500" s="15" t="s">
        <v>179</v>
      </c>
      <c r="AW500" s="15" t="s">
        <v>33</v>
      </c>
      <c r="AX500" s="15" t="s">
        <v>79</v>
      </c>
      <c r="AY500" s="258" t="s">
        <v>171</v>
      </c>
    </row>
    <row r="501" s="2" customFormat="1" ht="21.75" customHeight="1">
      <c r="A501" s="41"/>
      <c r="B501" s="42"/>
      <c r="C501" s="207" t="s">
        <v>434</v>
      </c>
      <c r="D501" s="207" t="s">
        <v>174</v>
      </c>
      <c r="E501" s="208" t="s">
        <v>3477</v>
      </c>
      <c r="F501" s="209" t="s">
        <v>3478</v>
      </c>
      <c r="G501" s="210" t="s">
        <v>234</v>
      </c>
      <c r="H501" s="211">
        <v>12360</v>
      </c>
      <c r="I501" s="212"/>
      <c r="J501" s="213">
        <f>ROUND(I501*H501,2)</f>
        <v>0</v>
      </c>
      <c r="K501" s="209" t="s">
        <v>178</v>
      </c>
      <c r="L501" s="47"/>
      <c r="M501" s="214" t="s">
        <v>19</v>
      </c>
      <c r="N501" s="215" t="s">
        <v>42</v>
      </c>
      <c r="O501" s="87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8" t="s">
        <v>179</v>
      </c>
      <c r="AT501" s="218" t="s">
        <v>174</v>
      </c>
      <c r="AU501" s="218" t="s">
        <v>81</v>
      </c>
      <c r="AY501" s="20" t="s">
        <v>171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20" t="s">
        <v>79</v>
      </c>
      <c r="BK501" s="219">
        <f>ROUND(I501*H501,2)</f>
        <v>0</v>
      </c>
      <c r="BL501" s="20" t="s">
        <v>179</v>
      </c>
      <c r="BM501" s="218" t="s">
        <v>594</v>
      </c>
    </row>
    <row r="502" s="2" customFormat="1">
      <c r="A502" s="41"/>
      <c r="B502" s="42"/>
      <c r="C502" s="43"/>
      <c r="D502" s="220" t="s">
        <v>180</v>
      </c>
      <c r="E502" s="43"/>
      <c r="F502" s="221" t="s">
        <v>3479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180</v>
      </c>
      <c r="AU502" s="20" t="s">
        <v>81</v>
      </c>
    </row>
    <row r="503" s="13" customFormat="1">
      <c r="A503" s="13"/>
      <c r="B503" s="225"/>
      <c r="C503" s="226"/>
      <c r="D503" s="227" t="s">
        <v>182</v>
      </c>
      <c r="E503" s="228" t="s">
        <v>19</v>
      </c>
      <c r="F503" s="229" t="s">
        <v>3480</v>
      </c>
      <c r="G503" s="226"/>
      <c r="H503" s="230">
        <v>12360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182</v>
      </c>
      <c r="AU503" s="236" t="s">
        <v>81</v>
      </c>
      <c r="AV503" s="13" t="s">
        <v>81</v>
      </c>
      <c r="AW503" s="13" t="s">
        <v>33</v>
      </c>
      <c r="AX503" s="13" t="s">
        <v>71</v>
      </c>
      <c r="AY503" s="236" t="s">
        <v>171</v>
      </c>
    </row>
    <row r="504" s="15" customFormat="1">
      <c r="A504" s="15"/>
      <c r="B504" s="248"/>
      <c r="C504" s="249"/>
      <c r="D504" s="227" t="s">
        <v>182</v>
      </c>
      <c r="E504" s="250" t="s">
        <v>19</v>
      </c>
      <c r="F504" s="251" t="s">
        <v>188</v>
      </c>
      <c r="G504" s="249"/>
      <c r="H504" s="252">
        <v>12360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8" t="s">
        <v>182</v>
      </c>
      <c r="AU504" s="258" t="s">
        <v>81</v>
      </c>
      <c r="AV504" s="15" t="s">
        <v>179</v>
      </c>
      <c r="AW504" s="15" t="s">
        <v>33</v>
      </c>
      <c r="AX504" s="15" t="s">
        <v>79</v>
      </c>
      <c r="AY504" s="258" t="s">
        <v>171</v>
      </c>
    </row>
    <row r="505" s="2" customFormat="1" ht="21.75" customHeight="1">
      <c r="A505" s="41"/>
      <c r="B505" s="42"/>
      <c r="C505" s="207" t="s">
        <v>596</v>
      </c>
      <c r="D505" s="207" t="s">
        <v>174</v>
      </c>
      <c r="E505" s="208" t="s">
        <v>3481</v>
      </c>
      <c r="F505" s="209" t="s">
        <v>3482</v>
      </c>
      <c r="G505" s="210" t="s">
        <v>234</v>
      </c>
      <c r="H505" s="211">
        <v>51.5</v>
      </c>
      <c r="I505" s="212"/>
      <c r="J505" s="213">
        <f>ROUND(I505*H505,2)</f>
        <v>0</v>
      </c>
      <c r="K505" s="209" t="s">
        <v>178</v>
      </c>
      <c r="L505" s="47"/>
      <c r="M505" s="214" t="s">
        <v>19</v>
      </c>
      <c r="N505" s="215" t="s">
        <v>42</v>
      </c>
      <c r="O505" s="87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8" t="s">
        <v>179</v>
      </c>
      <c r="AT505" s="218" t="s">
        <v>174</v>
      </c>
      <c r="AU505" s="218" t="s">
        <v>81</v>
      </c>
      <c r="AY505" s="20" t="s">
        <v>171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20" t="s">
        <v>79</v>
      </c>
      <c r="BK505" s="219">
        <f>ROUND(I505*H505,2)</f>
        <v>0</v>
      </c>
      <c r="BL505" s="20" t="s">
        <v>179</v>
      </c>
      <c r="BM505" s="218" t="s">
        <v>599</v>
      </c>
    </row>
    <row r="506" s="2" customFormat="1">
      <c r="A506" s="41"/>
      <c r="B506" s="42"/>
      <c r="C506" s="43"/>
      <c r="D506" s="220" t="s">
        <v>180</v>
      </c>
      <c r="E506" s="43"/>
      <c r="F506" s="221" t="s">
        <v>3483</v>
      </c>
      <c r="G506" s="43"/>
      <c r="H506" s="43"/>
      <c r="I506" s="222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180</v>
      </c>
      <c r="AU506" s="20" t="s">
        <v>81</v>
      </c>
    </row>
    <row r="507" s="2" customFormat="1" ht="16.5" customHeight="1">
      <c r="A507" s="41"/>
      <c r="B507" s="42"/>
      <c r="C507" s="207" t="s">
        <v>451</v>
      </c>
      <c r="D507" s="207" t="s">
        <v>174</v>
      </c>
      <c r="E507" s="208" t="s">
        <v>3484</v>
      </c>
      <c r="F507" s="209" t="s">
        <v>3485</v>
      </c>
      <c r="G507" s="210" t="s">
        <v>191</v>
      </c>
      <c r="H507" s="211">
        <v>18.18</v>
      </c>
      <c r="I507" s="212"/>
      <c r="J507" s="213">
        <f>ROUND(I507*H507,2)</f>
        <v>0</v>
      </c>
      <c r="K507" s="209" t="s">
        <v>178</v>
      </c>
      <c r="L507" s="47"/>
      <c r="M507" s="214" t="s">
        <v>19</v>
      </c>
      <c r="N507" s="215" t="s">
        <v>42</v>
      </c>
      <c r="O507" s="87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179</v>
      </c>
      <c r="AT507" s="218" t="s">
        <v>174</v>
      </c>
      <c r="AU507" s="218" t="s">
        <v>81</v>
      </c>
      <c r="AY507" s="20" t="s">
        <v>171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79</v>
      </c>
      <c r="BK507" s="219">
        <f>ROUND(I507*H507,2)</f>
        <v>0</v>
      </c>
      <c r="BL507" s="20" t="s">
        <v>179</v>
      </c>
      <c r="BM507" s="218" t="s">
        <v>603</v>
      </c>
    </row>
    <row r="508" s="2" customFormat="1">
      <c r="A508" s="41"/>
      <c r="B508" s="42"/>
      <c r="C508" s="43"/>
      <c r="D508" s="220" t="s">
        <v>180</v>
      </c>
      <c r="E508" s="43"/>
      <c r="F508" s="221" t="s">
        <v>3486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180</v>
      </c>
      <c r="AU508" s="20" t="s">
        <v>81</v>
      </c>
    </row>
    <row r="509" s="13" customFormat="1">
      <c r="A509" s="13"/>
      <c r="B509" s="225"/>
      <c r="C509" s="226"/>
      <c r="D509" s="227" t="s">
        <v>182</v>
      </c>
      <c r="E509" s="228" t="s">
        <v>19</v>
      </c>
      <c r="F509" s="229" t="s">
        <v>3487</v>
      </c>
      <c r="G509" s="226"/>
      <c r="H509" s="230">
        <v>18.18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182</v>
      </c>
      <c r="AU509" s="236" t="s">
        <v>81</v>
      </c>
      <c r="AV509" s="13" t="s">
        <v>81</v>
      </c>
      <c r="AW509" s="13" t="s">
        <v>33</v>
      </c>
      <c r="AX509" s="13" t="s">
        <v>71</v>
      </c>
      <c r="AY509" s="236" t="s">
        <v>171</v>
      </c>
    </row>
    <row r="510" s="15" customFormat="1">
      <c r="A510" s="15"/>
      <c r="B510" s="248"/>
      <c r="C510" s="249"/>
      <c r="D510" s="227" t="s">
        <v>182</v>
      </c>
      <c r="E510" s="250" t="s">
        <v>19</v>
      </c>
      <c r="F510" s="251" t="s">
        <v>188</v>
      </c>
      <c r="G510" s="249"/>
      <c r="H510" s="252">
        <v>18.18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182</v>
      </c>
      <c r="AU510" s="258" t="s">
        <v>81</v>
      </c>
      <c r="AV510" s="15" t="s">
        <v>179</v>
      </c>
      <c r="AW510" s="15" t="s">
        <v>33</v>
      </c>
      <c r="AX510" s="15" t="s">
        <v>79</v>
      </c>
      <c r="AY510" s="258" t="s">
        <v>171</v>
      </c>
    </row>
    <row r="511" s="2" customFormat="1" ht="24.15" customHeight="1">
      <c r="A511" s="41"/>
      <c r="B511" s="42"/>
      <c r="C511" s="207" t="s">
        <v>608</v>
      </c>
      <c r="D511" s="207" t="s">
        <v>174</v>
      </c>
      <c r="E511" s="208" t="s">
        <v>3488</v>
      </c>
      <c r="F511" s="209" t="s">
        <v>3489</v>
      </c>
      <c r="G511" s="210" t="s">
        <v>191</v>
      </c>
      <c r="H511" s="211">
        <v>2181.5999999999999</v>
      </c>
      <c r="I511" s="212"/>
      <c r="J511" s="213">
        <f>ROUND(I511*H511,2)</f>
        <v>0</v>
      </c>
      <c r="K511" s="209" t="s">
        <v>178</v>
      </c>
      <c r="L511" s="47"/>
      <c r="M511" s="214" t="s">
        <v>19</v>
      </c>
      <c r="N511" s="215" t="s">
        <v>42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179</v>
      </c>
      <c r="AT511" s="218" t="s">
        <v>174</v>
      </c>
      <c r="AU511" s="218" t="s">
        <v>81</v>
      </c>
      <c r="AY511" s="20" t="s">
        <v>171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79</v>
      </c>
      <c r="BK511" s="219">
        <f>ROUND(I511*H511,2)</f>
        <v>0</v>
      </c>
      <c r="BL511" s="20" t="s">
        <v>179</v>
      </c>
      <c r="BM511" s="218" t="s">
        <v>611</v>
      </c>
    </row>
    <row r="512" s="2" customFormat="1">
      <c r="A512" s="41"/>
      <c r="B512" s="42"/>
      <c r="C512" s="43"/>
      <c r="D512" s="220" t="s">
        <v>180</v>
      </c>
      <c r="E512" s="43"/>
      <c r="F512" s="221" t="s">
        <v>3490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180</v>
      </c>
      <c r="AU512" s="20" t="s">
        <v>81</v>
      </c>
    </row>
    <row r="513" s="13" customFormat="1">
      <c r="A513" s="13"/>
      <c r="B513" s="225"/>
      <c r="C513" s="226"/>
      <c r="D513" s="227" t="s">
        <v>182</v>
      </c>
      <c r="E513" s="228" t="s">
        <v>19</v>
      </c>
      <c r="F513" s="229" t="s">
        <v>3491</v>
      </c>
      <c r="G513" s="226"/>
      <c r="H513" s="230">
        <v>2181.5999999999999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182</v>
      </c>
      <c r="AU513" s="236" t="s">
        <v>81</v>
      </c>
      <c r="AV513" s="13" t="s">
        <v>81</v>
      </c>
      <c r="AW513" s="13" t="s">
        <v>33</v>
      </c>
      <c r="AX513" s="13" t="s">
        <v>71</v>
      </c>
      <c r="AY513" s="236" t="s">
        <v>171</v>
      </c>
    </row>
    <row r="514" s="15" customFormat="1">
      <c r="A514" s="15"/>
      <c r="B514" s="248"/>
      <c r="C514" s="249"/>
      <c r="D514" s="227" t="s">
        <v>182</v>
      </c>
      <c r="E514" s="250" t="s">
        <v>19</v>
      </c>
      <c r="F514" s="251" t="s">
        <v>188</v>
      </c>
      <c r="G514" s="249"/>
      <c r="H514" s="252">
        <v>2181.5999999999999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182</v>
      </c>
      <c r="AU514" s="258" t="s">
        <v>81</v>
      </c>
      <c r="AV514" s="15" t="s">
        <v>179</v>
      </c>
      <c r="AW514" s="15" t="s">
        <v>33</v>
      </c>
      <c r="AX514" s="15" t="s">
        <v>79</v>
      </c>
      <c r="AY514" s="258" t="s">
        <v>171</v>
      </c>
    </row>
    <row r="515" s="2" customFormat="1" ht="21.75" customHeight="1">
      <c r="A515" s="41"/>
      <c r="B515" s="42"/>
      <c r="C515" s="207" t="s">
        <v>457</v>
      </c>
      <c r="D515" s="207" t="s">
        <v>174</v>
      </c>
      <c r="E515" s="208" t="s">
        <v>3492</v>
      </c>
      <c r="F515" s="209" t="s">
        <v>3493</v>
      </c>
      <c r="G515" s="210" t="s">
        <v>191</v>
      </c>
      <c r="H515" s="211">
        <v>18.18</v>
      </c>
      <c r="I515" s="212"/>
      <c r="J515" s="213">
        <f>ROUND(I515*H515,2)</f>
        <v>0</v>
      </c>
      <c r="K515" s="209" t="s">
        <v>178</v>
      </c>
      <c r="L515" s="47"/>
      <c r="M515" s="214" t="s">
        <v>19</v>
      </c>
      <c r="N515" s="215" t="s">
        <v>42</v>
      </c>
      <c r="O515" s="87"/>
      <c r="P515" s="216">
        <f>O515*H515</f>
        <v>0</v>
      </c>
      <c r="Q515" s="216">
        <v>0</v>
      </c>
      <c r="R515" s="216">
        <f>Q515*H515</f>
        <v>0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179</v>
      </c>
      <c r="AT515" s="218" t="s">
        <v>174</v>
      </c>
      <c r="AU515" s="218" t="s">
        <v>81</v>
      </c>
      <c r="AY515" s="20" t="s">
        <v>171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79</v>
      </c>
      <c r="BK515" s="219">
        <f>ROUND(I515*H515,2)</f>
        <v>0</v>
      </c>
      <c r="BL515" s="20" t="s">
        <v>179</v>
      </c>
      <c r="BM515" s="218" t="s">
        <v>615</v>
      </c>
    </row>
    <row r="516" s="2" customFormat="1">
      <c r="A516" s="41"/>
      <c r="B516" s="42"/>
      <c r="C516" s="43"/>
      <c r="D516" s="220" t="s">
        <v>180</v>
      </c>
      <c r="E516" s="43"/>
      <c r="F516" s="221" t="s">
        <v>3494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180</v>
      </c>
      <c r="AU516" s="20" t="s">
        <v>81</v>
      </c>
    </row>
    <row r="517" s="2" customFormat="1" ht="16.5" customHeight="1">
      <c r="A517" s="41"/>
      <c r="B517" s="42"/>
      <c r="C517" s="207" t="s">
        <v>617</v>
      </c>
      <c r="D517" s="207" t="s">
        <v>174</v>
      </c>
      <c r="E517" s="208" t="s">
        <v>3495</v>
      </c>
      <c r="F517" s="209" t="s">
        <v>3496</v>
      </c>
      <c r="G517" s="210" t="s">
        <v>191</v>
      </c>
      <c r="H517" s="211">
        <v>2213.5</v>
      </c>
      <c r="I517" s="212"/>
      <c r="J517" s="213">
        <f>ROUND(I517*H517,2)</f>
        <v>0</v>
      </c>
      <c r="K517" s="209" t="s">
        <v>178</v>
      </c>
      <c r="L517" s="47"/>
      <c r="M517" s="214" t="s">
        <v>19</v>
      </c>
      <c r="N517" s="215" t="s">
        <v>42</v>
      </c>
      <c r="O517" s="87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179</v>
      </c>
      <c r="AT517" s="218" t="s">
        <v>174</v>
      </c>
      <c r="AU517" s="218" t="s">
        <v>81</v>
      </c>
      <c r="AY517" s="20" t="s">
        <v>171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79</v>
      </c>
      <c r="BK517" s="219">
        <f>ROUND(I517*H517,2)</f>
        <v>0</v>
      </c>
      <c r="BL517" s="20" t="s">
        <v>179</v>
      </c>
      <c r="BM517" s="218" t="s">
        <v>620</v>
      </c>
    </row>
    <row r="518" s="2" customFormat="1">
      <c r="A518" s="41"/>
      <c r="B518" s="42"/>
      <c r="C518" s="43"/>
      <c r="D518" s="220" t="s">
        <v>180</v>
      </c>
      <c r="E518" s="43"/>
      <c r="F518" s="221" t="s">
        <v>3497</v>
      </c>
      <c r="G518" s="43"/>
      <c r="H518" s="43"/>
      <c r="I518" s="222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180</v>
      </c>
      <c r="AU518" s="20" t="s">
        <v>81</v>
      </c>
    </row>
    <row r="519" s="2" customFormat="1" ht="37.8" customHeight="1">
      <c r="A519" s="41"/>
      <c r="B519" s="42"/>
      <c r="C519" s="207" t="s">
        <v>462</v>
      </c>
      <c r="D519" s="207" t="s">
        <v>174</v>
      </c>
      <c r="E519" s="208" t="s">
        <v>3498</v>
      </c>
      <c r="F519" s="209" t="s">
        <v>3499</v>
      </c>
      <c r="G519" s="210" t="s">
        <v>395</v>
      </c>
      <c r="H519" s="211">
        <v>1</v>
      </c>
      <c r="I519" s="212"/>
      <c r="J519" s="213">
        <f>ROUND(I519*H519,2)</f>
        <v>0</v>
      </c>
      <c r="K519" s="209" t="s">
        <v>178</v>
      </c>
      <c r="L519" s="47"/>
      <c r="M519" s="214" t="s">
        <v>19</v>
      </c>
      <c r="N519" s="215" t="s">
        <v>42</v>
      </c>
      <c r="O519" s="87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179</v>
      </c>
      <c r="AT519" s="218" t="s">
        <v>174</v>
      </c>
      <c r="AU519" s="218" t="s">
        <v>81</v>
      </c>
      <c r="AY519" s="20" t="s">
        <v>171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79</v>
      </c>
      <c r="BK519" s="219">
        <f>ROUND(I519*H519,2)</f>
        <v>0</v>
      </c>
      <c r="BL519" s="20" t="s">
        <v>179</v>
      </c>
      <c r="BM519" s="218" t="s">
        <v>625</v>
      </c>
    </row>
    <row r="520" s="2" customFormat="1">
      <c r="A520" s="41"/>
      <c r="B520" s="42"/>
      <c r="C520" s="43"/>
      <c r="D520" s="220" t="s">
        <v>180</v>
      </c>
      <c r="E520" s="43"/>
      <c r="F520" s="221" t="s">
        <v>3500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180</v>
      </c>
      <c r="AU520" s="20" t="s">
        <v>81</v>
      </c>
    </row>
    <row r="521" s="12" customFormat="1" ht="22.8" customHeight="1">
      <c r="A521" s="12"/>
      <c r="B521" s="191"/>
      <c r="C521" s="192"/>
      <c r="D521" s="193" t="s">
        <v>70</v>
      </c>
      <c r="E521" s="205" t="s">
        <v>663</v>
      </c>
      <c r="F521" s="205" t="s">
        <v>664</v>
      </c>
      <c r="G521" s="192"/>
      <c r="H521" s="192"/>
      <c r="I521" s="195"/>
      <c r="J521" s="206">
        <f>BK521</f>
        <v>0</v>
      </c>
      <c r="K521" s="192"/>
      <c r="L521" s="197"/>
      <c r="M521" s="198"/>
      <c r="N521" s="199"/>
      <c r="O521" s="199"/>
      <c r="P521" s="200">
        <f>SUM(P522:P580)</f>
        <v>0</v>
      </c>
      <c r="Q521" s="199"/>
      <c r="R521" s="200">
        <f>SUM(R522:R580)</f>
        <v>0.23701000000000003</v>
      </c>
      <c r="S521" s="199"/>
      <c r="T521" s="201">
        <f>SUM(T522:T580)</f>
        <v>0.52800000000000002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02" t="s">
        <v>79</v>
      </c>
      <c r="AT521" s="203" t="s">
        <v>70</v>
      </c>
      <c r="AU521" s="203" t="s">
        <v>79</v>
      </c>
      <c r="AY521" s="202" t="s">
        <v>171</v>
      </c>
      <c r="BK521" s="204">
        <f>SUM(BK522:BK580)</f>
        <v>0</v>
      </c>
    </row>
    <row r="522" s="2" customFormat="1" ht="16.5" customHeight="1">
      <c r="A522" s="41"/>
      <c r="B522" s="42"/>
      <c r="C522" s="207" t="s">
        <v>627</v>
      </c>
      <c r="D522" s="207" t="s">
        <v>174</v>
      </c>
      <c r="E522" s="208" t="s">
        <v>3501</v>
      </c>
      <c r="F522" s="209" t="s">
        <v>3502</v>
      </c>
      <c r="G522" s="210" t="s">
        <v>395</v>
      </c>
      <c r="H522" s="211">
        <v>3</v>
      </c>
      <c r="I522" s="212"/>
      <c r="J522" s="213">
        <f>ROUND(I522*H522,2)</f>
        <v>0</v>
      </c>
      <c r="K522" s="209" t="s">
        <v>19</v>
      </c>
      <c r="L522" s="47"/>
      <c r="M522" s="214" t="s">
        <v>19</v>
      </c>
      <c r="N522" s="215" t="s">
        <v>42</v>
      </c>
      <c r="O522" s="87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179</v>
      </c>
      <c r="AT522" s="218" t="s">
        <v>174</v>
      </c>
      <c r="AU522" s="218" t="s">
        <v>81</v>
      </c>
      <c r="AY522" s="20" t="s">
        <v>171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79</v>
      </c>
      <c r="BK522" s="219">
        <f>ROUND(I522*H522,2)</f>
        <v>0</v>
      </c>
      <c r="BL522" s="20" t="s">
        <v>179</v>
      </c>
      <c r="BM522" s="218" t="s">
        <v>630</v>
      </c>
    </row>
    <row r="523" s="13" customFormat="1">
      <c r="A523" s="13"/>
      <c r="B523" s="225"/>
      <c r="C523" s="226"/>
      <c r="D523" s="227" t="s">
        <v>182</v>
      </c>
      <c r="E523" s="228" t="s">
        <v>19</v>
      </c>
      <c r="F523" s="229" t="s">
        <v>3503</v>
      </c>
      <c r="G523" s="226"/>
      <c r="H523" s="230">
        <v>3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182</v>
      </c>
      <c r="AU523" s="236" t="s">
        <v>81</v>
      </c>
      <c r="AV523" s="13" t="s">
        <v>81</v>
      </c>
      <c r="AW523" s="13" t="s">
        <v>33</v>
      </c>
      <c r="AX523" s="13" t="s">
        <v>71</v>
      </c>
      <c r="AY523" s="236" t="s">
        <v>171</v>
      </c>
    </row>
    <row r="524" s="15" customFormat="1">
      <c r="A524" s="15"/>
      <c r="B524" s="248"/>
      <c r="C524" s="249"/>
      <c r="D524" s="227" t="s">
        <v>182</v>
      </c>
      <c r="E524" s="250" t="s">
        <v>19</v>
      </c>
      <c r="F524" s="251" t="s">
        <v>188</v>
      </c>
      <c r="G524" s="249"/>
      <c r="H524" s="252">
        <v>3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182</v>
      </c>
      <c r="AU524" s="258" t="s">
        <v>81</v>
      </c>
      <c r="AV524" s="15" t="s">
        <v>179</v>
      </c>
      <c r="AW524" s="15" t="s">
        <v>33</v>
      </c>
      <c r="AX524" s="15" t="s">
        <v>79</v>
      </c>
      <c r="AY524" s="258" t="s">
        <v>171</v>
      </c>
    </row>
    <row r="525" s="2" customFormat="1" ht="16.5" customHeight="1">
      <c r="A525" s="41"/>
      <c r="B525" s="42"/>
      <c r="C525" s="269" t="s">
        <v>467</v>
      </c>
      <c r="D525" s="269" t="s">
        <v>565</v>
      </c>
      <c r="E525" s="270" t="s">
        <v>3504</v>
      </c>
      <c r="F525" s="271" t="s">
        <v>3505</v>
      </c>
      <c r="G525" s="272" t="s">
        <v>395</v>
      </c>
      <c r="H525" s="273">
        <v>3</v>
      </c>
      <c r="I525" s="274"/>
      <c r="J525" s="275">
        <f>ROUND(I525*H525,2)</f>
        <v>0</v>
      </c>
      <c r="K525" s="271" t="s">
        <v>19</v>
      </c>
      <c r="L525" s="276"/>
      <c r="M525" s="277" t="s">
        <v>19</v>
      </c>
      <c r="N525" s="278" t="s">
        <v>42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204</v>
      </c>
      <c r="AT525" s="218" t="s">
        <v>565</v>
      </c>
      <c r="AU525" s="218" t="s">
        <v>81</v>
      </c>
      <c r="AY525" s="20" t="s">
        <v>171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79</v>
      </c>
      <c r="BK525" s="219">
        <f>ROUND(I525*H525,2)</f>
        <v>0</v>
      </c>
      <c r="BL525" s="20" t="s">
        <v>179</v>
      </c>
      <c r="BM525" s="218" t="s">
        <v>635</v>
      </c>
    </row>
    <row r="526" s="2" customFormat="1" ht="16.5" customHeight="1">
      <c r="A526" s="41"/>
      <c r="B526" s="42"/>
      <c r="C526" s="269" t="s">
        <v>637</v>
      </c>
      <c r="D526" s="269" t="s">
        <v>565</v>
      </c>
      <c r="E526" s="270" t="s">
        <v>3506</v>
      </c>
      <c r="F526" s="271" t="s">
        <v>3507</v>
      </c>
      <c r="G526" s="272" t="s">
        <v>395</v>
      </c>
      <c r="H526" s="273">
        <v>3</v>
      </c>
      <c r="I526" s="274"/>
      <c r="J526" s="275">
        <f>ROUND(I526*H526,2)</f>
        <v>0</v>
      </c>
      <c r="K526" s="271" t="s">
        <v>19</v>
      </c>
      <c r="L526" s="276"/>
      <c r="M526" s="277" t="s">
        <v>19</v>
      </c>
      <c r="N526" s="278" t="s">
        <v>42</v>
      </c>
      <c r="O526" s="87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204</v>
      </c>
      <c r="AT526" s="218" t="s">
        <v>565</v>
      </c>
      <c r="AU526" s="218" t="s">
        <v>81</v>
      </c>
      <c r="AY526" s="20" t="s">
        <v>171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79</v>
      </c>
      <c r="BK526" s="219">
        <f>ROUND(I526*H526,2)</f>
        <v>0</v>
      </c>
      <c r="BL526" s="20" t="s">
        <v>179</v>
      </c>
      <c r="BM526" s="218" t="s">
        <v>640</v>
      </c>
    </row>
    <row r="527" s="2" customFormat="1" ht="16.5" customHeight="1">
      <c r="A527" s="41"/>
      <c r="B527" s="42"/>
      <c r="C527" s="207" t="s">
        <v>471</v>
      </c>
      <c r="D527" s="207" t="s">
        <v>174</v>
      </c>
      <c r="E527" s="208" t="s">
        <v>3508</v>
      </c>
      <c r="F527" s="209" t="s">
        <v>3509</v>
      </c>
      <c r="G527" s="210" t="s">
        <v>395</v>
      </c>
      <c r="H527" s="211">
        <v>3</v>
      </c>
      <c r="I527" s="212"/>
      <c r="J527" s="213">
        <f>ROUND(I527*H527,2)</f>
        <v>0</v>
      </c>
      <c r="K527" s="209" t="s">
        <v>19</v>
      </c>
      <c r="L527" s="47"/>
      <c r="M527" s="214" t="s">
        <v>19</v>
      </c>
      <c r="N527" s="215" t="s">
        <v>42</v>
      </c>
      <c r="O527" s="87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179</v>
      </c>
      <c r="AT527" s="218" t="s">
        <v>174</v>
      </c>
      <c r="AU527" s="218" t="s">
        <v>81</v>
      </c>
      <c r="AY527" s="20" t="s">
        <v>171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79</v>
      </c>
      <c r="BK527" s="219">
        <f>ROUND(I527*H527,2)</f>
        <v>0</v>
      </c>
      <c r="BL527" s="20" t="s">
        <v>179</v>
      </c>
      <c r="BM527" s="218" t="s">
        <v>644</v>
      </c>
    </row>
    <row r="528" s="13" customFormat="1">
      <c r="A528" s="13"/>
      <c r="B528" s="225"/>
      <c r="C528" s="226"/>
      <c r="D528" s="227" t="s">
        <v>182</v>
      </c>
      <c r="E528" s="228" t="s">
        <v>19</v>
      </c>
      <c r="F528" s="229" t="s">
        <v>3510</v>
      </c>
      <c r="G528" s="226"/>
      <c r="H528" s="230">
        <v>3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182</v>
      </c>
      <c r="AU528" s="236" t="s">
        <v>81</v>
      </c>
      <c r="AV528" s="13" t="s">
        <v>81</v>
      </c>
      <c r="AW528" s="13" t="s">
        <v>33</v>
      </c>
      <c r="AX528" s="13" t="s">
        <v>71</v>
      </c>
      <c r="AY528" s="236" t="s">
        <v>171</v>
      </c>
    </row>
    <row r="529" s="15" customFormat="1">
      <c r="A529" s="15"/>
      <c r="B529" s="248"/>
      <c r="C529" s="249"/>
      <c r="D529" s="227" t="s">
        <v>182</v>
      </c>
      <c r="E529" s="250" t="s">
        <v>19</v>
      </c>
      <c r="F529" s="251" t="s">
        <v>188</v>
      </c>
      <c r="G529" s="249"/>
      <c r="H529" s="252">
        <v>3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182</v>
      </c>
      <c r="AU529" s="258" t="s">
        <v>81</v>
      </c>
      <c r="AV529" s="15" t="s">
        <v>179</v>
      </c>
      <c r="AW529" s="15" t="s">
        <v>33</v>
      </c>
      <c r="AX529" s="15" t="s">
        <v>79</v>
      </c>
      <c r="AY529" s="258" t="s">
        <v>171</v>
      </c>
    </row>
    <row r="530" s="2" customFormat="1" ht="16.5" customHeight="1">
      <c r="A530" s="41"/>
      <c r="B530" s="42"/>
      <c r="C530" s="207" t="s">
        <v>261</v>
      </c>
      <c r="D530" s="207" t="s">
        <v>174</v>
      </c>
      <c r="E530" s="208" t="s">
        <v>3511</v>
      </c>
      <c r="F530" s="209" t="s">
        <v>3512</v>
      </c>
      <c r="G530" s="210" t="s">
        <v>395</v>
      </c>
      <c r="H530" s="211">
        <v>3</v>
      </c>
      <c r="I530" s="212"/>
      <c r="J530" s="213">
        <f>ROUND(I530*H530,2)</f>
        <v>0</v>
      </c>
      <c r="K530" s="209" t="s">
        <v>178</v>
      </c>
      <c r="L530" s="47"/>
      <c r="M530" s="214" t="s">
        <v>19</v>
      </c>
      <c r="N530" s="215" t="s">
        <v>42</v>
      </c>
      <c r="O530" s="87"/>
      <c r="P530" s="216">
        <f>O530*H530</f>
        <v>0</v>
      </c>
      <c r="Q530" s="216">
        <v>0.072870000000000004</v>
      </c>
      <c r="R530" s="216">
        <f>Q530*H530</f>
        <v>0.21861000000000003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179</v>
      </c>
      <c r="AT530" s="218" t="s">
        <v>174</v>
      </c>
      <c r="AU530" s="218" t="s">
        <v>81</v>
      </c>
      <c r="AY530" s="20" t="s">
        <v>171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79</v>
      </c>
      <c r="BK530" s="219">
        <f>ROUND(I530*H530,2)</f>
        <v>0</v>
      </c>
      <c r="BL530" s="20" t="s">
        <v>179</v>
      </c>
      <c r="BM530" s="218" t="s">
        <v>648</v>
      </c>
    </row>
    <row r="531" s="2" customFormat="1">
      <c r="A531" s="41"/>
      <c r="B531" s="42"/>
      <c r="C531" s="43"/>
      <c r="D531" s="220" t="s">
        <v>180</v>
      </c>
      <c r="E531" s="43"/>
      <c r="F531" s="221" t="s">
        <v>3513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180</v>
      </c>
      <c r="AU531" s="20" t="s">
        <v>81</v>
      </c>
    </row>
    <row r="532" s="16" customFormat="1">
      <c r="A532" s="16"/>
      <c r="B532" s="259"/>
      <c r="C532" s="260"/>
      <c r="D532" s="227" t="s">
        <v>182</v>
      </c>
      <c r="E532" s="261" t="s">
        <v>19</v>
      </c>
      <c r="F532" s="262" t="s">
        <v>3514</v>
      </c>
      <c r="G532" s="260"/>
      <c r="H532" s="261" t="s">
        <v>19</v>
      </c>
      <c r="I532" s="263"/>
      <c r="J532" s="260"/>
      <c r="K532" s="260"/>
      <c r="L532" s="264"/>
      <c r="M532" s="265"/>
      <c r="N532" s="266"/>
      <c r="O532" s="266"/>
      <c r="P532" s="266"/>
      <c r="Q532" s="266"/>
      <c r="R532" s="266"/>
      <c r="S532" s="266"/>
      <c r="T532" s="267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68" t="s">
        <v>182</v>
      </c>
      <c r="AU532" s="268" t="s">
        <v>81</v>
      </c>
      <c r="AV532" s="16" t="s">
        <v>79</v>
      </c>
      <c r="AW532" s="16" t="s">
        <v>33</v>
      </c>
      <c r="AX532" s="16" t="s">
        <v>71</v>
      </c>
      <c r="AY532" s="268" t="s">
        <v>171</v>
      </c>
    </row>
    <row r="533" s="13" customFormat="1">
      <c r="A533" s="13"/>
      <c r="B533" s="225"/>
      <c r="C533" s="226"/>
      <c r="D533" s="227" t="s">
        <v>182</v>
      </c>
      <c r="E533" s="228" t="s">
        <v>19</v>
      </c>
      <c r="F533" s="229" t="s">
        <v>3510</v>
      </c>
      <c r="G533" s="226"/>
      <c r="H533" s="230">
        <v>3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182</v>
      </c>
      <c r="AU533" s="236" t="s">
        <v>81</v>
      </c>
      <c r="AV533" s="13" t="s">
        <v>81</v>
      </c>
      <c r="AW533" s="13" t="s">
        <v>33</v>
      </c>
      <c r="AX533" s="13" t="s">
        <v>71</v>
      </c>
      <c r="AY533" s="236" t="s">
        <v>171</v>
      </c>
    </row>
    <row r="534" s="15" customFormat="1">
      <c r="A534" s="15"/>
      <c r="B534" s="248"/>
      <c r="C534" s="249"/>
      <c r="D534" s="227" t="s">
        <v>182</v>
      </c>
      <c r="E534" s="250" t="s">
        <v>19</v>
      </c>
      <c r="F534" s="251" t="s">
        <v>188</v>
      </c>
      <c r="G534" s="249"/>
      <c r="H534" s="252">
        <v>3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182</v>
      </c>
      <c r="AU534" s="258" t="s">
        <v>81</v>
      </c>
      <c r="AV534" s="15" t="s">
        <v>179</v>
      </c>
      <c r="AW534" s="15" t="s">
        <v>33</v>
      </c>
      <c r="AX534" s="15" t="s">
        <v>79</v>
      </c>
      <c r="AY534" s="258" t="s">
        <v>171</v>
      </c>
    </row>
    <row r="535" s="2" customFormat="1" ht="16.5" customHeight="1">
      <c r="A535" s="41"/>
      <c r="B535" s="42"/>
      <c r="C535" s="207" t="s">
        <v>488</v>
      </c>
      <c r="D535" s="207" t="s">
        <v>174</v>
      </c>
      <c r="E535" s="208" t="s">
        <v>3515</v>
      </c>
      <c r="F535" s="209" t="s">
        <v>3516</v>
      </c>
      <c r="G535" s="210" t="s">
        <v>395</v>
      </c>
      <c r="H535" s="211">
        <v>2</v>
      </c>
      <c r="I535" s="212"/>
      <c r="J535" s="213">
        <f>ROUND(I535*H535,2)</f>
        <v>0</v>
      </c>
      <c r="K535" s="209" t="s">
        <v>178</v>
      </c>
      <c r="L535" s="47"/>
      <c r="M535" s="214" t="s">
        <v>19</v>
      </c>
      <c r="N535" s="215" t="s">
        <v>42</v>
      </c>
      <c r="O535" s="87"/>
      <c r="P535" s="216">
        <f>O535*H535</f>
        <v>0</v>
      </c>
      <c r="Q535" s="216">
        <v>0</v>
      </c>
      <c r="R535" s="216">
        <f>Q535*H535</f>
        <v>0</v>
      </c>
      <c r="S535" s="216">
        <v>0.014</v>
      </c>
      <c r="T535" s="217">
        <f>S535*H535</f>
        <v>0.028000000000000001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179</v>
      </c>
      <c r="AT535" s="218" t="s">
        <v>174</v>
      </c>
      <c r="AU535" s="218" t="s">
        <v>81</v>
      </c>
      <c r="AY535" s="20" t="s">
        <v>171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79</v>
      </c>
      <c r="BK535" s="219">
        <f>ROUND(I535*H535,2)</f>
        <v>0</v>
      </c>
      <c r="BL535" s="20" t="s">
        <v>179</v>
      </c>
      <c r="BM535" s="218" t="s">
        <v>652</v>
      </c>
    </row>
    <row r="536" s="2" customFormat="1">
      <c r="A536" s="41"/>
      <c r="B536" s="42"/>
      <c r="C536" s="43"/>
      <c r="D536" s="220" t="s">
        <v>180</v>
      </c>
      <c r="E536" s="43"/>
      <c r="F536" s="221" t="s">
        <v>3517</v>
      </c>
      <c r="G536" s="43"/>
      <c r="H536" s="43"/>
      <c r="I536" s="222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180</v>
      </c>
      <c r="AU536" s="20" t="s">
        <v>81</v>
      </c>
    </row>
    <row r="537" s="16" customFormat="1">
      <c r="A537" s="16"/>
      <c r="B537" s="259"/>
      <c r="C537" s="260"/>
      <c r="D537" s="227" t="s">
        <v>182</v>
      </c>
      <c r="E537" s="261" t="s">
        <v>19</v>
      </c>
      <c r="F537" s="262" t="s">
        <v>3518</v>
      </c>
      <c r="G537" s="260"/>
      <c r="H537" s="261" t="s">
        <v>19</v>
      </c>
      <c r="I537" s="263"/>
      <c r="J537" s="260"/>
      <c r="K537" s="260"/>
      <c r="L537" s="264"/>
      <c r="M537" s="265"/>
      <c r="N537" s="266"/>
      <c r="O537" s="266"/>
      <c r="P537" s="266"/>
      <c r="Q537" s="266"/>
      <c r="R537" s="266"/>
      <c r="S537" s="266"/>
      <c r="T537" s="267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68" t="s">
        <v>182</v>
      </c>
      <c r="AU537" s="268" t="s">
        <v>81</v>
      </c>
      <c r="AV537" s="16" t="s">
        <v>79</v>
      </c>
      <c r="AW537" s="16" t="s">
        <v>33</v>
      </c>
      <c r="AX537" s="16" t="s">
        <v>71</v>
      </c>
      <c r="AY537" s="268" t="s">
        <v>171</v>
      </c>
    </row>
    <row r="538" s="13" customFormat="1">
      <c r="A538" s="13"/>
      <c r="B538" s="225"/>
      <c r="C538" s="226"/>
      <c r="D538" s="227" t="s">
        <v>182</v>
      </c>
      <c r="E538" s="228" t="s">
        <v>19</v>
      </c>
      <c r="F538" s="229" t="s">
        <v>3519</v>
      </c>
      <c r="G538" s="226"/>
      <c r="H538" s="230">
        <v>2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182</v>
      </c>
      <c r="AU538" s="236" t="s">
        <v>81</v>
      </c>
      <c r="AV538" s="13" t="s">
        <v>81</v>
      </c>
      <c r="AW538" s="13" t="s">
        <v>33</v>
      </c>
      <c r="AX538" s="13" t="s">
        <v>71</v>
      </c>
      <c r="AY538" s="236" t="s">
        <v>171</v>
      </c>
    </row>
    <row r="539" s="15" customFormat="1">
      <c r="A539" s="15"/>
      <c r="B539" s="248"/>
      <c r="C539" s="249"/>
      <c r="D539" s="227" t="s">
        <v>182</v>
      </c>
      <c r="E539" s="250" t="s">
        <v>19</v>
      </c>
      <c r="F539" s="251" t="s">
        <v>188</v>
      </c>
      <c r="G539" s="249"/>
      <c r="H539" s="252">
        <v>2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8" t="s">
        <v>182</v>
      </c>
      <c r="AU539" s="258" t="s">
        <v>81</v>
      </c>
      <c r="AV539" s="15" t="s">
        <v>179</v>
      </c>
      <c r="AW539" s="15" t="s">
        <v>33</v>
      </c>
      <c r="AX539" s="15" t="s">
        <v>79</v>
      </c>
      <c r="AY539" s="258" t="s">
        <v>171</v>
      </c>
    </row>
    <row r="540" s="2" customFormat="1" ht="16.5" customHeight="1">
      <c r="A540" s="41"/>
      <c r="B540" s="42"/>
      <c r="C540" s="207" t="s">
        <v>484</v>
      </c>
      <c r="D540" s="207" t="s">
        <v>174</v>
      </c>
      <c r="E540" s="208" t="s">
        <v>3520</v>
      </c>
      <c r="F540" s="209" t="s">
        <v>3521</v>
      </c>
      <c r="G540" s="210" t="s">
        <v>395</v>
      </c>
      <c r="H540" s="211">
        <v>2</v>
      </c>
      <c r="I540" s="212"/>
      <c r="J540" s="213">
        <f>ROUND(I540*H540,2)</f>
        <v>0</v>
      </c>
      <c r="K540" s="209" t="s">
        <v>178</v>
      </c>
      <c r="L540" s="47"/>
      <c r="M540" s="214" t="s">
        <v>19</v>
      </c>
      <c r="N540" s="215" t="s">
        <v>42</v>
      </c>
      <c r="O540" s="87"/>
      <c r="P540" s="216">
        <f>O540*H540</f>
        <v>0</v>
      </c>
      <c r="Q540" s="216">
        <v>0.00080000000000000004</v>
      </c>
      <c r="R540" s="216">
        <f>Q540*H540</f>
        <v>0.0016000000000000001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179</v>
      </c>
      <c r="AT540" s="218" t="s">
        <v>174</v>
      </c>
      <c r="AU540" s="218" t="s">
        <v>81</v>
      </c>
      <c r="AY540" s="20" t="s">
        <v>171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79</v>
      </c>
      <c r="BK540" s="219">
        <f>ROUND(I540*H540,2)</f>
        <v>0</v>
      </c>
      <c r="BL540" s="20" t="s">
        <v>179</v>
      </c>
      <c r="BM540" s="218" t="s">
        <v>656</v>
      </c>
    </row>
    <row r="541" s="2" customFormat="1">
      <c r="A541" s="41"/>
      <c r="B541" s="42"/>
      <c r="C541" s="43"/>
      <c r="D541" s="220" t="s">
        <v>180</v>
      </c>
      <c r="E541" s="43"/>
      <c r="F541" s="221" t="s">
        <v>3522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180</v>
      </c>
      <c r="AU541" s="20" t="s">
        <v>81</v>
      </c>
    </row>
    <row r="542" s="16" customFormat="1">
      <c r="A542" s="16"/>
      <c r="B542" s="259"/>
      <c r="C542" s="260"/>
      <c r="D542" s="227" t="s">
        <v>182</v>
      </c>
      <c r="E542" s="261" t="s">
        <v>19</v>
      </c>
      <c r="F542" s="262" t="s">
        <v>3514</v>
      </c>
      <c r="G542" s="260"/>
      <c r="H542" s="261" t="s">
        <v>19</v>
      </c>
      <c r="I542" s="263"/>
      <c r="J542" s="260"/>
      <c r="K542" s="260"/>
      <c r="L542" s="264"/>
      <c r="M542" s="265"/>
      <c r="N542" s="266"/>
      <c r="O542" s="266"/>
      <c r="P542" s="266"/>
      <c r="Q542" s="266"/>
      <c r="R542" s="266"/>
      <c r="S542" s="266"/>
      <c r="T542" s="26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68" t="s">
        <v>182</v>
      </c>
      <c r="AU542" s="268" t="s">
        <v>81</v>
      </c>
      <c r="AV542" s="16" t="s">
        <v>79</v>
      </c>
      <c r="AW542" s="16" t="s">
        <v>33</v>
      </c>
      <c r="AX542" s="16" t="s">
        <v>71</v>
      </c>
      <c r="AY542" s="268" t="s">
        <v>171</v>
      </c>
    </row>
    <row r="543" s="13" customFormat="1">
      <c r="A543" s="13"/>
      <c r="B543" s="225"/>
      <c r="C543" s="226"/>
      <c r="D543" s="227" t="s">
        <v>182</v>
      </c>
      <c r="E543" s="228" t="s">
        <v>19</v>
      </c>
      <c r="F543" s="229" t="s">
        <v>3519</v>
      </c>
      <c r="G543" s="226"/>
      <c r="H543" s="230">
        <v>2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182</v>
      </c>
      <c r="AU543" s="236" t="s">
        <v>81</v>
      </c>
      <c r="AV543" s="13" t="s">
        <v>81</v>
      </c>
      <c r="AW543" s="13" t="s">
        <v>33</v>
      </c>
      <c r="AX543" s="13" t="s">
        <v>71</v>
      </c>
      <c r="AY543" s="236" t="s">
        <v>171</v>
      </c>
    </row>
    <row r="544" s="15" customFormat="1">
      <c r="A544" s="15"/>
      <c r="B544" s="248"/>
      <c r="C544" s="249"/>
      <c r="D544" s="227" t="s">
        <v>182</v>
      </c>
      <c r="E544" s="250" t="s">
        <v>19</v>
      </c>
      <c r="F544" s="251" t="s">
        <v>188</v>
      </c>
      <c r="G544" s="249"/>
      <c r="H544" s="252">
        <v>2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8" t="s">
        <v>182</v>
      </c>
      <c r="AU544" s="258" t="s">
        <v>81</v>
      </c>
      <c r="AV544" s="15" t="s">
        <v>179</v>
      </c>
      <c r="AW544" s="15" t="s">
        <v>33</v>
      </c>
      <c r="AX544" s="15" t="s">
        <v>79</v>
      </c>
      <c r="AY544" s="258" t="s">
        <v>171</v>
      </c>
    </row>
    <row r="545" s="2" customFormat="1" ht="16.5" customHeight="1">
      <c r="A545" s="41"/>
      <c r="B545" s="42"/>
      <c r="C545" s="207" t="s">
        <v>498</v>
      </c>
      <c r="D545" s="207" t="s">
        <v>174</v>
      </c>
      <c r="E545" s="208" t="s">
        <v>3523</v>
      </c>
      <c r="F545" s="209" t="s">
        <v>3524</v>
      </c>
      <c r="G545" s="210" t="s">
        <v>395</v>
      </c>
      <c r="H545" s="211">
        <v>1</v>
      </c>
      <c r="I545" s="212"/>
      <c r="J545" s="213">
        <f>ROUND(I545*H545,2)</f>
        <v>0</v>
      </c>
      <c r="K545" s="209" t="s">
        <v>178</v>
      </c>
      <c r="L545" s="47"/>
      <c r="M545" s="214" t="s">
        <v>19</v>
      </c>
      <c r="N545" s="215" t="s">
        <v>42</v>
      </c>
      <c r="O545" s="87"/>
      <c r="P545" s="216">
        <f>O545*H545</f>
        <v>0</v>
      </c>
      <c r="Q545" s="216">
        <v>0</v>
      </c>
      <c r="R545" s="216">
        <f>Q545*H545</f>
        <v>0</v>
      </c>
      <c r="S545" s="216">
        <v>0.025000000000000001</v>
      </c>
      <c r="T545" s="217">
        <f>S545*H545</f>
        <v>0.025000000000000001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8" t="s">
        <v>179</v>
      </c>
      <c r="AT545" s="218" t="s">
        <v>174</v>
      </c>
      <c r="AU545" s="218" t="s">
        <v>81</v>
      </c>
      <c r="AY545" s="20" t="s">
        <v>171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20" t="s">
        <v>79</v>
      </c>
      <c r="BK545" s="219">
        <f>ROUND(I545*H545,2)</f>
        <v>0</v>
      </c>
      <c r="BL545" s="20" t="s">
        <v>179</v>
      </c>
      <c r="BM545" s="218" t="s">
        <v>661</v>
      </c>
    </row>
    <row r="546" s="2" customFormat="1">
      <c r="A546" s="41"/>
      <c r="B546" s="42"/>
      <c r="C546" s="43"/>
      <c r="D546" s="220" t="s">
        <v>180</v>
      </c>
      <c r="E546" s="43"/>
      <c r="F546" s="221" t="s">
        <v>3525</v>
      </c>
      <c r="G546" s="43"/>
      <c r="H546" s="43"/>
      <c r="I546" s="222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180</v>
      </c>
      <c r="AU546" s="20" t="s">
        <v>81</v>
      </c>
    </row>
    <row r="547" s="16" customFormat="1">
      <c r="A547" s="16"/>
      <c r="B547" s="259"/>
      <c r="C547" s="260"/>
      <c r="D547" s="227" t="s">
        <v>182</v>
      </c>
      <c r="E547" s="261" t="s">
        <v>19</v>
      </c>
      <c r="F547" s="262" t="s">
        <v>3518</v>
      </c>
      <c r="G547" s="260"/>
      <c r="H547" s="261" t="s">
        <v>19</v>
      </c>
      <c r="I547" s="263"/>
      <c r="J547" s="260"/>
      <c r="K547" s="260"/>
      <c r="L547" s="264"/>
      <c r="M547" s="265"/>
      <c r="N547" s="266"/>
      <c r="O547" s="266"/>
      <c r="P547" s="266"/>
      <c r="Q547" s="266"/>
      <c r="R547" s="266"/>
      <c r="S547" s="266"/>
      <c r="T547" s="267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68" t="s">
        <v>182</v>
      </c>
      <c r="AU547" s="268" t="s">
        <v>81</v>
      </c>
      <c r="AV547" s="16" t="s">
        <v>79</v>
      </c>
      <c r="AW547" s="16" t="s">
        <v>33</v>
      </c>
      <c r="AX547" s="16" t="s">
        <v>71</v>
      </c>
      <c r="AY547" s="268" t="s">
        <v>171</v>
      </c>
    </row>
    <row r="548" s="13" customFormat="1">
      <c r="A548" s="13"/>
      <c r="B548" s="225"/>
      <c r="C548" s="226"/>
      <c r="D548" s="227" t="s">
        <v>182</v>
      </c>
      <c r="E548" s="228" t="s">
        <v>19</v>
      </c>
      <c r="F548" s="229" t="s">
        <v>3526</v>
      </c>
      <c r="G548" s="226"/>
      <c r="H548" s="230">
        <v>1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182</v>
      </c>
      <c r="AU548" s="236" t="s">
        <v>81</v>
      </c>
      <c r="AV548" s="13" t="s">
        <v>81</v>
      </c>
      <c r="AW548" s="13" t="s">
        <v>33</v>
      </c>
      <c r="AX548" s="13" t="s">
        <v>71</v>
      </c>
      <c r="AY548" s="236" t="s">
        <v>171</v>
      </c>
    </row>
    <row r="549" s="15" customFormat="1">
      <c r="A549" s="15"/>
      <c r="B549" s="248"/>
      <c r="C549" s="249"/>
      <c r="D549" s="227" t="s">
        <v>182</v>
      </c>
      <c r="E549" s="250" t="s">
        <v>19</v>
      </c>
      <c r="F549" s="251" t="s">
        <v>188</v>
      </c>
      <c r="G549" s="249"/>
      <c r="H549" s="252">
        <v>1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182</v>
      </c>
      <c r="AU549" s="258" t="s">
        <v>81</v>
      </c>
      <c r="AV549" s="15" t="s">
        <v>179</v>
      </c>
      <c r="AW549" s="15" t="s">
        <v>33</v>
      </c>
      <c r="AX549" s="15" t="s">
        <v>79</v>
      </c>
      <c r="AY549" s="258" t="s">
        <v>171</v>
      </c>
    </row>
    <row r="550" s="2" customFormat="1" ht="16.5" customHeight="1">
      <c r="A550" s="41"/>
      <c r="B550" s="42"/>
      <c r="C550" s="207" t="s">
        <v>665</v>
      </c>
      <c r="D550" s="207" t="s">
        <v>174</v>
      </c>
      <c r="E550" s="208" t="s">
        <v>3527</v>
      </c>
      <c r="F550" s="209" t="s">
        <v>3528</v>
      </c>
      <c r="G550" s="210" t="s">
        <v>395</v>
      </c>
      <c r="H550" s="211">
        <v>1</v>
      </c>
      <c r="I550" s="212"/>
      <c r="J550" s="213">
        <f>ROUND(I550*H550,2)</f>
        <v>0</v>
      </c>
      <c r="K550" s="209" t="s">
        <v>178</v>
      </c>
      <c r="L550" s="47"/>
      <c r="M550" s="214" t="s">
        <v>19</v>
      </c>
      <c r="N550" s="215" t="s">
        <v>42</v>
      </c>
      <c r="O550" s="87"/>
      <c r="P550" s="216">
        <f>O550*H550</f>
        <v>0</v>
      </c>
      <c r="Q550" s="216">
        <v>0.00080000000000000004</v>
      </c>
      <c r="R550" s="216">
        <f>Q550*H550</f>
        <v>0.00080000000000000004</v>
      </c>
      <c r="S550" s="216">
        <v>0</v>
      </c>
      <c r="T550" s="21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8" t="s">
        <v>179</v>
      </c>
      <c r="AT550" s="218" t="s">
        <v>174</v>
      </c>
      <c r="AU550" s="218" t="s">
        <v>81</v>
      </c>
      <c r="AY550" s="20" t="s">
        <v>171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20" t="s">
        <v>79</v>
      </c>
      <c r="BK550" s="219">
        <f>ROUND(I550*H550,2)</f>
        <v>0</v>
      </c>
      <c r="BL550" s="20" t="s">
        <v>179</v>
      </c>
      <c r="BM550" s="218" t="s">
        <v>668</v>
      </c>
    </row>
    <row r="551" s="2" customFormat="1">
      <c r="A551" s="41"/>
      <c r="B551" s="42"/>
      <c r="C551" s="43"/>
      <c r="D551" s="220" t="s">
        <v>180</v>
      </c>
      <c r="E551" s="43"/>
      <c r="F551" s="221" t="s">
        <v>3529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180</v>
      </c>
      <c r="AU551" s="20" t="s">
        <v>81</v>
      </c>
    </row>
    <row r="552" s="16" customFormat="1">
      <c r="A552" s="16"/>
      <c r="B552" s="259"/>
      <c r="C552" s="260"/>
      <c r="D552" s="227" t="s">
        <v>182</v>
      </c>
      <c r="E552" s="261" t="s">
        <v>19</v>
      </c>
      <c r="F552" s="262" t="s">
        <v>3514</v>
      </c>
      <c r="G552" s="260"/>
      <c r="H552" s="261" t="s">
        <v>19</v>
      </c>
      <c r="I552" s="263"/>
      <c r="J552" s="260"/>
      <c r="K552" s="260"/>
      <c r="L552" s="264"/>
      <c r="M552" s="265"/>
      <c r="N552" s="266"/>
      <c r="O552" s="266"/>
      <c r="P552" s="266"/>
      <c r="Q552" s="266"/>
      <c r="R552" s="266"/>
      <c r="S552" s="266"/>
      <c r="T552" s="267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68" t="s">
        <v>182</v>
      </c>
      <c r="AU552" s="268" t="s">
        <v>81</v>
      </c>
      <c r="AV552" s="16" t="s">
        <v>79</v>
      </c>
      <c r="AW552" s="16" t="s">
        <v>33</v>
      </c>
      <c r="AX552" s="16" t="s">
        <v>71</v>
      </c>
      <c r="AY552" s="268" t="s">
        <v>171</v>
      </c>
    </row>
    <row r="553" s="13" customFormat="1">
      <c r="A553" s="13"/>
      <c r="B553" s="225"/>
      <c r="C553" s="226"/>
      <c r="D553" s="227" t="s">
        <v>182</v>
      </c>
      <c r="E553" s="228" t="s">
        <v>19</v>
      </c>
      <c r="F553" s="229" t="s">
        <v>3526</v>
      </c>
      <c r="G553" s="226"/>
      <c r="H553" s="230">
        <v>1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182</v>
      </c>
      <c r="AU553" s="236" t="s">
        <v>81</v>
      </c>
      <c r="AV553" s="13" t="s">
        <v>81</v>
      </c>
      <c r="AW553" s="13" t="s">
        <v>33</v>
      </c>
      <c r="AX553" s="13" t="s">
        <v>71</v>
      </c>
      <c r="AY553" s="236" t="s">
        <v>171</v>
      </c>
    </row>
    <row r="554" s="15" customFormat="1">
      <c r="A554" s="15"/>
      <c r="B554" s="248"/>
      <c r="C554" s="249"/>
      <c r="D554" s="227" t="s">
        <v>182</v>
      </c>
      <c r="E554" s="250" t="s">
        <v>19</v>
      </c>
      <c r="F554" s="251" t="s">
        <v>188</v>
      </c>
      <c r="G554" s="249"/>
      <c r="H554" s="252">
        <v>1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8" t="s">
        <v>182</v>
      </c>
      <c r="AU554" s="258" t="s">
        <v>81</v>
      </c>
      <c r="AV554" s="15" t="s">
        <v>179</v>
      </c>
      <c r="AW554" s="15" t="s">
        <v>33</v>
      </c>
      <c r="AX554" s="15" t="s">
        <v>79</v>
      </c>
      <c r="AY554" s="258" t="s">
        <v>171</v>
      </c>
    </row>
    <row r="555" s="2" customFormat="1" ht="16.5" customHeight="1">
      <c r="A555" s="41"/>
      <c r="B555" s="42"/>
      <c r="C555" s="207" t="s">
        <v>503</v>
      </c>
      <c r="D555" s="207" t="s">
        <v>174</v>
      </c>
      <c r="E555" s="208" t="s">
        <v>3530</v>
      </c>
      <c r="F555" s="209" t="s">
        <v>3531</v>
      </c>
      <c r="G555" s="210" t="s">
        <v>395</v>
      </c>
      <c r="H555" s="211">
        <v>5</v>
      </c>
      <c r="I555" s="212"/>
      <c r="J555" s="213">
        <f>ROUND(I555*H555,2)</f>
        <v>0</v>
      </c>
      <c r="K555" s="209" t="s">
        <v>178</v>
      </c>
      <c r="L555" s="47"/>
      <c r="M555" s="214" t="s">
        <v>19</v>
      </c>
      <c r="N555" s="215" t="s">
        <v>42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0.074999999999999997</v>
      </c>
      <c r="T555" s="217">
        <f>S555*H555</f>
        <v>0.375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179</v>
      </c>
      <c r="AT555" s="218" t="s">
        <v>174</v>
      </c>
      <c r="AU555" s="218" t="s">
        <v>81</v>
      </c>
      <c r="AY555" s="20" t="s">
        <v>171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79</v>
      </c>
      <c r="BK555" s="219">
        <f>ROUND(I555*H555,2)</f>
        <v>0</v>
      </c>
      <c r="BL555" s="20" t="s">
        <v>179</v>
      </c>
      <c r="BM555" s="218" t="s">
        <v>673</v>
      </c>
    </row>
    <row r="556" s="2" customFormat="1">
      <c r="A556" s="41"/>
      <c r="B556" s="42"/>
      <c r="C556" s="43"/>
      <c r="D556" s="220" t="s">
        <v>180</v>
      </c>
      <c r="E556" s="43"/>
      <c r="F556" s="221" t="s">
        <v>3532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180</v>
      </c>
      <c r="AU556" s="20" t="s">
        <v>81</v>
      </c>
    </row>
    <row r="557" s="16" customFormat="1">
      <c r="A557" s="16"/>
      <c r="B557" s="259"/>
      <c r="C557" s="260"/>
      <c r="D557" s="227" t="s">
        <v>182</v>
      </c>
      <c r="E557" s="261" t="s">
        <v>19</v>
      </c>
      <c r="F557" s="262" t="s">
        <v>3518</v>
      </c>
      <c r="G557" s="260"/>
      <c r="H557" s="261" t="s">
        <v>19</v>
      </c>
      <c r="I557" s="263"/>
      <c r="J557" s="260"/>
      <c r="K557" s="260"/>
      <c r="L557" s="264"/>
      <c r="M557" s="265"/>
      <c r="N557" s="266"/>
      <c r="O557" s="266"/>
      <c r="P557" s="266"/>
      <c r="Q557" s="266"/>
      <c r="R557" s="266"/>
      <c r="S557" s="266"/>
      <c r="T557" s="267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68" t="s">
        <v>182</v>
      </c>
      <c r="AU557" s="268" t="s">
        <v>81</v>
      </c>
      <c r="AV557" s="16" t="s">
        <v>79</v>
      </c>
      <c r="AW557" s="16" t="s">
        <v>33</v>
      </c>
      <c r="AX557" s="16" t="s">
        <v>71</v>
      </c>
      <c r="AY557" s="268" t="s">
        <v>171</v>
      </c>
    </row>
    <row r="558" s="13" customFormat="1">
      <c r="A558" s="13"/>
      <c r="B558" s="225"/>
      <c r="C558" s="226"/>
      <c r="D558" s="227" t="s">
        <v>182</v>
      </c>
      <c r="E558" s="228" t="s">
        <v>19</v>
      </c>
      <c r="F558" s="229" t="s">
        <v>3533</v>
      </c>
      <c r="G558" s="226"/>
      <c r="H558" s="230">
        <v>5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182</v>
      </c>
      <c r="AU558" s="236" t="s">
        <v>81</v>
      </c>
      <c r="AV558" s="13" t="s">
        <v>81</v>
      </c>
      <c r="AW558" s="13" t="s">
        <v>33</v>
      </c>
      <c r="AX558" s="13" t="s">
        <v>71</v>
      </c>
      <c r="AY558" s="236" t="s">
        <v>171</v>
      </c>
    </row>
    <row r="559" s="15" customFormat="1">
      <c r="A559" s="15"/>
      <c r="B559" s="248"/>
      <c r="C559" s="249"/>
      <c r="D559" s="227" t="s">
        <v>182</v>
      </c>
      <c r="E559" s="250" t="s">
        <v>19</v>
      </c>
      <c r="F559" s="251" t="s">
        <v>188</v>
      </c>
      <c r="G559" s="249"/>
      <c r="H559" s="252">
        <v>5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8" t="s">
        <v>182</v>
      </c>
      <c r="AU559" s="258" t="s">
        <v>81</v>
      </c>
      <c r="AV559" s="15" t="s">
        <v>179</v>
      </c>
      <c r="AW559" s="15" t="s">
        <v>33</v>
      </c>
      <c r="AX559" s="15" t="s">
        <v>79</v>
      </c>
      <c r="AY559" s="258" t="s">
        <v>171</v>
      </c>
    </row>
    <row r="560" s="2" customFormat="1" ht="16.5" customHeight="1">
      <c r="A560" s="41"/>
      <c r="B560" s="42"/>
      <c r="C560" s="207" t="s">
        <v>677</v>
      </c>
      <c r="D560" s="207" t="s">
        <v>174</v>
      </c>
      <c r="E560" s="208" t="s">
        <v>3534</v>
      </c>
      <c r="F560" s="209" t="s">
        <v>3535</v>
      </c>
      <c r="G560" s="210" t="s">
        <v>395</v>
      </c>
      <c r="H560" s="211">
        <v>5</v>
      </c>
      <c r="I560" s="212"/>
      <c r="J560" s="213">
        <f>ROUND(I560*H560,2)</f>
        <v>0</v>
      </c>
      <c r="K560" s="209" t="s">
        <v>178</v>
      </c>
      <c r="L560" s="47"/>
      <c r="M560" s="214" t="s">
        <v>19</v>
      </c>
      <c r="N560" s="215" t="s">
        <v>42</v>
      </c>
      <c r="O560" s="87"/>
      <c r="P560" s="216">
        <f>O560*H560</f>
        <v>0</v>
      </c>
      <c r="Q560" s="216">
        <v>0.001</v>
      </c>
      <c r="R560" s="216">
        <f>Q560*H560</f>
        <v>0.0050000000000000001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179</v>
      </c>
      <c r="AT560" s="218" t="s">
        <v>174</v>
      </c>
      <c r="AU560" s="218" t="s">
        <v>81</v>
      </c>
      <c r="AY560" s="20" t="s">
        <v>171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79</v>
      </c>
      <c r="BK560" s="219">
        <f>ROUND(I560*H560,2)</f>
        <v>0</v>
      </c>
      <c r="BL560" s="20" t="s">
        <v>179</v>
      </c>
      <c r="BM560" s="218" t="s">
        <v>680</v>
      </c>
    </row>
    <row r="561" s="2" customFormat="1">
      <c r="A561" s="41"/>
      <c r="B561" s="42"/>
      <c r="C561" s="43"/>
      <c r="D561" s="220" t="s">
        <v>180</v>
      </c>
      <c r="E561" s="43"/>
      <c r="F561" s="221" t="s">
        <v>3536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180</v>
      </c>
      <c r="AU561" s="20" t="s">
        <v>81</v>
      </c>
    </row>
    <row r="562" s="16" customFormat="1">
      <c r="A562" s="16"/>
      <c r="B562" s="259"/>
      <c r="C562" s="260"/>
      <c r="D562" s="227" t="s">
        <v>182</v>
      </c>
      <c r="E562" s="261" t="s">
        <v>19</v>
      </c>
      <c r="F562" s="262" t="s">
        <v>3537</v>
      </c>
      <c r="G562" s="260"/>
      <c r="H562" s="261" t="s">
        <v>19</v>
      </c>
      <c r="I562" s="263"/>
      <c r="J562" s="260"/>
      <c r="K562" s="260"/>
      <c r="L562" s="264"/>
      <c r="M562" s="265"/>
      <c r="N562" s="266"/>
      <c r="O562" s="266"/>
      <c r="P562" s="266"/>
      <c r="Q562" s="266"/>
      <c r="R562" s="266"/>
      <c r="S562" s="266"/>
      <c r="T562" s="267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68" t="s">
        <v>182</v>
      </c>
      <c r="AU562" s="268" t="s">
        <v>81</v>
      </c>
      <c r="AV562" s="16" t="s">
        <v>79</v>
      </c>
      <c r="AW562" s="16" t="s">
        <v>33</v>
      </c>
      <c r="AX562" s="16" t="s">
        <v>71</v>
      </c>
      <c r="AY562" s="268" t="s">
        <v>171</v>
      </c>
    </row>
    <row r="563" s="13" customFormat="1">
      <c r="A563" s="13"/>
      <c r="B563" s="225"/>
      <c r="C563" s="226"/>
      <c r="D563" s="227" t="s">
        <v>182</v>
      </c>
      <c r="E563" s="228" t="s">
        <v>19</v>
      </c>
      <c r="F563" s="229" t="s">
        <v>3533</v>
      </c>
      <c r="G563" s="226"/>
      <c r="H563" s="230">
        <v>5</v>
      </c>
      <c r="I563" s="231"/>
      <c r="J563" s="226"/>
      <c r="K563" s="226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182</v>
      </c>
      <c r="AU563" s="236" t="s">
        <v>81</v>
      </c>
      <c r="AV563" s="13" t="s">
        <v>81</v>
      </c>
      <c r="AW563" s="13" t="s">
        <v>33</v>
      </c>
      <c r="AX563" s="13" t="s">
        <v>71</v>
      </c>
      <c r="AY563" s="236" t="s">
        <v>171</v>
      </c>
    </row>
    <row r="564" s="15" customFormat="1">
      <c r="A564" s="15"/>
      <c r="B564" s="248"/>
      <c r="C564" s="249"/>
      <c r="D564" s="227" t="s">
        <v>182</v>
      </c>
      <c r="E564" s="250" t="s">
        <v>19</v>
      </c>
      <c r="F564" s="251" t="s">
        <v>188</v>
      </c>
      <c r="G564" s="249"/>
      <c r="H564" s="252">
        <v>5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182</v>
      </c>
      <c r="AU564" s="258" t="s">
        <v>81</v>
      </c>
      <c r="AV564" s="15" t="s">
        <v>179</v>
      </c>
      <c r="AW564" s="15" t="s">
        <v>33</v>
      </c>
      <c r="AX564" s="15" t="s">
        <v>79</v>
      </c>
      <c r="AY564" s="258" t="s">
        <v>171</v>
      </c>
    </row>
    <row r="565" s="2" customFormat="1" ht="16.5" customHeight="1">
      <c r="A565" s="41"/>
      <c r="B565" s="42"/>
      <c r="C565" s="207" t="s">
        <v>510</v>
      </c>
      <c r="D565" s="207" t="s">
        <v>174</v>
      </c>
      <c r="E565" s="208" t="s">
        <v>3538</v>
      </c>
      <c r="F565" s="209" t="s">
        <v>3539</v>
      </c>
      <c r="G565" s="210" t="s">
        <v>395</v>
      </c>
      <c r="H565" s="211">
        <v>5</v>
      </c>
      <c r="I565" s="212"/>
      <c r="J565" s="213">
        <f>ROUND(I565*H565,2)</f>
        <v>0</v>
      </c>
      <c r="K565" s="209" t="s">
        <v>19</v>
      </c>
      <c r="L565" s="47"/>
      <c r="M565" s="214" t="s">
        <v>19</v>
      </c>
      <c r="N565" s="215" t="s">
        <v>42</v>
      </c>
      <c r="O565" s="87"/>
      <c r="P565" s="216">
        <f>O565*H565</f>
        <v>0</v>
      </c>
      <c r="Q565" s="216">
        <v>0</v>
      </c>
      <c r="R565" s="216">
        <f>Q565*H565</f>
        <v>0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179</v>
      </c>
      <c r="AT565" s="218" t="s">
        <v>174</v>
      </c>
      <c r="AU565" s="218" t="s">
        <v>81</v>
      </c>
      <c r="AY565" s="20" t="s">
        <v>171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79</v>
      </c>
      <c r="BK565" s="219">
        <f>ROUND(I565*H565,2)</f>
        <v>0</v>
      </c>
      <c r="BL565" s="20" t="s">
        <v>179</v>
      </c>
      <c r="BM565" s="218" t="s">
        <v>686</v>
      </c>
    </row>
    <row r="566" s="2" customFormat="1" ht="24.15" customHeight="1">
      <c r="A566" s="41"/>
      <c r="B566" s="42"/>
      <c r="C566" s="207" t="s">
        <v>693</v>
      </c>
      <c r="D566" s="207" t="s">
        <v>174</v>
      </c>
      <c r="E566" s="208" t="s">
        <v>678</v>
      </c>
      <c r="F566" s="209" t="s">
        <v>679</v>
      </c>
      <c r="G566" s="210" t="s">
        <v>191</v>
      </c>
      <c r="H566" s="211">
        <v>50</v>
      </c>
      <c r="I566" s="212"/>
      <c r="J566" s="213">
        <f>ROUND(I566*H566,2)</f>
        <v>0</v>
      </c>
      <c r="K566" s="209" t="s">
        <v>178</v>
      </c>
      <c r="L566" s="47"/>
      <c r="M566" s="214" t="s">
        <v>19</v>
      </c>
      <c r="N566" s="215" t="s">
        <v>42</v>
      </c>
      <c r="O566" s="87"/>
      <c r="P566" s="216">
        <f>O566*H566</f>
        <v>0</v>
      </c>
      <c r="Q566" s="216">
        <v>0.00022000000000000001</v>
      </c>
      <c r="R566" s="216">
        <f>Q566*H566</f>
        <v>0.011000000000000001</v>
      </c>
      <c r="S566" s="216">
        <v>0.002</v>
      </c>
      <c r="T566" s="217">
        <f>S566*H566</f>
        <v>0.10000000000000001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179</v>
      </c>
      <c r="AT566" s="218" t="s">
        <v>174</v>
      </c>
      <c r="AU566" s="218" t="s">
        <v>81</v>
      </c>
      <c r="AY566" s="20" t="s">
        <v>171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20" t="s">
        <v>79</v>
      </c>
      <c r="BK566" s="219">
        <f>ROUND(I566*H566,2)</f>
        <v>0</v>
      </c>
      <c r="BL566" s="20" t="s">
        <v>179</v>
      </c>
      <c r="BM566" s="218" t="s">
        <v>696</v>
      </c>
    </row>
    <row r="567" s="2" customFormat="1">
      <c r="A567" s="41"/>
      <c r="B567" s="42"/>
      <c r="C567" s="43"/>
      <c r="D567" s="220" t="s">
        <v>180</v>
      </c>
      <c r="E567" s="43"/>
      <c r="F567" s="221" t="s">
        <v>681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180</v>
      </c>
      <c r="AU567" s="20" t="s">
        <v>81</v>
      </c>
    </row>
    <row r="568" s="13" customFormat="1">
      <c r="A568" s="13"/>
      <c r="B568" s="225"/>
      <c r="C568" s="226"/>
      <c r="D568" s="227" t="s">
        <v>182</v>
      </c>
      <c r="E568" s="228" t="s">
        <v>19</v>
      </c>
      <c r="F568" s="229" t="s">
        <v>3540</v>
      </c>
      <c r="G568" s="226"/>
      <c r="H568" s="230">
        <v>50</v>
      </c>
      <c r="I568" s="231"/>
      <c r="J568" s="226"/>
      <c r="K568" s="226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182</v>
      </c>
      <c r="AU568" s="236" t="s">
        <v>81</v>
      </c>
      <c r="AV568" s="13" t="s">
        <v>81</v>
      </c>
      <c r="AW568" s="13" t="s">
        <v>33</v>
      </c>
      <c r="AX568" s="13" t="s">
        <v>71</v>
      </c>
      <c r="AY568" s="236" t="s">
        <v>171</v>
      </c>
    </row>
    <row r="569" s="15" customFormat="1">
      <c r="A569" s="15"/>
      <c r="B569" s="248"/>
      <c r="C569" s="249"/>
      <c r="D569" s="227" t="s">
        <v>182</v>
      </c>
      <c r="E569" s="250" t="s">
        <v>19</v>
      </c>
      <c r="F569" s="251" t="s">
        <v>188</v>
      </c>
      <c r="G569" s="249"/>
      <c r="H569" s="252">
        <v>50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8" t="s">
        <v>182</v>
      </c>
      <c r="AU569" s="258" t="s">
        <v>81</v>
      </c>
      <c r="AV569" s="15" t="s">
        <v>179</v>
      </c>
      <c r="AW569" s="15" t="s">
        <v>33</v>
      </c>
      <c r="AX569" s="15" t="s">
        <v>79</v>
      </c>
      <c r="AY569" s="258" t="s">
        <v>171</v>
      </c>
    </row>
    <row r="570" s="2" customFormat="1" ht="16.5" customHeight="1">
      <c r="A570" s="41"/>
      <c r="B570" s="42"/>
      <c r="C570" s="207" t="s">
        <v>515</v>
      </c>
      <c r="D570" s="207" t="s">
        <v>174</v>
      </c>
      <c r="E570" s="208" t="s">
        <v>3541</v>
      </c>
      <c r="F570" s="209" t="s">
        <v>3542</v>
      </c>
      <c r="G570" s="210" t="s">
        <v>395</v>
      </c>
      <c r="H570" s="211">
        <v>8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42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179</v>
      </c>
      <c r="AT570" s="218" t="s">
        <v>174</v>
      </c>
      <c r="AU570" s="218" t="s">
        <v>81</v>
      </c>
      <c r="AY570" s="20" t="s">
        <v>171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79</v>
      </c>
      <c r="BK570" s="219">
        <f>ROUND(I570*H570,2)</f>
        <v>0</v>
      </c>
      <c r="BL570" s="20" t="s">
        <v>179</v>
      </c>
      <c r="BM570" s="218" t="s">
        <v>703</v>
      </c>
    </row>
    <row r="571" s="13" customFormat="1">
      <c r="A571" s="13"/>
      <c r="B571" s="225"/>
      <c r="C571" s="226"/>
      <c r="D571" s="227" t="s">
        <v>182</v>
      </c>
      <c r="E571" s="228" t="s">
        <v>19</v>
      </c>
      <c r="F571" s="229" t="s">
        <v>3543</v>
      </c>
      <c r="G571" s="226"/>
      <c r="H571" s="230">
        <v>8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182</v>
      </c>
      <c r="AU571" s="236" t="s">
        <v>81</v>
      </c>
      <c r="AV571" s="13" t="s">
        <v>81</v>
      </c>
      <c r="AW571" s="13" t="s">
        <v>33</v>
      </c>
      <c r="AX571" s="13" t="s">
        <v>71</v>
      </c>
      <c r="AY571" s="236" t="s">
        <v>171</v>
      </c>
    </row>
    <row r="572" s="15" customFormat="1">
      <c r="A572" s="15"/>
      <c r="B572" s="248"/>
      <c r="C572" s="249"/>
      <c r="D572" s="227" t="s">
        <v>182</v>
      </c>
      <c r="E572" s="250" t="s">
        <v>19</v>
      </c>
      <c r="F572" s="251" t="s">
        <v>188</v>
      </c>
      <c r="G572" s="249"/>
      <c r="H572" s="252">
        <v>8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8" t="s">
        <v>182</v>
      </c>
      <c r="AU572" s="258" t="s">
        <v>81</v>
      </c>
      <c r="AV572" s="15" t="s">
        <v>179</v>
      </c>
      <c r="AW572" s="15" t="s">
        <v>33</v>
      </c>
      <c r="AX572" s="15" t="s">
        <v>79</v>
      </c>
      <c r="AY572" s="258" t="s">
        <v>171</v>
      </c>
    </row>
    <row r="573" s="2" customFormat="1" ht="16.5" customHeight="1">
      <c r="A573" s="41"/>
      <c r="B573" s="42"/>
      <c r="C573" s="207" t="s">
        <v>708</v>
      </c>
      <c r="D573" s="207" t="s">
        <v>174</v>
      </c>
      <c r="E573" s="208" t="s">
        <v>3544</v>
      </c>
      <c r="F573" s="209" t="s">
        <v>3545</v>
      </c>
      <c r="G573" s="210" t="s">
        <v>395</v>
      </c>
      <c r="H573" s="211">
        <v>4</v>
      </c>
      <c r="I573" s="212"/>
      <c r="J573" s="213">
        <f>ROUND(I573*H573,2)</f>
        <v>0</v>
      </c>
      <c r="K573" s="209" t="s">
        <v>19</v>
      </c>
      <c r="L573" s="47"/>
      <c r="M573" s="214" t="s">
        <v>19</v>
      </c>
      <c r="N573" s="215" t="s">
        <v>42</v>
      </c>
      <c r="O573" s="87"/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179</v>
      </c>
      <c r="AT573" s="218" t="s">
        <v>174</v>
      </c>
      <c r="AU573" s="218" t="s">
        <v>81</v>
      </c>
      <c r="AY573" s="20" t="s">
        <v>171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79</v>
      </c>
      <c r="BK573" s="219">
        <f>ROUND(I573*H573,2)</f>
        <v>0</v>
      </c>
      <c r="BL573" s="20" t="s">
        <v>179</v>
      </c>
      <c r="BM573" s="218" t="s">
        <v>711</v>
      </c>
    </row>
    <row r="574" s="13" customFormat="1">
      <c r="A574" s="13"/>
      <c r="B574" s="225"/>
      <c r="C574" s="226"/>
      <c r="D574" s="227" t="s">
        <v>182</v>
      </c>
      <c r="E574" s="228" t="s">
        <v>19</v>
      </c>
      <c r="F574" s="229" t="s">
        <v>3546</v>
      </c>
      <c r="G574" s="226"/>
      <c r="H574" s="230">
        <v>4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182</v>
      </c>
      <c r="AU574" s="236" t="s">
        <v>81</v>
      </c>
      <c r="AV574" s="13" t="s">
        <v>81</v>
      </c>
      <c r="AW574" s="13" t="s">
        <v>33</v>
      </c>
      <c r="AX574" s="13" t="s">
        <v>71</v>
      </c>
      <c r="AY574" s="236" t="s">
        <v>171</v>
      </c>
    </row>
    <row r="575" s="15" customFormat="1">
      <c r="A575" s="15"/>
      <c r="B575" s="248"/>
      <c r="C575" s="249"/>
      <c r="D575" s="227" t="s">
        <v>182</v>
      </c>
      <c r="E575" s="250" t="s">
        <v>19</v>
      </c>
      <c r="F575" s="251" t="s">
        <v>188</v>
      </c>
      <c r="G575" s="249"/>
      <c r="H575" s="252">
        <v>4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182</v>
      </c>
      <c r="AU575" s="258" t="s">
        <v>81</v>
      </c>
      <c r="AV575" s="15" t="s">
        <v>179</v>
      </c>
      <c r="AW575" s="15" t="s">
        <v>33</v>
      </c>
      <c r="AX575" s="15" t="s">
        <v>79</v>
      </c>
      <c r="AY575" s="258" t="s">
        <v>171</v>
      </c>
    </row>
    <row r="576" s="2" customFormat="1" ht="16.5" customHeight="1">
      <c r="A576" s="41"/>
      <c r="B576" s="42"/>
      <c r="C576" s="207" t="s">
        <v>525</v>
      </c>
      <c r="D576" s="207" t="s">
        <v>174</v>
      </c>
      <c r="E576" s="208" t="s">
        <v>3547</v>
      </c>
      <c r="F576" s="209" t="s">
        <v>3548</v>
      </c>
      <c r="G576" s="210" t="s">
        <v>395</v>
      </c>
      <c r="H576" s="211">
        <v>2</v>
      </c>
      <c r="I576" s="212"/>
      <c r="J576" s="213">
        <f>ROUND(I576*H576,2)</f>
        <v>0</v>
      </c>
      <c r="K576" s="209" t="s">
        <v>19</v>
      </c>
      <c r="L576" s="47"/>
      <c r="M576" s="214" t="s">
        <v>19</v>
      </c>
      <c r="N576" s="215" t="s">
        <v>42</v>
      </c>
      <c r="O576" s="87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179</v>
      </c>
      <c r="AT576" s="218" t="s">
        <v>174</v>
      </c>
      <c r="AU576" s="218" t="s">
        <v>81</v>
      </c>
      <c r="AY576" s="20" t="s">
        <v>171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79</v>
      </c>
      <c r="BK576" s="219">
        <f>ROUND(I576*H576,2)</f>
        <v>0</v>
      </c>
      <c r="BL576" s="20" t="s">
        <v>179</v>
      </c>
      <c r="BM576" s="218" t="s">
        <v>722</v>
      </c>
    </row>
    <row r="577" s="2" customFormat="1" ht="16.5" customHeight="1">
      <c r="A577" s="41"/>
      <c r="B577" s="42"/>
      <c r="C577" s="207" t="s">
        <v>724</v>
      </c>
      <c r="D577" s="207" t="s">
        <v>174</v>
      </c>
      <c r="E577" s="208" t="s">
        <v>3549</v>
      </c>
      <c r="F577" s="209" t="s">
        <v>3550</v>
      </c>
      <c r="G577" s="210" t="s">
        <v>395</v>
      </c>
      <c r="H577" s="211">
        <v>2</v>
      </c>
      <c r="I577" s="212"/>
      <c r="J577" s="213">
        <f>ROUND(I577*H577,2)</f>
        <v>0</v>
      </c>
      <c r="K577" s="209" t="s">
        <v>19</v>
      </c>
      <c r="L577" s="47"/>
      <c r="M577" s="214" t="s">
        <v>19</v>
      </c>
      <c r="N577" s="215" t="s">
        <v>42</v>
      </c>
      <c r="O577" s="87"/>
      <c r="P577" s="216">
        <f>O577*H577</f>
        <v>0</v>
      </c>
      <c r="Q577" s="216">
        <v>0</v>
      </c>
      <c r="R577" s="216">
        <f>Q577*H577</f>
        <v>0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179</v>
      </c>
      <c r="AT577" s="218" t="s">
        <v>174</v>
      </c>
      <c r="AU577" s="218" t="s">
        <v>81</v>
      </c>
      <c r="AY577" s="20" t="s">
        <v>171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20" t="s">
        <v>79</v>
      </c>
      <c r="BK577" s="219">
        <f>ROUND(I577*H577,2)</f>
        <v>0</v>
      </c>
      <c r="BL577" s="20" t="s">
        <v>179</v>
      </c>
      <c r="BM577" s="218" t="s">
        <v>727</v>
      </c>
    </row>
    <row r="578" s="2" customFormat="1" ht="16.5" customHeight="1">
      <c r="A578" s="41"/>
      <c r="B578" s="42"/>
      <c r="C578" s="207" t="s">
        <v>531</v>
      </c>
      <c r="D578" s="207" t="s">
        <v>174</v>
      </c>
      <c r="E578" s="208" t="s">
        <v>3551</v>
      </c>
      <c r="F578" s="209" t="s">
        <v>3552</v>
      </c>
      <c r="G578" s="210" t="s">
        <v>395</v>
      </c>
      <c r="H578" s="211">
        <v>1</v>
      </c>
      <c r="I578" s="212"/>
      <c r="J578" s="213">
        <f>ROUND(I578*H578,2)</f>
        <v>0</v>
      </c>
      <c r="K578" s="209" t="s">
        <v>19</v>
      </c>
      <c r="L578" s="47"/>
      <c r="M578" s="214" t="s">
        <v>19</v>
      </c>
      <c r="N578" s="215" t="s">
        <v>42</v>
      </c>
      <c r="O578" s="87"/>
      <c r="P578" s="216">
        <f>O578*H578</f>
        <v>0</v>
      </c>
      <c r="Q578" s="216">
        <v>0</v>
      </c>
      <c r="R578" s="216">
        <f>Q578*H578</f>
        <v>0</v>
      </c>
      <c r="S578" s="216">
        <v>0</v>
      </c>
      <c r="T578" s="21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8" t="s">
        <v>179</v>
      </c>
      <c r="AT578" s="218" t="s">
        <v>174</v>
      </c>
      <c r="AU578" s="218" t="s">
        <v>81</v>
      </c>
      <c r="AY578" s="20" t="s">
        <v>171</v>
      </c>
      <c r="BE578" s="219">
        <f>IF(N578="základní",J578,0)</f>
        <v>0</v>
      </c>
      <c r="BF578" s="219">
        <f>IF(N578="snížená",J578,0)</f>
        <v>0</v>
      </c>
      <c r="BG578" s="219">
        <f>IF(N578="zákl. přenesená",J578,0)</f>
        <v>0</v>
      </c>
      <c r="BH578" s="219">
        <f>IF(N578="sníž. přenesená",J578,0)</f>
        <v>0</v>
      </c>
      <c r="BI578" s="219">
        <f>IF(N578="nulová",J578,0)</f>
        <v>0</v>
      </c>
      <c r="BJ578" s="20" t="s">
        <v>79</v>
      </c>
      <c r="BK578" s="219">
        <f>ROUND(I578*H578,2)</f>
        <v>0</v>
      </c>
      <c r="BL578" s="20" t="s">
        <v>179</v>
      </c>
      <c r="BM578" s="218" t="s">
        <v>732</v>
      </c>
    </row>
    <row r="579" s="13" customFormat="1">
      <c r="A579" s="13"/>
      <c r="B579" s="225"/>
      <c r="C579" s="226"/>
      <c r="D579" s="227" t="s">
        <v>182</v>
      </c>
      <c r="E579" s="228" t="s">
        <v>19</v>
      </c>
      <c r="F579" s="229" t="s">
        <v>3553</v>
      </c>
      <c r="G579" s="226"/>
      <c r="H579" s="230">
        <v>1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182</v>
      </c>
      <c r="AU579" s="236" t="s">
        <v>81</v>
      </c>
      <c r="AV579" s="13" t="s">
        <v>81</v>
      </c>
      <c r="AW579" s="13" t="s">
        <v>33</v>
      </c>
      <c r="AX579" s="13" t="s">
        <v>71</v>
      </c>
      <c r="AY579" s="236" t="s">
        <v>171</v>
      </c>
    </row>
    <row r="580" s="15" customFormat="1">
      <c r="A580" s="15"/>
      <c r="B580" s="248"/>
      <c r="C580" s="249"/>
      <c r="D580" s="227" t="s">
        <v>182</v>
      </c>
      <c r="E580" s="250" t="s">
        <v>19</v>
      </c>
      <c r="F580" s="251" t="s">
        <v>188</v>
      </c>
      <c r="G580" s="249"/>
      <c r="H580" s="252">
        <v>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8" t="s">
        <v>182</v>
      </c>
      <c r="AU580" s="258" t="s">
        <v>81</v>
      </c>
      <c r="AV580" s="15" t="s">
        <v>179</v>
      </c>
      <c r="AW580" s="15" t="s">
        <v>33</v>
      </c>
      <c r="AX580" s="15" t="s">
        <v>79</v>
      </c>
      <c r="AY580" s="258" t="s">
        <v>171</v>
      </c>
    </row>
    <row r="581" s="12" customFormat="1" ht="22.8" customHeight="1">
      <c r="A581" s="12"/>
      <c r="B581" s="191"/>
      <c r="C581" s="192"/>
      <c r="D581" s="193" t="s">
        <v>70</v>
      </c>
      <c r="E581" s="205" t="s">
        <v>706</v>
      </c>
      <c r="F581" s="205" t="s">
        <v>2628</v>
      </c>
      <c r="G581" s="192"/>
      <c r="H581" s="192"/>
      <c r="I581" s="195"/>
      <c r="J581" s="206">
        <f>BK581</f>
        <v>0</v>
      </c>
      <c r="K581" s="192"/>
      <c r="L581" s="197"/>
      <c r="M581" s="198"/>
      <c r="N581" s="199"/>
      <c r="O581" s="199"/>
      <c r="P581" s="200">
        <f>SUM(P582:P616)</f>
        <v>0</v>
      </c>
      <c r="Q581" s="199"/>
      <c r="R581" s="200">
        <f>SUM(R582:R616)</f>
        <v>0</v>
      </c>
      <c r="S581" s="199"/>
      <c r="T581" s="201">
        <f>SUM(T582:T616)</f>
        <v>163.87950999999998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2" t="s">
        <v>79</v>
      </c>
      <c r="AT581" s="203" t="s">
        <v>70</v>
      </c>
      <c r="AU581" s="203" t="s">
        <v>79</v>
      </c>
      <c r="AY581" s="202" t="s">
        <v>171</v>
      </c>
      <c r="BK581" s="204">
        <f>SUM(BK582:BK616)</f>
        <v>0</v>
      </c>
    </row>
    <row r="582" s="2" customFormat="1" ht="16.5" customHeight="1">
      <c r="A582" s="41"/>
      <c r="B582" s="42"/>
      <c r="C582" s="207" t="s">
        <v>735</v>
      </c>
      <c r="D582" s="207" t="s">
        <v>174</v>
      </c>
      <c r="E582" s="208" t="s">
        <v>996</v>
      </c>
      <c r="F582" s="209" t="s">
        <v>997</v>
      </c>
      <c r="G582" s="210" t="s">
        <v>191</v>
      </c>
      <c r="H582" s="211">
        <v>28.558</v>
      </c>
      <c r="I582" s="212"/>
      <c r="J582" s="213">
        <f>ROUND(I582*H582,2)</f>
        <v>0</v>
      </c>
      <c r="K582" s="209" t="s">
        <v>178</v>
      </c>
      <c r="L582" s="47"/>
      <c r="M582" s="214" t="s">
        <v>19</v>
      </c>
      <c r="N582" s="215" t="s">
        <v>42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0.02</v>
      </c>
      <c r="T582" s="217">
        <f>S582*H582</f>
        <v>0.57116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179</v>
      </c>
      <c r="AT582" s="218" t="s">
        <v>174</v>
      </c>
      <c r="AU582" s="218" t="s">
        <v>81</v>
      </c>
      <c r="AY582" s="20" t="s">
        <v>171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79</v>
      </c>
      <c r="BK582" s="219">
        <f>ROUND(I582*H582,2)</f>
        <v>0</v>
      </c>
      <c r="BL582" s="20" t="s">
        <v>179</v>
      </c>
      <c r="BM582" s="218" t="s">
        <v>738</v>
      </c>
    </row>
    <row r="583" s="2" customFormat="1">
      <c r="A583" s="41"/>
      <c r="B583" s="42"/>
      <c r="C583" s="43"/>
      <c r="D583" s="220" t="s">
        <v>180</v>
      </c>
      <c r="E583" s="43"/>
      <c r="F583" s="221" t="s">
        <v>999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180</v>
      </c>
      <c r="AU583" s="20" t="s">
        <v>81</v>
      </c>
    </row>
    <row r="584" s="13" customFormat="1">
      <c r="A584" s="13"/>
      <c r="B584" s="225"/>
      <c r="C584" s="226"/>
      <c r="D584" s="227" t="s">
        <v>182</v>
      </c>
      <c r="E584" s="228" t="s">
        <v>19</v>
      </c>
      <c r="F584" s="229" t="s">
        <v>3554</v>
      </c>
      <c r="G584" s="226"/>
      <c r="H584" s="230">
        <v>22.138000000000002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182</v>
      </c>
      <c r="AU584" s="236" t="s">
        <v>81</v>
      </c>
      <c r="AV584" s="13" t="s">
        <v>81</v>
      </c>
      <c r="AW584" s="13" t="s">
        <v>33</v>
      </c>
      <c r="AX584" s="13" t="s">
        <v>71</v>
      </c>
      <c r="AY584" s="236" t="s">
        <v>171</v>
      </c>
    </row>
    <row r="585" s="13" customFormat="1">
      <c r="A585" s="13"/>
      <c r="B585" s="225"/>
      <c r="C585" s="226"/>
      <c r="D585" s="227" t="s">
        <v>182</v>
      </c>
      <c r="E585" s="228" t="s">
        <v>19</v>
      </c>
      <c r="F585" s="229" t="s">
        <v>3555</v>
      </c>
      <c r="G585" s="226"/>
      <c r="H585" s="230">
        <v>6.4199999999999999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182</v>
      </c>
      <c r="AU585" s="236" t="s">
        <v>81</v>
      </c>
      <c r="AV585" s="13" t="s">
        <v>81</v>
      </c>
      <c r="AW585" s="13" t="s">
        <v>33</v>
      </c>
      <c r="AX585" s="13" t="s">
        <v>71</v>
      </c>
      <c r="AY585" s="236" t="s">
        <v>171</v>
      </c>
    </row>
    <row r="586" s="15" customFormat="1">
      <c r="A586" s="15"/>
      <c r="B586" s="248"/>
      <c r="C586" s="249"/>
      <c r="D586" s="227" t="s">
        <v>182</v>
      </c>
      <c r="E586" s="250" t="s">
        <v>19</v>
      </c>
      <c r="F586" s="251" t="s">
        <v>188</v>
      </c>
      <c r="G586" s="249"/>
      <c r="H586" s="252">
        <v>28.558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8" t="s">
        <v>182</v>
      </c>
      <c r="AU586" s="258" t="s">
        <v>81</v>
      </c>
      <c r="AV586" s="15" t="s">
        <v>179</v>
      </c>
      <c r="AW586" s="15" t="s">
        <v>33</v>
      </c>
      <c r="AX586" s="15" t="s">
        <v>79</v>
      </c>
      <c r="AY586" s="258" t="s">
        <v>171</v>
      </c>
    </row>
    <row r="587" s="2" customFormat="1" ht="16.5" customHeight="1">
      <c r="A587" s="41"/>
      <c r="B587" s="42"/>
      <c r="C587" s="207" t="s">
        <v>535</v>
      </c>
      <c r="D587" s="207" t="s">
        <v>174</v>
      </c>
      <c r="E587" s="208" t="s">
        <v>3556</v>
      </c>
      <c r="F587" s="209" t="s">
        <v>3557</v>
      </c>
      <c r="G587" s="210" t="s">
        <v>395</v>
      </c>
      <c r="H587" s="211">
        <v>4</v>
      </c>
      <c r="I587" s="212"/>
      <c r="J587" s="213">
        <f>ROUND(I587*H587,2)</f>
        <v>0</v>
      </c>
      <c r="K587" s="209" t="s">
        <v>178</v>
      </c>
      <c r="L587" s="47"/>
      <c r="M587" s="214" t="s">
        <v>19</v>
      </c>
      <c r="N587" s="215" t="s">
        <v>42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5.0000000000000002E-05</v>
      </c>
      <c r="T587" s="217">
        <f>S587*H587</f>
        <v>0.00020000000000000001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179</v>
      </c>
      <c r="AT587" s="218" t="s">
        <v>174</v>
      </c>
      <c r="AU587" s="218" t="s">
        <v>81</v>
      </c>
      <c r="AY587" s="20" t="s">
        <v>171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79</v>
      </c>
      <c r="BK587" s="219">
        <f>ROUND(I587*H587,2)</f>
        <v>0</v>
      </c>
      <c r="BL587" s="20" t="s">
        <v>179</v>
      </c>
      <c r="BM587" s="218" t="s">
        <v>743</v>
      </c>
    </row>
    <row r="588" s="2" customFormat="1">
      <c r="A588" s="41"/>
      <c r="B588" s="42"/>
      <c r="C588" s="43"/>
      <c r="D588" s="220" t="s">
        <v>180</v>
      </c>
      <c r="E588" s="43"/>
      <c r="F588" s="221" t="s">
        <v>3558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180</v>
      </c>
      <c r="AU588" s="20" t="s">
        <v>81</v>
      </c>
    </row>
    <row r="589" s="2" customFormat="1" ht="24.15" customHeight="1">
      <c r="A589" s="41"/>
      <c r="B589" s="42"/>
      <c r="C589" s="207" t="s">
        <v>746</v>
      </c>
      <c r="D589" s="207" t="s">
        <v>174</v>
      </c>
      <c r="E589" s="208" t="s">
        <v>3559</v>
      </c>
      <c r="F589" s="209" t="s">
        <v>3560</v>
      </c>
      <c r="G589" s="210" t="s">
        <v>191</v>
      </c>
      <c r="H589" s="211">
        <v>4.1600000000000001</v>
      </c>
      <c r="I589" s="212"/>
      <c r="J589" s="213">
        <f>ROUND(I589*H589,2)</f>
        <v>0</v>
      </c>
      <c r="K589" s="209" t="s">
        <v>178</v>
      </c>
      <c r="L589" s="47"/>
      <c r="M589" s="214" t="s">
        <v>19</v>
      </c>
      <c r="N589" s="215" t="s">
        <v>42</v>
      </c>
      <c r="O589" s="87"/>
      <c r="P589" s="216">
        <f>O589*H589</f>
        <v>0</v>
      </c>
      <c r="Q589" s="216">
        <v>0</v>
      </c>
      <c r="R589" s="216">
        <f>Q589*H589</f>
        <v>0</v>
      </c>
      <c r="S589" s="216">
        <v>0.065000000000000002</v>
      </c>
      <c r="T589" s="217">
        <f>S589*H589</f>
        <v>0.27040000000000003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179</v>
      </c>
      <c r="AT589" s="218" t="s">
        <v>174</v>
      </c>
      <c r="AU589" s="218" t="s">
        <v>81</v>
      </c>
      <c r="AY589" s="20" t="s">
        <v>171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20" t="s">
        <v>79</v>
      </c>
      <c r="BK589" s="219">
        <f>ROUND(I589*H589,2)</f>
        <v>0</v>
      </c>
      <c r="BL589" s="20" t="s">
        <v>179</v>
      </c>
      <c r="BM589" s="218" t="s">
        <v>749</v>
      </c>
    </row>
    <row r="590" s="2" customFormat="1">
      <c r="A590" s="41"/>
      <c r="B590" s="42"/>
      <c r="C590" s="43"/>
      <c r="D590" s="220" t="s">
        <v>180</v>
      </c>
      <c r="E590" s="43"/>
      <c r="F590" s="221" t="s">
        <v>3561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180</v>
      </c>
      <c r="AU590" s="20" t="s">
        <v>81</v>
      </c>
    </row>
    <row r="591" s="13" customFormat="1">
      <c r="A591" s="13"/>
      <c r="B591" s="225"/>
      <c r="C591" s="226"/>
      <c r="D591" s="227" t="s">
        <v>182</v>
      </c>
      <c r="E591" s="228" t="s">
        <v>19</v>
      </c>
      <c r="F591" s="229" t="s">
        <v>3562</v>
      </c>
      <c r="G591" s="226"/>
      <c r="H591" s="230">
        <v>1.9199999999999999</v>
      </c>
      <c r="I591" s="231"/>
      <c r="J591" s="226"/>
      <c r="K591" s="226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182</v>
      </c>
      <c r="AU591" s="236" t="s">
        <v>81</v>
      </c>
      <c r="AV591" s="13" t="s">
        <v>81</v>
      </c>
      <c r="AW591" s="13" t="s">
        <v>33</v>
      </c>
      <c r="AX591" s="13" t="s">
        <v>71</v>
      </c>
      <c r="AY591" s="236" t="s">
        <v>171</v>
      </c>
    </row>
    <row r="592" s="13" customFormat="1">
      <c r="A592" s="13"/>
      <c r="B592" s="225"/>
      <c r="C592" s="226"/>
      <c r="D592" s="227" t="s">
        <v>182</v>
      </c>
      <c r="E592" s="228" t="s">
        <v>19</v>
      </c>
      <c r="F592" s="229" t="s">
        <v>3563</v>
      </c>
      <c r="G592" s="226"/>
      <c r="H592" s="230">
        <v>2.2400000000000002</v>
      </c>
      <c r="I592" s="231"/>
      <c r="J592" s="226"/>
      <c r="K592" s="226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182</v>
      </c>
      <c r="AU592" s="236" t="s">
        <v>81</v>
      </c>
      <c r="AV592" s="13" t="s">
        <v>81</v>
      </c>
      <c r="AW592" s="13" t="s">
        <v>33</v>
      </c>
      <c r="AX592" s="13" t="s">
        <v>71</v>
      </c>
      <c r="AY592" s="236" t="s">
        <v>171</v>
      </c>
    </row>
    <row r="593" s="15" customFormat="1">
      <c r="A593" s="15"/>
      <c r="B593" s="248"/>
      <c r="C593" s="249"/>
      <c r="D593" s="227" t="s">
        <v>182</v>
      </c>
      <c r="E593" s="250" t="s">
        <v>19</v>
      </c>
      <c r="F593" s="251" t="s">
        <v>188</v>
      </c>
      <c r="G593" s="249"/>
      <c r="H593" s="252">
        <v>4.1600000000000001</v>
      </c>
      <c r="I593" s="253"/>
      <c r="J593" s="249"/>
      <c r="K593" s="249"/>
      <c r="L593" s="254"/>
      <c r="M593" s="255"/>
      <c r="N593" s="256"/>
      <c r="O593" s="256"/>
      <c r="P593" s="256"/>
      <c r="Q593" s="256"/>
      <c r="R593" s="256"/>
      <c r="S593" s="256"/>
      <c r="T593" s="25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8" t="s">
        <v>182</v>
      </c>
      <c r="AU593" s="258" t="s">
        <v>81</v>
      </c>
      <c r="AV593" s="15" t="s">
        <v>179</v>
      </c>
      <c r="AW593" s="15" t="s">
        <v>33</v>
      </c>
      <c r="AX593" s="15" t="s">
        <v>79</v>
      </c>
      <c r="AY593" s="258" t="s">
        <v>171</v>
      </c>
    </row>
    <row r="594" s="2" customFormat="1" ht="37.8" customHeight="1">
      <c r="A594" s="41"/>
      <c r="B594" s="42"/>
      <c r="C594" s="207" t="s">
        <v>541</v>
      </c>
      <c r="D594" s="207" t="s">
        <v>174</v>
      </c>
      <c r="E594" s="208" t="s">
        <v>3564</v>
      </c>
      <c r="F594" s="209" t="s">
        <v>3565</v>
      </c>
      <c r="G594" s="210" t="s">
        <v>191</v>
      </c>
      <c r="H594" s="211">
        <v>217.07900000000001</v>
      </c>
      <c r="I594" s="212"/>
      <c r="J594" s="213">
        <f>ROUND(I594*H594,2)</f>
        <v>0</v>
      </c>
      <c r="K594" s="209" t="s">
        <v>178</v>
      </c>
      <c r="L594" s="47"/>
      <c r="M594" s="214" t="s">
        <v>19</v>
      </c>
      <c r="N594" s="215" t="s">
        <v>42</v>
      </c>
      <c r="O594" s="87"/>
      <c r="P594" s="216">
        <f>O594*H594</f>
        <v>0</v>
      </c>
      <c r="Q594" s="216">
        <v>0</v>
      </c>
      <c r="R594" s="216">
        <f>Q594*H594</f>
        <v>0</v>
      </c>
      <c r="S594" s="216">
        <v>0.255</v>
      </c>
      <c r="T594" s="217">
        <f>S594*H594</f>
        <v>55.355145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179</v>
      </c>
      <c r="AT594" s="218" t="s">
        <v>174</v>
      </c>
      <c r="AU594" s="218" t="s">
        <v>81</v>
      </c>
      <c r="AY594" s="20" t="s">
        <v>171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79</v>
      </c>
      <c r="BK594" s="219">
        <f>ROUND(I594*H594,2)</f>
        <v>0</v>
      </c>
      <c r="BL594" s="20" t="s">
        <v>179</v>
      </c>
      <c r="BM594" s="218" t="s">
        <v>756</v>
      </c>
    </row>
    <row r="595" s="2" customFormat="1">
      <c r="A595" s="41"/>
      <c r="B595" s="42"/>
      <c r="C595" s="43"/>
      <c r="D595" s="220" t="s">
        <v>180</v>
      </c>
      <c r="E595" s="43"/>
      <c r="F595" s="221" t="s">
        <v>3566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180</v>
      </c>
      <c r="AU595" s="20" t="s">
        <v>81</v>
      </c>
    </row>
    <row r="596" s="13" customFormat="1">
      <c r="A596" s="13"/>
      <c r="B596" s="225"/>
      <c r="C596" s="226"/>
      <c r="D596" s="227" t="s">
        <v>182</v>
      </c>
      <c r="E596" s="228" t="s">
        <v>19</v>
      </c>
      <c r="F596" s="229" t="s">
        <v>3196</v>
      </c>
      <c r="G596" s="226"/>
      <c r="H596" s="230">
        <v>217.07900000000001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182</v>
      </c>
      <c r="AU596" s="236" t="s">
        <v>81</v>
      </c>
      <c r="AV596" s="13" t="s">
        <v>81</v>
      </c>
      <c r="AW596" s="13" t="s">
        <v>33</v>
      </c>
      <c r="AX596" s="13" t="s">
        <v>71</v>
      </c>
      <c r="AY596" s="236" t="s">
        <v>171</v>
      </c>
    </row>
    <row r="597" s="15" customFormat="1">
      <c r="A597" s="15"/>
      <c r="B597" s="248"/>
      <c r="C597" s="249"/>
      <c r="D597" s="227" t="s">
        <v>182</v>
      </c>
      <c r="E597" s="250" t="s">
        <v>19</v>
      </c>
      <c r="F597" s="251" t="s">
        <v>188</v>
      </c>
      <c r="G597" s="249"/>
      <c r="H597" s="252">
        <v>217.07900000000001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8" t="s">
        <v>182</v>
      </c>
      <c r="AU597" s="258" t="s">
        <v>81</v>
      </c>
      <c r="AV597" s="15" t="s">
        <v>179</v>
      </c>
      <c r="AW597" s="15" t="s">
        <v>33</v>
      </c>
      <c r="AX597" s="15" t="s">
        <v>79</v>
      </c>
      <c r="AY597" s="258" t="s">
        <v>171</v>
      </c>
    </row>
    <row r="598" s="2" customFormat="1" ht="37.8" customHeight="1">
      <c r="A598" s="41"/>
      <c r="B598" s="42"/>
      <c r="C598" s="207" t="s">
        <v>777</v>
      </c>
      <c r="D598" s="207" t="s">
        <v>174</v>
      </c>
      <c r="E598" s="208" t="s">
        <v>3567</v>
      </c>
      <c r="F598" s="209" t="s">
        <v>3568</v>
      </c>
      <c r="G598" s="210" t="s">
        <v>191</v>
      </c>
      <c r="H598" s="211">
        <v>217.07900000000001</v>
      </c>
      <c r="I598" s="212"/>
      <c r="J598" s="213">
        <f>ROUND(I598*H598,2)</f>
        <v>0</v>
      </c>
      <c r="K598" s="209" t="s">
        <v>178</v>
      </c>
      <c r="L598" s="47"/>
      <c r="M598" s="214" t="s">
        <v>19</v>
      </c>
      <c r="N598" s="215" t="s">
        <v>42</v>
      </c>
      <c r="O598" s="87"/>
      <c r="P598" s="216">
        <f>O598*H598</f>
        <v>0</v>
      </c>
      <c r="Q598" s="216">
        <v>0</v>
      </c>
      <c r="R598" s="216">
        <f>Q598*H598</f>
        <v>0</v>
      </c>
      <c r="S598" s="216">
        <v>0.32500000000000001</v>
      </c>
      <c r="T598" s="217">
        <f>S598*H598</f>
        <v>70.550674999999998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179</v>
      </c>
      <c r="AT598" s="218" t="s">
        <v>174</v>
      </c>
      <c r="AU598" s="218" t="s">
        <v>81</v>
      </c>
      <c r="AY598" s="20" t="s">
        <v>171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79</v>
      </c>
      <c r="BK598" s="219">
        <f>ROUND(I598*H598,2)</f>
        <v>0</v>
      </c>
      <c r="BL598" s="20" t="s">
        <v>179</v>
      </c>
      <c r="BM598" s="218" t="s">
        <v>780</v>
      </c>
    </row>
    <row r="599" s="2" customFormat="1">
      <c r="A599" s="41"/>
      <c r="B599" s="42"/>
      <c r="C599" s="43"/>
      <c r="D599" s="220" t="s">
        <v>180</v>
      </c>
      <c r="E599" s="43"/>
      <c r="F599" s="221" t="s">
        <v>3569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180</v>
      </c>
      <c r="AU599" s="20" t="s">
        <v>81</v>
      </c>
    </row>
    <row r="600" s="16" customFormat="1">
      <c r="A600" s="16"/>
      <c r="B600" s="259"/>
      <c r="C600" s="260"/>
      <c r="D600" s="227" t="s">
        <v>182</v>
      </c>
      <c r="E600" s="261" t="s">
        <v>19</v>
      </c>
      <c r="F600" s="262" t="s">
        <v>939</v>
      </c>
      <c r="G600" s="260"/>
      <c r="H600" s="261" t="s">
        <v>19</v>
      </c>
      <c r="I600" s="263"/>
      <c r="J600" s="260"/>
      <c r="K600" s="260"/>
      <c r="L600" s="264"/>
      <c r="M600" s="265"/>
      <c r="N600" s="266"/>
      <c r="O600" s="266"/>
      <c r="P600" s="266"/>
      <c r="Q600" s="266"/>
      <c r="R600" s="266"/>
      <c r="S600" s="266"/>
      <c r="T600" s="267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68" t="s">
        <v>182</v>
      </c>
      <c r="AU600" s="268" t="s">
        <v>81</v>
      </c>
      <c r="AV600" s="16" t="s">
        <v>79</v>
      </c>
      <c r="AW600" s="16" t="s">
        <v>33</v>
      </c>
      <c r="AX600" s="16" t="s">
        <v>71</v>
      </c>
      <c r="AY600" s="268" t="s">
        <v>171</v>
      </c>
    </row>
    <row r="601" s="13" customFormat="1">
      <c r="A601" s="13"/>
      <c r="B601" s="225"/>
      <c r="C601" s="226"/>
      <c r="D601" s="227" t="s">
        <v>182</v>
      </c>
      <c r="E601" s="228" t="s">
        <v>19</v>
      </c>
      <c r="F601" s="229" t="s">
        <v>3196</v>
      </c>
      <c r="G601" s="226"/>
      <c r="H601" s="230">
        <v>217.07900000000001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182</v>
      </c>
      <c r="AU601" s="236" t="s">
        <v>81</v>
      </c>
      <c r="AV601" s="13" t="s">
        <v>81</v>
      </c>
      <c r="AW601" s="13" t="s">
        <v>33</v>
      </c>
      <c r="AX601" s="13" t="s">
        <v>71</v>
      </c>
      <c r="AY601" s="236" t="s">
        <v>171</v>
      </c>
    </row>
    <row r="602" s="15" customFormat="1">
      <c r="A602" s="15"/>
      <c r="B602" s="248"/>
      <c r="C602" s="249"/>
      <c r="D602" s="227" t="s">
        <v>182</v>
      </c>
      <c r="E602" s="250" t="s">
        <v>19</v>
      </c>
      <c r="F602" s="251" t="s">
        <v>188</v>
      </c>
      <c r="G602" s="249"/>
      <c r="H602" s="252">
        <v>217.07900000000001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8" t="s">
        <v>182</v>
      </c>
      <c r="AU602" s="258" t="s">
        <v>81</v>
      </c>
      <c r="AV602" s="15" t="s">
        <v>179</v>
      </c>
      <c r="AW602" s="15" t="s">
        <v>33</v>
      </c>
      <c r="AX602" s="15" t="s">
        <v>79</v>
      </c>
      <c r="AY602" s="258" t="s">
        <v>171</v>
      </c>
    </row>
    <row r="603" s="2" customFormat="1" ht="37.8" customHeight="1">
      <c r="A603" s="41"/>
      <c r="B603" s="42"/>
      <c r="C603" s="207" t="s">
        <v>544</v>
      </c>
      <c r="D603" s="207" t="s">
        <v>174</v>
      </c>
      <c r="E603" s="208" t="s">
        <v>3570</v>
      </c>
      <c r="F603" s="209" t="s">
        <v>3571</v>
      </c>
      <c r="G603" s="210" t="s">
        <v>191</v>
      </c>
      <c r="H603" s="211">
        <v>217.07900000000001</v>
      </c>
      <c r="I603" s="212"/>
      <c r="J603" s="213">
        <f>ROUND(I603*H603,2)</f>
        <v>0</v>
      </c>
      <c r="K603" s="209" t="s">
        <v>178</v>
      </c>
      <c r="L603" s="47"/>
      <c r="M603" s="214" t="s">
        <v>19</v>
      </c>
      <c r="N603" s="215" t="s">
        <v>42</v>
      </c>
      <c r="O603" s="87"/>
      <c r="P603" s="216">
        <f>O603*H603</f>
        <v>0</v>
      </c>
      <c r="Q603" s="216">
        <v>0</v>
      </c>
      <c r="R603" s="216">
        <f>Q603*H603</f>
        <v>0</v>
      </c>
      <c r="S603" s="216">
        <v>0.17000000000000001</v>
      </c>
      <c r="T603" s="217">
        <f>S603*H603</f>
        <v>36.903430000000007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8" t="s">
        <v>179</v>
      </c>
      <c r="AT603" s="218" t="s">
        <v>174</v>
      </c>
      <c r="AU603" s="218" t="s">
        <v>81</v>
      </c>
      <c r="AY603" s="20" t="s">
        <v>171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20" t="s">
        <v>79</v>
      </c>
      <c r="BK603" s="219">
        <f>ROUND(I603*H603,2)</f>
        <v>0</v>
      </c>
      <c r="BL603" s="20" t="s">
        <v>179</v>
      </c>
      <c r="BM603" s="218" t="s">
        <v>795</v>
      </c>
    </row>
    <row r="604" s="2" customFormat="1">
      <c r="A604" s="41"/>
      <c r="B604" s="42"/>
      <c r="C604" s="43"/>
      <c r="D604" s="220" t="s">
        <v>180</v>
      </c>
      <c r="E604" s="43"/>
      <c r="F604" s="221" t="s">
        <v>3572</v>
      </c>
      <c r="G604" s="43"/>
      <c r="H604" s="43"/>
      <c r="I604" s="222"/>
      <c r="J604" s="43"/>
      <c r="K604" s="43"/>
      <c r="L604" s="47"/>
      <c r="M604" s="223"/>
      <c r="N604" s="22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180</v>
      </c>
      <c r="AU604" s="20" t="s">
        <v>81</v>
      </c>
    </row>
    <row r="605" s="13" customFormat="1">
      <c r="A605" s="13"/>
      <c r="B605" s="225"/>
      <c r="C605" s="226"/>
      <c r="D605" s="227" t="s">
        <v>182</v>
      </c>
      <c r="E605" s="228" t="s">
        <v>19</v>
      </c>
      <c r="F605" s="229" t="s">
        <v>3196</v>
      </c>
      <c r="G605" s="226"/>
      <c r="H605" s="230">
        <v>217.07900000000001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182</v>
      </c>
      <c r="AU605" s="236" t="s">
        <v>81</v>
      </c>
      <c r="AV605" s="13" t="s">
        <v>81</v>
      </c>
      <c r="AW605" s="13" t="s">
        <v>33</v>
      </c>
      <c r="AX605" s="13" t="s">
        <v>71</v>
      </c>
      <c r="AY605" s="236" t="s">
        <v>171</v>
      </c>
    </row>
    <row r="606" s="15" customFormat="1">
      <c r="A606" s="15"/>
      <c r="B606" s="248"/>
      <c r="C606" s="249"/>
      <c r="D606" s="227" t="s">
        <v>182</v>
      </c>
      <c r="E606" s="250" t="s">
        <v>19</v>
      </c>
      <c r="F606" s="251" t="s">
        <v>188</v>
      </c>
      <c r="G606" s="249"/>
      <c r="H606" s="252">
        <v>217.07900000000001</v>
      </c>
      <c r="I606" s="253"/>
      <c r="J606" s="249"/>
      <c r="K606" s="249"/>
      <c r="L606" s="254"/>
      <c r="M606" s="255"/>
      <c r="N606" s="256"/>
      <c r="O606" s="256"/>
      <c r="P606" s="256"/>
      <c r="Q606" s="256"/>
      <c r="R606" s="256"/>
      <c r="S606" s="256"/>
      <c r="T606" s="25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8" t="s">
        <v>182</v>
      </c>
      <c r="AU606" s="258" t="s">
        <v>81</v>
      </c>
      <c r="AV606" s="15" t="s">
        <v>179</v>
      </c>
      <c r="AW606" s="15" t="s">
        <v>33</v>
      </c>
      <c r="AX606" s="15" t="s">
        <v>79</v>
      </c>
      <c r="AY606" s="258" t="s">
        <v>171</v>
      </c>
    </row>
    <row r="607" s="2" customFormat="1" ht="24.15" customHeight="1">
      <c r="A607" s="41"/>
      <c r="B607" s="42"/>
      <c r="C607" s="207" t="s">
        <v>798</v>
      </c>
      <c r="D607" s="207" t="s">
        <v>174</v>
      </c>
      <c r="E607" s="208" t="s">
        <v>3573</v>
      </c>
      <c r="F607" s="209" t="s">
        <v>3574</v>
      </c>
      <c r="G607" s="210" t="s">
        <v>395</v>
      </c>
      <c r="H607" s="211">
        <v>3</v>
      </c>
      <c r="I607" s="212"/>
      <c r="J607" s="213">
        <f>ROUND(I607*H607,2)</f>
        <v>0</v>
      </c>
      <c r="K607" s="209" t="s">
        <v>178</v>
      </c>
      <c r="L607" s="47"/>
      <c r="M607" s="214" t="s">
        <v>19</v>
      </c>
      <c r="N607" s="215" t="s">
        <v>42</v>
      </c>
      <c r="O607" s="87"/>
      <c r="P607" s="216">
        <f>O607*H607</f>
        <v>0</v>
      </c>
      <c r="Q607" s="216">
        <v>0</v>
      </c>
      <c r="R607" s="216">
        <f>Q607*H607</f>
        <v>0</v>
      </c>
      <c r="S607" s="216">
        <v>0.053999999999999999</v>
      </c>
      <c r="T607" s="217">
        <f>S607*H607</f>
        <v>0.16200000000000001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8" t="s">
        <v>179</v>
      </c>
      <c r="AT607" s="218" t="s">
        <v>174</v>
      </c>
      <c r="AU607" s="218" t="s">
        <v>81</v>
      </c>
      <c r="AY607" s="20" t="s">
        <v>171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20" t="s">
        <v>79</v>
      </c>
      <c r="BK607" s="219">
        <f>ROUND(I607*H607,2)</f>
        <v>0</v>
      </c>
      <c r="BL607" s="20" t="s">
        <v>179</v>
      </c>
      <c r="BM607" s="218" t="s">
        <v>801</v>
      </c>
    </row>
    <row r="608" s="2" customFormat="1">
      <c r="A608" s="41"/>
      <c r="B608" s="42"/>
      <c r="C608" s="43"/>
      <c r="D608" s="220" t="s">
        <v>180</v>
      </c>
      <c r="E608" s="43"/>
      <c r="F608" s="221" t="s">
        <v>3575</v>
      </c>
      <c r="G608" s="43"/>
      <c r="H608" s="43"/>
      <c r="I608" s="222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180</v>
      </c>
      <c r="AU608" s="20" t="s">
        <v>81</v>
      </c>
    </row>
    <row r="609" s="13" customFormat="1">
      <c r="A609" s="13"/>
      <c r="B609" s="225"/>
      <c r="C609" s="226"/>
      <c r="D609" s="227" t="s">
        <v>182</v>
      </c>
      <c r="E609" s="228" t="s">
        <v>19</v>
      </c>
      <c r="F609" s="229" t="s">
        <v>3503</v>
      </c>
      <c r="G609" s="226"/>
      <c r="H609" s="230">
        <v>3</v>
      </c>
      <c r="I609" s="231"/>
      <c r="J609" s="226"/>
      <c r="K609" s="226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182</v>
      </c>
      <c r="AU609" s="236" t="s">
        <v>81</v>
      </c>
      <c r="AV609" s="13" t="s">
        <v>81</v>
      </c>
      <c r="AW609" s="13" t="s">
        <v>33</v>
      </c>
      <c r="AX609" s="13" t="s">
        <v>71</v>
      </c>
      <c r="AY609" s="236" t="s">
        <v>171</v>
      </c>
    </row>
    <row r="610" s="15" customFormat="1">
      <c r="A610" s="15"/>
      <c r="B610" s="248"/>
      <c r="C610" s="249"/>
      <c r="D610" s="227" t="s">
        <v>182</v>
      </c>
      <c r="E610" s="250" t="s">
        <v>19</v>
      </c>
      <c r="F610" s="251" t="s">
        <v>188</v>
      </c>
      <c r="G610" s="249"/>
      <c r="H610" s="252">
        <v>3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8" t="s">
        <v>182</v>
      </c>
      <c r="AU610" s="258" t="s">
        <v>81</v>
      </c>
      <c r="AV610" s="15" t="s">
        <v>179</v>
      </c>
      <c r="AW610" s="15" t="s">
        <v>33</v>
      </c>
      <c r="AX610" s="15" t="s">
        <v>79</v>
      </c>
      <c r="AY610" s="258" t="s">
        <v>171</v>
      </c>
    </row>
    <row r="611" s="2" customFormat="1" ht="16.5" customHeight="1">
      <c r="A611" s="41"/>
      <c r="B611" s="42"/>
      <c r="C611" s="207" t="s">
        <v>548</v>
      </c>
      <c r="D611" s="207" t="s">
        <v>174</v>
      </c>
      <c r="E611" s="208" t="s">
        <v>3576</v>
      </c>
      <c r="F611" s="209" t="s">
        <v>3577</v>
      </c>
      <c r="G611" s="210" t="s">
        <v>395</v>
      </c>
      <c r="H611" s="211">
        <v>2</v>
      </c>
      <c r="I611" s="212"/>
      <c r="J611" s="213">
        <f>ROUND(I611*H611,2)</f>
        <v>0</v>
      </c>
      <c r="K611" s="209" t="s">
        <v>178</v>
      </c>
      <c r="L611" s="47"/>
      <c r="M611" s="214" t="s">
        <v>19</v>
      </c>
      <c r="N611" s="215" t="s">
        <v>42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0.0040000000000000001</v>
      </c>
      <c r="T611" s="217">
        <f>S611*H611</f>
        <v>0.0080000000000000002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179</v>
      </c>
      <c r="AT611" s="218" t="s">
        <v>174</v>
      </c>
      <c r="AU611" s="218" t="s">
        <v>81</v>
      </c>
      <c r="AY611" s="20" t="s">
        <v>171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79</v>
      </c>
      <c r="BK611" s="219">
        <f>ROUND(I611*H611,2)</f>
        <v>0</v>
      </c>
      <c r="BL611" s="20" t="s">
        <v>179</v>
      </c>
      <c r="BM611" s="218" t="s">
        <v>812</v>
      </c>
    </row>
    <row r="612" s="2" customFormat="1">
      <c r="A612" s="41"/>
      <c r="B612" s="42"/>
      <c r="C612" s="43"/>
      <c r="D612" s="220" t="s">
        <v>180</v>
      </c>
      <c r="E612" s="43"/>
      <c r="F612" s="221" t="s">
        <v>3578</v>
      </c>
      <c r="G612" s="43"/>
      <c r="H612" s="43"/>
      <c r="I612" s="222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180</v>
      </c>
      <c r="AU612" s="20" t="s">
        <v>81</v>
      </c>
    </row>
    <row r="613" s="2" customFormat="1" ht="21.75" customHeight="1">
      <c r="A613" s="41"/>
      <c r="B613" s="42"/>
      <c r="C613" s="207" t="s">
        <v>819</v>
      </c>
      <c r="D613" s="207" t="s">
        <v>174</v>
      </c>
      <c r="E613" s="208" t="s">
        <v>3579</v>
      </c>
      <c r="F613" s="209" t="s">
        <v>3580</v>
      </c>
      <c r="G613" s="210" t="s">
        <v>395</v>
      </c>
      <c r="H613" s="211">
        <v>7</v>
      </c>
      <c r="I613" s="212"/>
      <c r="J613" s="213">
        <f>ROUND(I613*H613,2)</f>
        <v>0</v>
      </c>
      <c r="K613" s="209" t="s">
        <v>178</v>
      </c>
      <c r="L613" s="47"/>
      <c r="M613" s="214" t="s">
        <v>19</v>
      </c>
      <c r="N613" s="215" t="s">
        <v>42</v>
      </c>
      <c r="O613" s="87"/>
      <c r="P613" s="216">
        <f>O613*H613</f>
        <v>0</v>
      </c>
      <c r="Q613" s="216">
        <v>0</v>
      </c>
      <c r="R613" s="216">
        <f>Q613*H613</f>
        <v>0</v>
      </c>
      <c r="S613" s="216">
        <v>0.0074999999999999997</v>
      </c>
      <c r="T613" s="217">
        <f>S613*H613</f>
        <v>0.052499999999999998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8" t="s">
        <v>179</v>
      </c>
      <c r="AT613" s="218" t="s">
        <v>174</v>
      </c>
      <c r="AU613" s="218" t="s">
        <v>81</v>
      </c>
      <c r="AY613" s="20" t="s">
        <v>171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20" t="s">
        <v>79</v>
      </c>
      <c r="BK613" s="219">
        <f>ROUND(I613*H613,2)</f>
        <v>0</v>
      </c>
      <c r="BL613" s="20" t="s">
        <v>179</v>
      </c>
      <c r="BM613" s="218" t="s">
        <v>822</v>
      </c>
    </row>
    <row r="614" s="2" customFormat="1">
      <c r="A614" s="41"/>
      <c r="B614" s="42"/>
      <c r="C614" s="43"/>
      <c r="D614" s="220" t="s">
        <v>180</v>
      </c>
      <c r="E614" s="43"/>
      <c r="F614" s="221" t="s">
        <v>3581</v>
      </c>
      <c r="G614" s="43"/>
      <c r="H614" s="43"/>
      <c r="I614" s="222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180</v>
      </c>
      <c r="AU614" s="20" t="s">
        <v>81</v>
      </c>
    </row>
    <row r="615" s="2" customFormat="1" ht="16.5" customHeight="1">
      <c r="A615" s="41"/>
      <c r="B615" s="42"/>
      <c r="C615" s="207" t="s">
        <v>554</v>
      </c>
      <c r="D615" s="207" t="s">
        <v>174</v>
      </c>
      <c r="E615" s="208" t="s">
        <v>3582</v>
      </c>
      <c r="F615" s="209" t="s">
        <v>3583</v>
      </c>
      <c r="G615" s="210" t="s">
        <v>395</v>
      </c>
      <c r="H615" s="211">
        <v>2</v>
      </c>
      <c r="I615" s="212"/>
      <c r="J615" s="213">
        <f>ROUND(I615*H615,2)</f>
        <v>0</v>
      </c>
      <c r="K615" s="209" t="s">
        <v>178</v>
      </c>
      <c r="L615" s="47"/>
      <c r="M615" s="214" t="s">
        <v>19</v>
      </c>
      <c r="N615" s="215" t="s">
        <v>42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0.0030000000000000001</v>
      </c>
      <c r="T615" s="217">
        <f>S615*H615</f>
        <v>0.0060000000000000001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179</v>
      </c>
      <c r="AT615" s="218" t="s">
        <v>174</v>
      </c>
      <c r="AU615" s="218" t="s">
        <v>81</v>
      </c>
      <c r="AY615" s="20" t="s">
        <v>171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79</v>
      </c>
      <c r="BK615" s="219">
        <f>ROUND(I615*H615,2)</f>
        <v>0</v>
      </c>
      <c r="BL615" s="20" t="s">
        <v>179</v>
      </c>
      <c r="BM615" s="218" t="s">
        <v>828</v>
      </c>
    </row>
    <row r="616" s="2" customFormat="1">
      <c r="A616" s="41"/>
      <c r="B616" s="42"/>
      <c r="C616" s="43"/>
      <c r="D616" s="220" t="s">
        <v>180</v>
      </c>
      <c r="E616" s="43"/>
      <c r="F616" s="221" t="s">
        <v>3584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180</v>
      </c>
      <c r="AU616" s="20" t="s">
        <v>81</v>
      </c>
    </row>
    <row r="617" s="12" customFormat="1" ht="22.8" customHeight="1">
      <c r="A617" s="12"/>
      <c r="B617" s="191"/>
      <c r="C617" s="192"/>
      <c r="D617" s="193" t="s">
        <v>70</v>
      </c>
      <c r="E617" s="205" t="s">
        <v>3585</v>
      </c>
      <c r="F617" s="205" t="s">
        <v>3586</v>
      </c>
      <c r="G617" s="192"/>
      <c r="H617" s="192"/>
      <c r="I617" s="195"/>
      <c r="J617" s="206">
        <f>BK617</f>
        <v>0</v>
      </c>
      <c r="K617" s="192"/>
      <c r="L617" s="197"/>
      <c r="M617" s="198"/>
      <c r="N617" s="199"/>
      <c r="O617" s="199"/>
      <c r="P617" s="200">
        <f>SUM(P618:P752)</f>
        <v>0</v>
      </c>
      <c r="Q617" s="199"/>
      <c r="R617" s="200">
        <f>SUM(R618:R752)</f>
        <v>0</v>
      </c>
      <c r="S617" s="199"/>
      <c r="T617" s="201">
        <f>SUM(T618:T752)</f>
        <v>46.39432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2" t="s">
        <v>79</v>
      </c>
      <c r="AT617" s="203" t="s">
        <v>70</v>
      </c>
      <c r="AU617" s="203" t="s">
        <v>79</v>
      </c>
      <c r="AY617" s="202" t="s">
        <v>171</v>
      </c>
      <c r="BK617" s="204">
        <f>SUM(BK618:BK752)</f>
        <v>0</v>
      </c>
    </row>
    <row r="618" s="2" customFormat="1" ht="24.15" customHeight="1">
      <c r="A618" s="41"/>
      <c r="B618" s="42"/>
      <c r="C618" s="207" t="s">
        <v>832</v>
      </c>
      <c r="D618" s="207" t="s">
        <v>174</v>
      </c>
      <c r="E618" s="208" t="s">
        <v>3587</v>
      </c>
      <c r="F618" s="209" t="s">
        <v>3588</v>
      </c>
      <c r="G618" s="210" t="s">
        <v>191</v>
      </c>
      <c r="H618" s="211">
        <v>1698.2170000000001</v>
      </c>
      <c r="I618" s="212"/>
      <c r="J618" s="213">
        <f>ROUND(I618*H618,2)</f>
        <v>0</v>
      </c>
      <c r="K618" s="209" t="s">
        <v>178</v>
      </c>
      <c r="L618" s="47"/>
      <c r="M618" s="214" t="s">
        <v>19</v>
      </c>
      <c r="N618" s="215" t="s">
        <v>42</v>
      </c>
      <c r="O618" s="87"/>
      <c r="P618" s="216">
        <f>O618*H618</f>
        <v>0</v>
      </c>
      <c r="Q618" s="216">
        <v>0</v>
      </c>
      <c r="R618" s="216">
        <f>Q618*H618</f>
        <v>0</v>
      </c>
      <c r="S618" s="216">
        <v>0.016</v>
      </c>
      <c r="T618" s="217">
        <f>S618*H618</f>
        <v>27.171472000000001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8" t="s">
        <v>179</v>
      </c>
      <c r="AT618" s="218" t="s">
        <v>174</v>
      </c>
      <c r="AU618" s="218" t="s">
        <v>81</v>
      </c>
      <c r="AY618" s="20" t="s">
        <v>171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20" t="s">
        <v>79</v>
      </c>
      <c r="BK618" s="219">
        <f>ROUND(I618*H618,2)</f>
        <v>0</v>
      </c>
      <c r="BL618" s="20" t="s">
        <v>179</v>
      </c>
      <c r="BM618" s="218" t="s">
        <v>835</v>
      </c>
    </row>
    <row r="619" s="2" customFormat="1">
      <c r="A619" s="41"/>
      <c r="B619" s="42"/>
      <c r="C619" s="43"/>
      <c r="D619" s="220" t="s">
        <v>180</v>
      </c>
      <c r="E619" s="43"/>
      <c r="F619" s="221" t="s">
        <v>3589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180</v>
      </c>
      <c r="AU619" s="20" t="s">
        <v>81</v>
      </c>
    </row>
    <row r="620" s="13" customFormat="1">
      <c r="A620" s="13"/>
      <c r="B620" s="225"/>
      <c r="C620" s="226"/>
      <c r="D620" s="227" t="s">
        <v>182</v>
      </c>
      <c r="E620" s="228" t="s">
        <v>19</v>
      </c>
      <c r="F620" s="229" t="s">
        <v>3223</v>
      </c>
      <c r="G620" s="226"/>
      <c r="H620" s="230">
        <v>29.899999999999999</v>
      </c>
      <c r="I620" s="231"/>
      <c r="J620" s="226"/>
      <c r="K620" s="226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182</v>
      </c>
      <c r="AU620" s="236" t="s">
        <v>81</v>
      </c>
      <c r="AV620" s="13" t="s">
        <v>81</v>
      </c>
      <c r="AW620" s="13" t="s">
        <v>33</v>
      </c>
      <c r="AX620" s="13" t="s">
        <v>71</v>
      </c>
      <c r="AY620" s="236" t="s">
        <v>171</v>
      </c>
    </row>
    <row r="621" s="13" customFormat="1">
      <c r="A621" s="13"/>
      <c r="B621" s="225"/>
      <c r="C621" s="226"/>
      <c r="D621" s="227" t="s">
        <v>182</v>
      </c>
      <c r="E621" s="228" t="s">
        <v>19</v>
      </c>
      <c r="F621" s="229" t="s">
        <v>3224</v>
      </c>
      <c r="G621" s="226"/>
      <c r="H621" s="230">
        <v>2.6850000000000001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182</v>
      </c>
      <c r="AU621" s="236" t="s">
        <v>81</v>
      </c>
      <c r="AV621" s="13" t="s">
        <v>81</v>
      </c>
      <c r="AW621" s="13" t="s">
        <v>33</v>
      </c>
      <c r="AX621" s="13" t="s">
        <v>71</v>
      </c>
      <c r="AY621" s="236" t="s">
        <v>171</v>
      </c>
    </row>
    <row r="622" s="13" customFormat="1">
      <c r="A622" s="13"/>
      <c r="B622" s="225"/>
      <c r="C622" s="226"/>
      <c r="D622" s="227" t="s">
        <v>182</v>
      </c>
      <c r="E622" s="228" t="s">
        <v>19</v>
      </c>
      <c r="F622" s="229" t="s">
        <v>3225</v>
      </c>
      <c r="G622" s="226"/>
      <c r="H622" s="230">
        <v>-9.6669999999999998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182</v>
      </c>
      <c r="AU622" s="236" t="s">
        <v>81</v>
      </c>
      <c r="AV622" s="13" t="s">
        <v>81</v>
      </c>
      <c r="AW622" s="13" t="s">
        <v>33</v>
      </c>
      <c r="AX622" s="13" t="s">
        <v>71</v>
      </c>
      <c r="AY622" s="236" t="s">
        <v>171</v>
      </c>
    </row>
    <row r="623" s="13" customFormat="1">
      <c r="A623" s="13"/>
      <c r="B623" s="225"/>
      <c r="C623" s="226"/>
      <c r="D623" s="227" t="s">
        <v>182</v>
      </c>
      <c r="E623" s="228" t="s">
        <v>19</v>
      </c>
      <c r="F623" s="229" t="s">
        <v>3226</v>
      </c>
      <c r="G623" s="226"/>
      <c r="H623" s="230">
        <v>1.46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182</v>
      </c>
      <c r="AU623" s="236" t="s">
        <v>81</v>
      </c>
      <c r="AV623" s="13" t="s">
        <v>81</v>
      </c>
      <c r="AW623" s="13" t="s">
        <v>33</v>
      </c>
      <c r="AX623" s="13" t="s">
        <v>71</v>
      </c>
      <c r="AY623" s="236" t="s">
        <v>171</v>
      </c>
    </row>
    <row r="624" s="13" customFormat="1">
      <c r="A624" s="13"/>
      <c r="B624" s="225"/>
      <c r="C624" s="226"/>
      <c r="D624" s="227" t="s">
        <v>182</v>
      </c>
      <c r="E624" s="228" t="s">
        <v>19</v>
      </c>
      <c r="F624" s="229" t="s">
        <v>3227</v>
      </c>
      <c r="G624" s="226"/>
      <c r="H624" s="230">
        <v>2.0529999999999999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182</v>
      </c>
      <c r="AU624" s="236" t="s">
        <v>81</v>
      </c>
      <c r="AV624" s="13" t="s">
        <v>81</v>
      </c>
      <c r="AW624" s="13" t="s">
        <v>33</v>
      </c>
      <c r="AX624" s="13" t="s">
        <v>71</v>
      </c>
      <c r="AY624" s="236" t="s">
        <v>171</v>
      </c>
    </row>
    <row r="625" s="13" customFormat="1">
      <c r="A625" s="13"/>
      <c r="B625" s="225"/>
      <c r="C625" s="226"/>
      <c r="D625" s="227" t="s">
        <v>182</v>
      </c>
      <c r="E625" s="228" t="s">
        <v>19</v>
      </c>
      <c r="F625" s="229" t="s">
        <v>3228</v>
      </c>
      <c r="G625" s="226"/>
      <c r="H625" s="230">
        <v>0.75</v>
      </c>
      <c r="I625" s="231"/>
      <c r="J625" s="226"/>
      <c r="K625" s="226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182</v>
      </c>
      <c r="AU625" s="236" t="s">
        <v>81</v>
      </c>
      <c r="AV625" s="13" t="s">
        <v>81</v>
      </c>
      <c r="AW625" s="13" t="s">
        <v>33</v>
      </c>
      <c r="AX625" s="13" t="s">
        <v>71</v>
      </c>
      <c r="AY625" s="236" t="s">
        <v>171</v>
      </c>
    </row>
    <row r="626" s="13" customFormat="1">
      <c r="A626" s="13"/>
      <c r="B626" s="225"/>
      <c r="C626" s="226"/>
      <c r="D626" s="227" t="s">
        <v>182</v>
      </c>
      <c r="E626" s="228" t="s">
        <v>19</v>
      </c>
      <c r="F626" s="229" t="s">
        <v>3229</v>
      </c>
      <c r="G626" s="226"/>
      <c r="H626" s="230">
        <v>62.640000000000001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182</v>
      </c>
      <c r="AU626" s="236" t="s">
        <v>81</v>
      </c>
      <c r="AV626" s="13" t="s">
        <v>81</v>
      </c>
      <c r="AW626" s="13" t="s">
        <v>33</v>
      </c>
      <c r="AX626" s="13" t="s">
        <v>71</v>
      </c>
      <c r="AY626" s="236" t="s">
        <v>171</v>
      </c>
    </row>
    <row r="627" s="13" customFormat="1">
      <c r="A627" s="13"/>
      <c r="B627" s="225"/>
      <c r="C627" s="226"/>
      <c r="D627" s="227" t="s">
        <v>182</v>
      </c>
      <c r="E627" s="228" t="s">
        <v>19</v>
      </c>
      <c r="F627" s="229" t="s">
        <v>3230</v>
      </c>
      <c r="G627" s="226"/>
      <c r="H627" s="230">
        <v>-13.797000000000001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182</v>
      </c>
      <c r="AU627" s="236" t="s">
        <v>81</v>
      </c>
      <c r="AV627" s="13" t="s">
        <v>81</v>
      </c>
      <c r="AW627" s="13" t="s">
        <v>33</v>
      </c>
      <c r="AX627" s="13" t="s">
        <v>71</v>
      </c>
      <c r="AY627" s="236" t="s">
        <v>171</v>
      </c>
    </row>
    <row r="628" s="13" customFormat="1">
      <c r="A628" s="13"/>
      <c r="B628" s="225"/>
      <c r="C628" s="226"/>
      <c r="D628" s="227" t="s">
        <v>182</v>
      </c>
      <c r="E628" s="228" t="s">
        <v>19</v>
      </c>
      <c r="F628" s="229" t="s">
        <v>3231</v>
      </c>
      <c r="G628" s="226"/>
      <c r="H628" s="230">
        <v>5.5800000000000001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182</v>
      </c>
      <c r="AU628" s="236" t="s">
        <v>81</v>
      </c>
      <c r="AV628" s="13" t="s">
        <v>81</v>
      </c>
      <c r="AW628" s="13" t="s">
        <v>33</v>
      </c>
      <c r="AX628" s="13" t="s">
        <v>71</v>
      </c>
      <c r="AY628" s="236" t="s">
        <v>171</v>
      </c>
    </row>
    <row r="629" s="13" customFormat="1">
      <c r="A629" s="13"/>
      <c r="B629" s="225"/>
      <c r="C629" s="226"/>
      <c r="D629" s="227" t="s">
        <v>182</v>
      </c>
      <c r="E629" s="228" t="s">
        <v>19</v>
      </c>
      <c r="F629" s="229" t="s">
        <v>3232</v>
      </c>
      <c r="G629" s="226"/>
      <c r="H629" s="230">
        <v>1.47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182</v>
      </c>
      <c r="AU629" s="236" t="s">
        <v>81</v>
      </c>
      <c r="AV629" s="13" t="s">
        <v>81</v>
      </c>
      <c r="AW629" s="13" t="s">
        <v>33</v>
      </c>
      <c r="AX629" s="13" t="s">
        <v>71</v>
      </c>
      <c r="AY629" s="236" t="s">
        <v>171</v>
      </c>
    </row>
    <row r="630" s="13" customFormat="1">
      <c r="A630" s="13"/>
      <c r="B630" s="225"/>
      <c r="C630" s="226"/>
      <c r="D630" s="227" t="s">
        <v>182</v>
      </c>
      <c r="E630" s="228" t="s">
        <v>19</v>
      </c>
      <c r="F630" s="229" t="s">
        <v>3233</v>
      </c>
      <c r="G630" s="226"/>
      <c r="H630" s="230">
        <v>17.183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182</v>
      </c>
      <c r="AU630" s="236" t="s">
        <v>81</v>
      </c>
      <c r="AV630" s="13" t="s">
        <v>81</v>
      </c>
      <c r="AW630" s="13" t="s">
        <v>33</v>
      </c>
      <c r="AX630" s="13" t="s">
        <v>71</v>
      </c>
      <c r="AY630" s="236" t="s">
        <v>171</v>
      </c>
    </row>
    <row r="631" s="13" customFormat="1">
      <c r="A631" s="13"/>
      <c r="B631" s="225"/>
      <c r="C631" s="226"/>
      <c r="D631" s="227" t="s">
        <v>182</v>
      </c>
      <c r="E631" s="228" t="s">
        <v>19</v>
      </c>
      <c r="F631" s="229" t="s">
        <v>3234</v>
      </c>
      <c r="G631" s="226"/>
      <c r="H631" s="230">
        <v>-4.5919999999999996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182</v>
      </c>
      <c r="AU631" s="236" t="s">
        <v>81</v>
      </c>
      <c r="AV631" s="13" t="s">
        <v>81</v>
      </c>
      <c r="AW631" s="13" t="s">
        <v>33</v>
      </c>
      <c r="AX631" s="13" t="s">
        <v>71</v>
      </c>
      <c r="AY631" s="236" t="s">
        <v>171</v>
      </c>
    </row>
    <row r="632" s="13" customFormat="1">
      <c r="A632" s="13"/>
      <c r="B632" s="225"/>
      <c r="C632" s="226"/>
      <c r="D632" s="227" t="s">
        <v>182</v>
      </c>
      <c r="E632" s="228" t="s">
        <v>19</v>
      </c>
      <c r="F632" s="229" t="s">
        <v>309</v>
      </c>
      <c r="G632" s="226"/>
      <c r="H632" s="230">
        <v>1.194</v>
      </c>
      <c r="I632" s="231"/>
      <c r="J632" s="226"/>
      <c r="K632" s="226"/>
      <c r="L632" s="232"/>
      <c r="M632" s="233"/>
      <c r="N632" s="234"/>
      <c r="O632" s="234"/>
      <c r="P632" s="234"/>
      <c r="Q632" s="234"/>
      <c r="R632" s="234"/>
      <c r="S632" s="234"/>
      <c r="T632" s="23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6" t="s">
        <v>182</v>
      </c>
      <c r="AU632" s="236" t="s">
        <v>81</v>
      </c>
      <c r="AV632" s="13" t="s">
        <v>81</v>
      </c>
      <c r="AW632" s="13" t="s">
        <v>33</v>
      </c>
      <c r="AX632" s="13" t="s">
        <v>71</v>
      </c>
      <c r="AY632" s="236" t="s">
        <v>171</v>
      </c>
    </row>
    <row r="633" s="13" customFormat="1">
      <c r="A633" s="13"/>
      <c r="B633" s="225"/>
      <c r="C633" s="226"/>
      <c r="D633" s="227" t="s">
        <v>182</v>
      </c>
      <c r="E633" s="228" t="s">
        <v>19</v>
      </c>
      <c r="F633" s="229" t="s">
        <v>3235</v>
      </c>
      <c r="G633" s="226"/>
      <c r="H633" s="230">
        <v>143.88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182</v>
      </c>
      <c r="AU633" s="236" t="s">
        <v>81</v>
      </c>
      <c r="AV633" s="13" t="s">
        <v>81</v>
      </c>
      <c r="AW633" s="13" t="s">
        <v>33</v>
      </c>
      <c r="AX633" s="13" t="s">
        <v>71</v>
      </c>
      <c r="AY633" s="236" t="s">
        <v>171</v>
      </c>
    </row>
    <row r="634" s="13" customFormat="1">
      <c r="A634" s="13"/>
      <c r="B634" s="225"/>
      <c r="C634" s="226"/>
      <c r="D634" s="227" t="s">
        <v>182</v>
      </c>
      <c r="E634" s="228" t="s">
        <v>19</v>
      </c>
      <c r="F634" s="229" t="s">
        <v>3236</v>
      </c>
      <c r="G634" s="226"/>
      <c r="H634" s="230">
        <v>-34.189999999999998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182</v>
      </c>
      <c r="AU634" s="236" t="s">
        <v>81</v>
      </c>
      <c r="AV634" s="13" t="s">
        <v>81</v>
      </c>
      <c r="AW634" s="13" t="s">
        <v>33</v>
      </c>
      <c r="AX634" s="13" t="s">
        <v>71</v>
      </c>
      <c r="AY634" s="236" t="s">
        <v>171</v>
      </c>
    </row>
    <row r="635" s="13" customFormat="1">
      <c r="A635" s="13"/>
      <c r="B635" s="225"/>
      <c r="C635" s="226"/>
      <c r="D635" s="227" t="s">
        <v>182</v>
      </c>
      <c r="E635" s="228" t="s">
        <v>19</v>
      </c>
      <c r="F635" s="229" t="s">
        <v>3237</v>
      </c>
      <c r="G635" s="226"/>
      <c r="H635" s="230">
        <v>1.69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182</v>
      </c>
      <c r="AU635" s="236" t="s">
        <v>81</v>
      </c>
      <c r="AV635" s="13" t="s">
        <v>81</v>
      </c>
      <c r="AW635" s="13" t="s">
        <v>33</v>
      </c>
      <c r="AX635" s="13" t="s">
        <v>71</v>
      </c>
      <c r="AY635" s="236" t="s">
        <v>171</v>
      </c>
    </row>
    <row r="636" s="13" customFormat="1">
      <c r="A636" s="13"/>
      <c r="B636" s="225"/>
      <c r="C636" s="226"/>
      <c r="D636" s="227" t="s">
        <v>182</v>
      </c>
      <c r="E636" s="228" t="s">
        <v>19</v>
      </c>
      <c r="F636" s="229" t="s">
        <v>3238</v>
      </c>
      <c r="G636" s="226"/>
      <c r="H636" s="230">
        <v>2.7799999999999998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182</v>
      </c>
      <c r="AU636" s="236" t="s">
        <v>81</v>
      </c>
      <c r="AV636" s="13" t="s">
        <v>81</v>
      </c>
      <c r="AW636" s="13" t="s">
        <v>33</v>
      </c>
      <c r="AX636" s="13" t="s">
        <v>71</v>
      </c>
      <c r="AY636" s="236" t="s">
        <v>171</v>
      </c>
    </row>
    <row r="637" s="13" customFormat="1">
      <c r="A637" s="13"/>
      <c r="B637" s="225"/>
      <c r="C637" s="226"/>
      <c r="D637" s="227" t="s">
        <v>182</v>
      </c>
      <c r="E637" s="228" t="s">
        <v>19</v>
      </c>
      <c r="F637" s="229" t="s">
        <v>3239</v>
      </c>
      <c r="G637" s="226"/>
      <c r="H637" s="230">
        <v>2.7970000000000002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182</v>
      </c>
      <c r="AU637" s="236" t="s">
        <v>81</v>
      </c>
      <c r="AV637" s="13" t="s">
        <v>81</v>
      </c>
      <c r="AW637" s="13" t="s">
        <v>33</v>
      </c>
      <c r="AX637" s="13" t="s">
        <v>71</v>
      </c>
      <c r="AY637" s="236" t="s">
        <v>171</v>
      </c>
    </row>
    <row r="638" s="13" customFormat="1">
      <c r="A638" s="13"/>
      <c r="B638" s="225"/>
      <c r="C638" s="226"/>
      <c r="D638" s="227" t="s">
        <v>182</v>
      </c>
      <c r="E638" s="228" t="s">
        <v>19</v>
      </c>
      <c r="F638" s="229" t="s">
        <v>3240</v>
      </c>
      <c r="G638" s="226"/>
      <c r="H638" s="230">
        <v>2.6389999999999998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182</v>
      </c>
      <c r="AU638" s="236" t="s">
        <v>81</v>
      </c>
      <c r="AV638" s="13" t="s">
        <v>81</v>
      </c>
      <c r="AW638" s="13" t="s">
        <v>33</v>
      </c>
      <c r="AX638" s="13" t="s">
        <v>71</v>
      </c>
      <c r="AY638" s="236" t="s">
        <v>171</v>
      </c>
    </row>
    <row r="639" s="13" customFormat="1">
      <c r="A639" s="13"/>
      <c r="B639" s="225"/>
      <c r="C639" s="226"/>
      <c r="D639" s="227" t="s">
        <v>182</v>
      </c>
      <c r="E639" s="228" t="s">
        <v>19</v>
      </c>
      <c r="F639" s="229" t="s">
        <v>3241</v>
      </c>
      <c r="G639" s="226"/>
      <c r="H639" s="230">
        <v>5.5800000000000001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182</v>
      </c>
      <c r="AU639" s="236" t="s">
        <v>81</v>
      </c>
      <c r="AV639" s="13" t="s">
        <v>81</v>
      </c>
      <c r="AW639" s="13" t="s">
        <v>33</v>
      </c>
      <c r="AX639" s="13" t="s">
        <v>71</v>
      </c>
      <c r="AY639" s="236" t="s">
        <v>171</v>
      </c>
    </row>
    <row r="640" s="13" customFormat="1">
      <c r="A640" s="13"/>
      <c r="B640" s="225"/>
      <c r="C640" s="226"/>
      <c r="D640" s="227" t="s">
        <v>182</v>
      </c>
      <c r="E640" s="228" t="s">
        <v>19</v>
      </c>
      <c r="F640" s="229" t="s">
        <v>3242</v>
      </c>
      <c r="G640" s="226"/>
      <c r="H640" s="230">
        <v>141.36000000000001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182</v>
      </c>
      <c r="AU640" s="236" t="s">
        <v>81</v>
      </c>
      <c r="AV640" s="13" t="s">
        <v>81</v>
      </c>
      <c r="AW640" s="13" t="s">
        <v>33</v>
      </c>
      <c r="AX640" s="13" t="s">
        <v>71</v>
      </c>
      <c r="AY640" s="236" t="s">
        <v>171</v>
      </c>
    </row>
    <row r="641" s="13" customFormat="1">
      <c r="A641" s="13"/>
      <c r="B641" s="225"/>
      <c r="C641" s="226"/>
      <c r="D641" s="227" t="s">
        <v>182</v>
      </c>
      <c r="E641" s="228" t="s">
        <v>19</v>
      </c>
      <c r="F641" s="229" t="s">
        <v>3243</v>
      </c>
      <c r="G641" s="226"/>
      <c r="H641" s="230">
        <v>13.875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182</v>
      </c>
      <c r="AU641" s="236" t="s">
        <v>81</v>
      </c>
      <c r="AV641" s="13" t="s">
        <v>81</v>
      </c>
      <c r="AW641" s="13" t="s">
        <v>33</v>
      </c>
      <c r="AX641" s="13" t="s">
        <v>71</v>
      </c>
      <c r="AY641" s="236" t="s">
        <v>171</v>
      </c>
    </row>
    <row r="642" s="13" customFormat="1">
      <c r="A642" s="13"/>
      <c r="B642" s="225"/>
      <c r="C642" s="226"/>
      <c r="D642" s="227" t="s">
        <v>182</v>
      </c>
      <c r="E642" s="228" t="s">
        <v>19</v>
      </c>
      <c r="F642" s="229" t="s">
        <v>3244</v>
      </c>
      <c r="G642" s="226"/>
      <c r="H642" s="230">
        <v>-24.768000000000001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182</v>
      </c>
      <c r="AU642" s="236" t="s">
        <v>81</v>
      </c>
      <c r="AV642" s="13" t="s">
        <v>81</v>
      </c>
      <c r="AW642" s="13" t="s">
        <v>33</v>
      </c>
      <c r="AX642" s="13" t="s">
        <v>71</v>
      </c>
      <c r="AY642" s="236" t="s">
        <v>171</v>
      </c>
    </row>
    <row r="643" s="13" customFormat="1">
      <c r="A643" s="13"/>
      <c r="B643" s="225"/>
      <c r="C643" s="226"/>
      <c r="D643" s="227" t="s">
        <v>182</v>
      </c>
      <c r="E643" s="228" t="s">
        <v>19</v>
      </c>
      <c r="F643" s="229" t="s">
        <v>3245</v>
      </c>
      <c r="G643" s="226"/>
      <c r="H643" s="230">
        <v>14.76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182</v>
      </c>
      <c r="AU643" s="236" t="s">
        <v>81</v>
      </c>
      <c r="AV643" s="13" t="s">
        <v>81</v>
      </c>
      <c r="AW643" s="13" t="s">
        <v>33</v>
      </c>
      <c r="AX643" s="13" t="s">
        <v>71</v>
      </c>
      <c r="AY643" s="236" t="s">
        <v>171</v>
      </c>
    </row>
    <row r="644" s="13" customFormat="1">
      <c r="A644" s="13"/>
      <c r="B644" s="225"/>
      <c r="C644" s="226"/>
      <c r="D644" s="227" t="s">
        <v>182</v>
      </c>
      <c r="E644" s="228" t="s">
        <v>19</v>
      </c>
      <c r="F644" s="229" t="s">
        <v>3246</v>
      </c>
      <c r="G644" s="226"/>
      <c r="H644" s="230">
        <v>2.79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182</v>
      </c>
      <c r="AU644" s="236" t="s">
        <v>81</v>
      </c>
      <c r="AV644" s="13" t="s">
        <v>81</v>
      </c>
      <c r="AW644" s="13" t="s">
        <v>33</v>
      </c>
      <c r="AX644" s="13" t="s">
        <v>71</v>
      </c>
      <c r="AY644" s="236" t="s">
        <v>171</v>
      </c>
    </row>
    <row r="645" s="13" customFormat="1">
      <c r="A645" s="13"/>
      <c r="B645" s="225"/>
      <c r="C645" s="226"/>
      <c r="D645" s="227" t="s">
        <v>182</v>
      </c>
      <c r="E645" s="228" t="s">
        <v>19</v>
      </c>
      <c r="F645" s="229" t="s">
        <v>3228</v>
      </c>
      <c r="G645" s="226"/>
      <c r="H645" s="230">
        <v>0.75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182</v>
      </c>
      <c r="AU645" s="236" t="s">
        <v>81</v>
      </c>
      <c r="AV645" s="13" t="s">
        <v>81</v>
      </c>
      <c r="AW645" s="13" t="s">
        <v>33</v>
      </c>
      <c r="AX645" s="13" t="s">
        <v>71</v>
      </c>
      <c r="AY645" s="236" t="s">
        <v>171</v>
      </c>
    </row>
    <row r="646" s="13" customFormat="1">
      <c r="A646" s="13"/>
      <c r="B646" s="225"/>
      <c r="C646" s="226"/>
      <c r="D646" s="227" t="s">
        <v>182</v>
      </c>
      <c r="E646" s="228" t="s">
        <v>19</v>
      </c>
      <c r="F646" s="229" t="s">
        <v>3247</v>
      </c>
      <c r="G646" s="226"/>
      <c r="H646" s="230">
        <v>276.23200000000003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182</v>
      </c>
      <c r="AU646" s="236" t="s">
        <v>81</v>
      </c>
      <c r="AV646" s="13" t="s">
        <v>81</v>
      </c>
      <c r="AW646" s="13" t="s">
        <v>33</v>
      </c>
      <c r="AX646" s="13" t="s">
        <v>71</v>
      </c>
      <c r="AY646" s="236" t="s">
        <v>171</v>
      </c>
    </row>
    <row r="647" s="13" customFormat="1">
      <c r="A647" s="13"/>
      <c r="B647" s="225"/>
      <c r="C647" s="226"/>
      <c r="D647" s="227" t="s">
        <v>182</v>
      </c>
      <c r="E647" s="228" t="s">
        <v>19</v>
      </c>
      <c r="F647" s="229" t="s">
        <v>3248</v>
      </c>
      <c r="G647" s="226"/>
      <c r="H647" s="230">
        <v>-56.279000000000003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182</v>
      </c>
      <c r="AU647" s="236" t="s">
        <v>81</v>
      </c>
      <c r="AV647" s="13" t="s">
        <v>81</v>
      </c>
      <c r="AW647" s="13" t="s">
        <v>33</v>
      </c>
      <c r="AX647" s="13" t="s">
        <v>71</v>
      </c>
      <c r="AY647" s="236" t="s">
        <v>171</v>
      </c>
    </row>
    <row r="648" s="13" customFormat="1">
      <c r="A648" s="13"/>
      <c r="B648" s="225"/>
      <c r="C648" s="226"/>
      <c r="D648" s="227" t="s">
        <v>182</v>
      </c>
      <c r="E648" s="228" t="s">
        <v>19</v>
      </c>
      <c r="F648" s="229" t="s">
        <v>3249</v>
      </c>
      <c r="G648" s="226"/>
      <c r="H648" s="230">
        <v>5.0039999999999996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182</v>
      </c>
      <c r="AU648" s="236" t="s">
        <v>81</v>
      </c>
      <c r="AV648" s="13" t="s">
        <v>81</v>
      </c>
      <c r="AW648" s="13" t="s">
        <v>33</v>
      </c>
      <c r="AX648" s="13" t="s">
        <v>71</v>
      </c>
      <c r="AY648" s="236" t="s">
        <v>171</v>
      </c>
    </row>
    <row r="649" s="13" customFormat="1">
      <c r="A649" s="13"/>
      <c r="B649" s="225"/>
      <c r="C649" s="226"/>
      <c r="D649" s="227" t="s">
        <v>182</v>
      </c>
      <c r="E649" s="228" t="s">
        <v>19</v>
      </c>
      <c r="F649" s="229" t="s">
        <v>3250</v>
      </c>
      <c r="G649" s="226"/>
      <c r="H649" s="230">
        <v>2.6459999999999999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182</v>
      </c>
      <c r="AU649" s="236" t="s">
        <v>81</v>
      </c>
      <c r="AV649" s="13" t="s">
        <v>81</v>
      </c>
      <c r="AW649" s="13" t="s">
        <v>33</v>
      </c>
      <c r="AX649" s="13" t="s">
        <v>71</v>
      </c>
      <c r="AY649" s="236" t="s">
        <v>171</v>
      </c>
    </row>
    <row r="650" s="13" customFormat="1">
      <c r="A650" s="13"/>
      <c r="B650" s="225"/>
      <c r="C650" s="226"/>
      <c r="D650" s="227" t="s">
        <v>182</v>
      </c>
      <c r="E650" s="228" t="s">
        <v>19</v>
      </c>
      <c r="F650" s="229" t="s">
        <v>3239</v>
      </c>
      <c r="G650" s="226"/>
      <c r="H650" s="230">
        <v>2.7970000000000002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182</v>
      </c>
      <c r="AU650" s="236" t="s">
        <v>81</v>
      </c>
      <c r="AV650" s="13" t="s">
        <v>81</v>
      </c>
      <c r="AW650" s="13" t="s">
        <v>33</v>
      </c>
      <c r="AX650" s="13" t="s">
        <v>71</v>
      </c>
      <c r="AY650" s="236" t="s">
        <v>171</v>
      </c>
    </row>
    <row r="651" s="13" customFormat="1">
      <c r="A651" s="13"/>
      <c r="B651" s="225"/>
      <c r="C651" s="226"/>
      <c r="D651" s="227" t="s">
        <v>182</v>
      </c>
      <c r="E651" s="228" t="s">
        <v>19</v>
      </c>
      <c r="F651" s="229" t="s">
        <v>3251</v>
      </c>
      <c r="G651" s="226"/>
      <c r="H651" s="230">
        <v>2.0299999999999998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182</v>
      </c>
      <c r="AU651" s="236" t="s">
        <v>81</v>
      </c>
      <c r="AV651" s="13" t="s">
        <v>81</v>
      </c>
      <c r="AW651" s="13" t="s">
        <v>33</v>
      </c>
      <c r="AX651" s="13" t="s">
        <v>71</v>
      </c>
      <c r="AY651" s="236" t="s">
        <v>171</v>
      </c>
    </row>
    <row r="652" s="13" customFormat="1">
      <c r="A652" s="13"/>
      <c r="B652" s="225"/>
      <c r="C652" s="226"/>
      <c r="D652" s="227" t="s">
        <v>182</v>
      </c>
      <c r="E652" s="228" t="s">
        <v>19</v>
      </c>
      <c r="F652" s="229" t="s">
        <v>3252</v>
      </c>
      <c r="G652" s="226"/>
      <c r="H652" s="230">
        <v>10.23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182</v>
      </c>
      <c r="AU652" s="236" t="s">
        <v>81</v>
      </c>
      <c r="AV652" s="13" t="s">
        <v>81</v>
      </c>
      <c r="AW652" s="13" t="s">
        <v>33</v>
      </c>
      <c r="AX652" s="13" t="s">
        <v>71</v>
      </c>
      <c r="AY652" s="236" t="s">
        <v>171</v>
      </c>
    </row>
    <row r="653" s="13" customFormat="1">
      <c r="A653" s="13"/>
      <c r="B653" s="225"/>
      <c r="C653" s="226"/>
      <c r="D653" s="227" t="s">
        <v>182</v>
      </c>
      <c r="E653" s="228" t="s">
        <v>19</v>
      </c>
      <c r="F653" s="229" t="s">
        <v>3253</v>
      </c>
      <c r="G653" s="226"/>
      <c r="H653" s="230">
        <v>22.399999999999999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182</v>
      </c>
      <c r="AU653" s="236" t="s">
        <v>81</v>
      </c>
      <c r="AV653" s="13" t="s">
        <v>81</v>
      </c>
      <c r="AW653" s="13" t="s">
        <v>33</v>
      </c>
      <c r="AX653" s="13" t="s">
        <v>71</v>
      </c>
      <c r="AY653" s="236" t="s">
        <v>171</v>
      </c>
    </row>
    <row r="654" s="13" customFormat="1">
      <c r="A654" s="13"/>
      <c r="B654" s="225"/>
      <c r="C654" s="226"/>
      <c r="D654" s="227" t="s">
        <v>182</v>
      </c>
      <c r="E654" s="228" t="s">
        <v>19</v>
      </c>
      <c r="F654" s="229" t="s">
        <v>3254</v>
      </c>
      <c r="G654" s="226"/>
      <c r="H654" s="230">
        <v>-4.3339999999999996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182</v>
      </c>
      <c r="AU654" s="236" t="s">
        <v>81</v>
      </c>
      <c r="AV654" s="13" t="s">
        <v>81</v>
      </c>
      <c r="AW654" s="13" t="s">
        <v>33</v>
      </c>
      <c r="AX654" s="13" t="s">
        <v>71</v>
      </c>
      <c r="AY654" s="236" t="s">
        <v>171</v>
      </c>
    </row>
    <row r="655" s="13" customFormat="1">
      <c r="A655" s="13"/>
      <c r="B655" s="225"/>
      <c r="C655" s="226"/>
      <c r="D655" s="227" t="s">
        <v>182</v>
      </c>
      <c r="E655" s="228" t="s">
        <v>19</v>
      </c>
      <c r="F655" s="229" t="s">
        <v>3255</v>
      </c>
      <c r="G655" s="226"/>
      <c r="H655" s="230">
        <v>2.6499999999999999</v>
      </c>
      <c r="I655" s="231"/>
      <c r="J655" s="226"/>
      <c r="K655" s="226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182</v>
      </c>
      <c r="AU655" s="236" t="s">
        <v>81</v>
      </c>
      <c r="AV655" s="13" t="s">
        <v>81</v>
      </c>
      <c r="AW655" s="13" t="s">
        <v>33</v>
      </c>
      <c r="AX655" s="13" t="s">
        <v>71</v>
      </c>
      <c r="AY655" s="236" t="s">
        <v>171</v>
      </c>
    </row>
    <row r="656" s="13" customFormat="1">
      <c r="A656" s="13"/>
      <c r="B656" s="225"/>
      <c r="C656" s="226"/>
      <c r="D656" s="227" t="s">
        <v>182</v>
      </c>
      <c r="E656" s="228" t="s">
        <v>19</v>
      </c>
      <c r="F656" s="229" t="s">
        <v>3256</v>
      </c>
      <c r="G656" s="226"/>
      <c r="H656" s="230">
        <v>27.852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182</v>
      </c>
      <c r="AU656" s="236" t="s">
        <v>81</v>
      </c>
      <c r="AV656" s="13" t="s">
        <v>81</v>
      </c>
      <c r="AW656" s="13" t="s">
        <v>33</v>
      </c>
      <c r="AX656" s="13" t="s">
        <v>71</v>
      </c>
      <c r="AY656" s="236" t="s">
        <v>171</v>
      </c>
    </row>
    <row r="657" s="13" customFormat="1">
      <c r="A657" s="13"/>
      <c r="B657" s="225"/>
      <c r="C657" s="226"/>
      <c r="D657" s="227" t="s">
        <v>182</v>
      </c>
      <c r="E657" s="228" t="s">
        <v>19</v>
      </c>
      <c r="F657" s="229" t="s">
        <v>3257</v>
      </c>
      <c r="G657" s="226"/>
      <c r="H657" s="230">
        <v>-1.8400000000000001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182</v>
      </c>
      <c r="AU657" s="236" t="s">
        <v>81</v>
      </c>
      <c r="AV657" s="13" t="s">
        <v>81</v>
      </c>
      <c r="AW657" s="13" t="s">
        <v>33</v>
      </c>
      <c r="AX657" s="13" t="s">
        <v>71</v>
      </c>
      <c r="AY657" s="236" t="s">
        <v>171</v>
      </c>
    </row>
    <row r="658" s="13" customFormat="1">
      <c r="A658" s="13"/>
      <c r="B658" s="225"/>
      <c r="C658" s="226"/>
      <c r="D658" s="227" t="s">
        <v>182</v>
      </c>
      <c r="E658" s="228" t="s">
        <v>19</v>
      </c>
      <c r="F658" s="229" t="s">
        <v>3258</v>
      </c>
      <c r="G658" s="226"/>
      <c r="H658" s="230">
        <v>0.93000000000000005</v>
      </c>
      <c r="I658" s="231"/>
      <c r="J658" s="226"/>
      <c r="K658" s="226"/>
      <c r="L658" s="232"/>
      <c r="M658" s="233"/>
      <c r="N658" s="234"/>
      <c r="O658" s="234"/>
      <c r="P658" s="234"/>
      <c r="Q658" s="234"/>
      <c r="R658" s="234"/>
      <c r="S658" s="234"/>
      <c r="T658" s="23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6" t="s">
        <v>182</v>
      </c>
      <c r="AU658" s="236" t="s">
        <v>81</v>
      </c>
      <c r="AV658" s="13" t="s">
        <v>81</v>
      </c>
      <c r="AW658" s="13" t="s">
        <v>33</v>
      </c>
      <c r="AX658" s="13" t="s">
        <v>71</v>
      </c>
      <c r="AY658" s="236" t="s">
        <v>171</v>
      </c>
    </row>
    <row r="659" s="14" customFormat="1">
      <c r="A659" s="14"/>
      <c r="B659" s="237"/>
      <c r="C659" s="238"/>
      <c r="D659" s="227" t="s">
        <v>182</v>
      </c>
      <c r="E659" s="239" t="s">
        <v>19</v>
      </c>
      <c r="F659" s="240" t="s">
        <v>3259</v>
      </c>
      <c r="G659" s="238"/>
      <c r="H659" s="241">
        <v>661.12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182</v>
      </c>
      <c r="AU659" s="247" t="s">
        <v>81</v>
      </c>
      <c r="AV659" s="14" t="s">
        <v>185</v>
      </c>
      <c r="AW659" s="14" t="s">
        <v>33</v>
      </c>
      <c r="AX659" s="14" t="s">
        <v>71</v>
      </c>
      <c r="AY659" s="247" t="s">
        <v>171</v>
      </c>
    </row>
    <row r="660" s="13" customFormat="1">
      <c r="A660" s="13"/>
      <c r="B660" s="225"/>
      <c r="C660" s="226"/>
      <c r="D660" s="227" t="s">
        <v>182</v>
      </c>
      <c r="E660" s="228" t="s">
        <v>19</v>
      </c>
      <c r="F660" s="229" t="s">
        <v>3260</v>
      </c>
      <c r="G660" s="226"/>
      <c r="H660" s="230">
        <v>48.276000000000003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182</v>
      </c>
      <c r="AU660" s="236" t="s">
        <v>81</v>
      </c>
      <c r="AV660" s="13" t="s">
        <v>81</v>
      </c>
      <c r="AW660" s="13" t="s">
        <v>33</v>
      </c>
      <c r="AX660" s="13" t="s">
        <v>71</v>
      </c>
      <c r="AY660" s="236" t="s">
        <v>171</v>
      </c>
    </row>
    <row r="661" s="13" customFormat="1">
      <c r="A661" s="13"/>
      <c r="B661" s="225"/>
      <c r="C661" s="226"/>
      <c r="D661" s="227" t="s">
        <v>182</v>
      </c>
      <c r="E661" s="228" t="s">
        <v>19</v>
      </c>
      <c r="F661" s="229" t="s">
        <v>3261</v>
      </c>
      <c r="G661" s="226"/>
      <c r="H661" s="230">
        <v>-2.2200000000000002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182</v>
      </c>
      <c r="AU661" s="236" t="s">
        <v>81</v>
      </c>
      <c r="AV661" s="13" t="s">
        <v>81</v>
      </c>
      <c r="AW661" s="13" t="s">
        <v>33</v>
      </c>
      <c r="AX661" s="13" t="s">
        <v>71</v>
      </c>
      <c r="AY661" s="236" t="s">
        <v>171</v>
      </c>
    </row>
    <row r="662" s="13" customFormat="1">
      <c r="A662" s="13"/>
      <c r="B662" s="225"/>
      <c r="C662" s="226"/>
      <c r="D662" s="227" t="s">
        <v>182</v>
      </c>
      <c r="E662" s="228" t="s">
        <v>19</v>
      </c>
      <c r="F662" s="229" t="s">
        <v>3262</v>
      </c>
      <c r="G662" s="226"/>
      <c r="H662" s="230">
        <v>1.0249999999999999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182</v>
      </c>
      <c r="AU662" s="236" t="s">
        <v>81</v>
      </c>
      <c r="AV662" s="13" t="s">
        <v>81</v>
      </c>
      <c r="AW662" s="13" t="s">
        <v>33</v>
      </c>
      <c r="AX662" s="13" t="s">
        <v>71</v>
      </c>
      <c r="AY662" s="236" t="s">
        <v>171</v>
      </c>
    </row>
    <row r="663" s="13" customFormat="1">
      <c r="A663" s="13"/>
      <c r="B663" s="225"/>
      <c r="C663" s="226"/>
      <c r="D663" s="227" t="s">
        <v>182</v>
      </c>
      <c r="E663" s="228" t="s">
        <v>19</v>
      </c>
      <c r="F663" s="229" t="s">
        <v>290</v>
      </c>
      <c r="G663" s="226"/>
      <c r="H663" s="230">
        <v>0.44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182</v>
      </c>
      <c r="AU663" s="236" t="s">
        <v>81</v>
      </c>
      <c r="AV663" s="13" t="s">
        <v>81</v>
      </c>
      <c r="AW663" s="13" t="s">
        <v>33</v>
      </c>
      <c r="AX663" s="13" t="s">
        <v>71</v>
      </c>
      <c r="AY663" s="236" t="s">
        <v>171</v>
      </c>
    </row>
    <row r="664" s="13" customFormat="1">
      <c r="A664" s="13"/>
      <c r="B664" s="225"/>
      <c r="C664" s="226"/>
      <c r="D664" s="227" t="s">
        <v>182</v>
      </c>
      <c r="E664" s="228" t="s">
        <v>19</v>
      </c>
      <c r="F664" s="229" t="s">
        <v>3263</v>
      </c>
      <c r="G664" s="226"/>
      <c r="H664" s="230">
        <v>151.28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182</v>
      </c>
      <c r="AU664" s="236" t="s">
        <v>81</v>
      </c>
      <c r="AV664" s="13" t="s">
        <v>81</v>
      </c>
      <c r="AW664" s="13" t="s">
        <v>33</v>
      </c>
      <c r="AX664" s="13" t="s">
        <v>71</v>
      </c>
      <c r="AY664" s="236" t="s">
        <v>171</v>
      </c>
    </row>
    <row r="665" s="13" customFormat="1">
      <c r="A665" s="13"/>
      <c r="B665" s="225"/>
      <c r="C665" s="226"/>
      <c r="D665" s="227" t="s">
        <v>182</v>
      </c>
      <c r="E665" s="228" t="s">
        <v>19</v>
      </c>
      <c r="F665" s="229" t="s">
        <v>3264</v>
      </c>
      <c r="G665" s="226"/>
      <c r="H665" s="230">
        <v>-16.600000000000001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182</v>
      </c>
      <c r="AU665" s="236" t="s">
        <v>81</v>
      </c>
      <c r="AV665" s="13" t="s">
        <v>81</v>
      </c>
      <c r="AW665" s="13" t="s">
        <v>33</v>
      </c>
      <c r="AX665" s="13" t="s">
        <v>71</v>
      </c>
      <c r="AY665" s="236" t="s">
        <v>171</v>
      </c>
    </row>
    <row r="666" s="13" customFormat="1">
      <c r="A666" s="13"/>
      <c r="B666" s="225"/>
      <c r="C666" s="226"/>
      <c r="D666" s="227" t="s">
        <v>182</v>
      </c>
      <c r="E666" s="228" t="s">
        <v>19</v>
      </c>
      <c r="F666" s="229" t="s">
        <v>3265</v>
      </c>
      <c r="G666" s="226"/>
      <c r="H666" s="230">
        <v>-3.6299999999999999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182</v>
      </c>
      <c r="AU666" s="236" t="s">
        <v>81</v>
      </c>
      <c r="AV666" s="13" t="s">
        <v>81</v>
      </c>
      <c r="AW666" s="13" t="s">
        <v>33</v>
      </c>
      <c r="AX666" s="13" t="s">
        <v>71</v>
      </c>
      <c r="AY666" s="236" t="s">
        <v>171</v>
      </c>
    </row>
    <row r="667" s="13" customFormat="1">
      <c r="A667" s="13"/>
      <c r="B667" s="225"/>
      <c r="C667" s="226"/>
      <c r="D667" s="227" t="s">
        <v>182</v>
      </c>
      <c r="E667" s="228" t="s">
        <v>19</v>
      </c>
      <c r="F667" s="229" t="s">
        <v>3266</v>
      </c>
      <c r="G667" s="226"/>
      <c r="H667" s="230">
        <v>1.5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182</v>
      </c>
      <c r="AU667" s="236" t="s">
        <v>81</v>
      </c>
      <c r="AV667" s="13" t="s">
        <v>81</v>
      </c>
      <c r="AW667" s="13" t="s">
        <v>33</v>
      </c>
      <c r="AX667" s="13" t="s">
        <v>71</v>
      </c>
      <c r="AY667" s="236" t="s">
        <v>171</v>
      </c>
    </row>
    <row r="668" s="13" customFormat="1">
      <c r="A668" s="13"/>
      <c r="B668" s="225"/>
      <c r="C668" s="226"/>
      <c r="D668" s="227" t="s">
        <v>182</v>
      </c>
      <c r="E668" s="228" t="s">
        <v>19</v>
      </c>
      <c r="F668" s="229" t="s">
        <v>3267</v>
      </c>
      <c r="G668" s="226"/>
      <c r="H668" s="230">
        <v>1.0520000000000001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182</v>
      </c>
      <c r="AU668" s="236" t="s">
        <v>81</v>
      </c>
      <c r="AV668" s="13" t="s">
        <v>81</v>
      </c>
      <c r="AW668" s="13" t="s">
        <v>33</v>
      </c>
      <c r="AX668" s="13" t="s">
        <v>71</v>
      </c>
      <c r="AY668" s="236" t="s">
        <v>171</v>
      </c>
    </row>
    <row r="669" s="14" customFormat="1">
      <c r="A669" s="14"/>
      <c r="B669" s="237"/>
      <c r="C669" s="238"/>
      <c r="D669" s="227" t="s">
        <v>182</v>
      </c>
      <c r="E669" s="239" t="s">
        <v>19</v>
      </c>
      <c r="F669" s="240" t="s">
        <v>3268</v>
      </c>
      <c r="G669" s="238"/>
      <c r="H669" s="241">
        <v>181.12299999999999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7" t="s">
        <v>182</v>
      </c>
      <c r="AU669" s="247" t="s">
        <v>81</v>
      </c>
      <c r="AV669" s="14" t="s">
        <v>185</v>
      </c>
      <c r="AW669" s="14" t="s">
        <v>33</v>
      </c>
      <c r="AX669" s="14" t="s">
        <v>71</v>
      </c>
      <c r="AY669" s="247" t="s">
        <v>171</v>
      </c>
    </row>
    <row r="670" s="13" customFormat="1">
      <c r="A670" s="13"/>
      <c r="B670" s="225"/>
      <c r="C670" s="226"/>
      <c r="D670" s="227" t="s">
        <v>182</v>
      </c>
      <c r="E670" s="228" t="s">
        <v>19</v>
      </c>
      <c r="F670" s="229" t="s">
        <v>3269</v>
      </c>
      <c r="G670" s="226"/>
      <c r="H670" s="230">
        <v>33.024000000000001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182</v>
      </c>
      <c r="AU670" s="236" t="s">
        <v>81</v>
      </c>
      <c r="AV670" s="13" t="s">
        <v>81</v>
      </c>
      <c r="AW670" s="13" t="s">
        <v>33</v>
      </c>
      <c r="AX670" s="13" t="s">
        <v>71</v>
      </c>
      <c r="AY670" s="236" t="s">
        <v>171</v>
      </c>
    </row>
    <row r="671" s="13" customFormat="1">
      <c r="A671" s="13"/>
      <c r="B671" s="225"/>
      <c r="C671" s="226"/>
      <c r="D671" s="227" t="s">
        <v>182</v>
      </c>
      <c r="E671" s="228" t="s">
        <v>19</v>
      </c>
      <c r="F671" s="229" t="s">
        <v>3270</v>
      </c>
      <c r="G671" s="226"/>
      <c r="H671" s="230">
        <v>-1</v>
      </c>
      <c r="I671" s="231"/>
      <c r="J671" s="226"/>
      <c r="K671" s="226"/>
      <c r="L671" s="232"/>
      <c r="M671" s="233"/>
      <c r="N671" s="234"/>
      <c r="O671" s="234"/>
      <c r="P671" s="234"/>
      <c r="Q671" s="234"/>
      <c r="R671" s="234"/>
      <c r="S671" s="234"/>
      <c r="T671" s="23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6" t="s">
        <v>182</v>
      </c>
      <c r="AU671" s="236" t="s">
        <v>81</v>
      </c>
      <c r="AV671" s="13" t="s">
        <v>81</v>
      </c>
      <c r="AW671" s="13" t="s">
        <v>33</v>
      </c>
      <c r="AX671" s="13" t="s">
        <v>71</v>
      </c>
      <c r="AY671" s="236" t="s">
        <v>171</v>
      </c>
    </row>
    <row r="672" s="13" customFormat="1">
      <c r="A672" s="13"/>
      <c r="B672" s="225"/>
      <c r="C672" s="226"/>
      <c r="D672" s="227" t="s">
        <v>182</v>
      </c>
      <c r="E672" s="228" t="s">
        <v>19</v>
      </c>
      <c r="F672" s="229" t="s">
        <v>3228</v>
      </c>
      <c r="G672" s="226"/>
      <c r="H672" s="230">
        <v>0.75</v>
      </c>
      <c r="I672" s="231"/>
      <c r="J672" s="226"/>
      <c r="K672" s="226"/>
      <c r="L672" s="232"/>
      <c r="M672" s="233"/>
      <c r="N672" s="234"/>
      <c r="O672" s="234"/>
      <c r="P672" s="234"/>
      <c r="Q672" s="234"/>
      <c r="R672" s="234"/>
      <c r="S672" s="234"/>
      <c r="T672" s="23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6" t="s">
        <v>182</v>
      </c>
      <c r="AU672" s="236" t="s">
        <v>81</v>
      </c>
      <c r="AV672" s="13" t="s">
        <v>81</v>
      </c>
      <c r="AW672" s="13" t="s">
        <v>33</v>
      </c>
      <c r="AX672" s="13" t="s">
        <v>71</v>
      </c>
      <c r="AY672" s="236" t="s">
        <v>171</v>
      </c>
    </row>
    <row r="673" s="13" customFormat="1">
      <c r="A673" s="13"/>
      <c r="B673" s="225"/>
      <c r="C673" s="226"/>
      <c r="D673" s="227" t="s">
        <v>182</v>
      </c>
      <c r="E673" s="228" t="s">
        <v>19</v>
      </c>
      <c r="F673" s="229" t="s">
        <v>3224</v>
      </c>
      <c r="G673" s="226"/>
      <c r="H673" s="230">
        <v>2.6850000000000001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182</v>
      </c>
      <c r="AU673" s="236" t="s">
        <v>81</v>
      </c>
      <c r="AV673" s="13" t="s">
        <v>81</v>
      </c>
      <c r="AW673" s="13" t="s">
        <v>33</v>
      </c>
      <c r="AX673" s="13" t="s">
        <v>71</v>
      </c>
      <c r="AY673" s="236" t="s">
        <v>171</v>
      </c>
    </row>
    <row r="674" s="13" customFormat="1">
      <c r="A674" s="13"/>
      <c r="B674" s="225"/>
      <c r="C674" s="226"/>
      <c r="D674" s="227" t="s">
        <v>182</v>
      </c>
      <c r="E674" s="228" t="s">
        <v>19</v>
      </c>
      <c r="F674" s="229" t="s">
        <v>3271</v>
      </c>
      <c r="G674" s="226"/>
      <c r="H674" s="230">
        <v>62.640000000000001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182</v>
      </c>
      <c r="AU674" s="236" t="s">
        <v>81</v>
      </c>
      <c r="AV674" s="13" t="s">
        <v>81</v>
      </c>
      <c r="AW674" s="13" t="s">
        <v>33</v>
      </c>
      <c r="AX674" s="13" t="s">
        <v>71</v>
      </c>
      <c r="AY674" s="236" t="s">
        <v>171</v>
      </c>
    </row>
    <row r="675" s="13" customFormat="1">
      <c r="A675" s="13"/>
      <c r="B675" s="225"/>
      <c r="C675" s="226"/>
      <c r="D675" s="227" t="s">
        <v>182</v>
      </c>
      <c r="E675" s="228" t="s">
        <v>19</v>
      </c>
      <c r="F675" s="229" t="s">
        <v>3272</v>
      </c>
      <c r="G675" s="226"/>
      <c r="H675" s="230">
        <v>-15.602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182</v>
      </c>
      <c r="AU675" s="236" t="s">
        <v>81</v>
      </c>
      <c r="AV675" s="13" t="s">
        <v>81</v>
      </c>
      <c r="AW675" s="13" t="s">
        <v>33</v>
      </c>
      <c r="AX675" s="13" t="s">
        <v>71</v>
      </c>
      <c r="AY675" s="236" t="s">
        <v>171</v>
      </c>
    </row>
    <row r="676" s="13" customFormat="1">
      <c r="A676" s="13"/>
      <c r="B676" s="225"/>
      <c r="C676" s="226"/>
      <c r="D676" s="227" t="s">
        <v>182</v>
      </c>
      <c r="E676" s="228" t="s">
        <v>19</v>
      </c>
      <c r="F676" s="229" t="s">
        <v>3231</v>
      </c>
      <c r="G676" s="226"/>
      <c r="H676" s="230">
        <v>5.5800000000000001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182</v>
      </c>
      <c r="AU676" s="236" t="s">
        <v>81</v>
      </c>
      <c r="AV676" s="13" t="s">
        <v>81</v>
      </c>
      <c r="AW676" s="13" t="s">
        <v>33</v>
      </c>
      <c r="AX676" s="13" t="s">
        <v>71</v>
      </c>
      <c r="AY676" s="236" t="s">
        <v>171</v>
      </c>
    </row>
    <row r="677" s="13" customFormat="1">
      <c r="A677" s="13"/>
      <c r="B677" s="225"/>
      <c r="C677" s="226"/>
      <c r="D677" s="227" t="s">
        <v>182</v>
      </c>
      <c r="E677" s="228" t="s">
        <v>19</v>
      </c>
      <c r="F677" s="229" t="s">
        <v>3273</v>
      </c>
      <c r="G677" s="226"/>
      <c r="H677" s="230">
        <v>0.746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182</v>
      </c>
      <c r="AU677" s="236" t="s">
        <v>81</v>
      </c>
      <c r="AV677" s="13" t="s">
        <v>81</v>
      </c>
      <c r="AW677" s="13" t="s">
        <v>33</v>
      </c>
      <c r="AX677" s="13" t="s">
        <v>71</v>
      </c>
      <c r="AY677" s="236" t="s">
        <v>171</v>
      </c>
    </row>
    <row r="678" s="13" customFormat="1">
      <c r="A678" s="13"/>
      <c r="B678" s="225"/>
      <c r="C678" s="226"/>
      <c r="D678" s="227" t="s">
        <v>182</v>
      </c>
      <c r="E678" s="228" t="s">
        <v>19</v>
      </c>
      <c r="F678" s="229" t="s">
        <v>325</v>
      </c>
      <c r="G678" s="226"/>
      <c r="H678" s="230">
        <v>0.61899999999999999</v>
      </c>
      <c r="I678" s="231"/>
      <c r="J678" s="226"/>
      <c r="K678" s="226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182</v>
      </c>
      <c r="AU678" s="236" t="s">
        <v>81</v>
      </c>
      <c r="AV678" s="13" t="s">
        <v>81</v>
      </c>
      <c r="AW678" s="13" t="s">
        <v>33</v>
      </c>
      <c r="AX678" s="13" t="s">
        <v>71</v>
      </c>
      <c r="AY678" s="236" t="s">
        <v>171</v>
      </c>
    </row>
    <row r="679" s="13" customFormat="1">
      <c r="A679" s="13"/>
      <c r="B679" s="225"/>
      <c r="C679" s="226"/>
      <c r="D679" s="227" t="s">
        <v>182</v>
      </c>
      <c r="E679" s="228" t="s">
        <v>19</v>
      </c>
      <c r="F679" s="229" t="s">
        <v>3235</v>
      </c>
      <c r="G679" s="226"/>
      <c r="H679" s="230">
        <v>143.88</v>
      </c>
      <c r="I679" s="231"/>
      <c r="J679" s="226"/>
      <c r="K679" s="226"/>
      <c r="L679" s="232"/>
      <c r="M679" s="233"/>
      <c r="N679" s="234"/>
      <c r="O679" s="234"/>
      <c r="P679" s="234"/>
      <c r="Q679" s="234"/>
      <c r="R679" s="234"/>
      <c r="S679" s="234"/>
      <c r="T679" s="23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6" t="s">
        <v>182</v>
      </c>
      <c r="AU679" s="236" t="s">
        <v>81</v>
      </c>
      <c r="AV679" s="13" t="s">
        <v>81</v>
      </c>
      <c r="AW679" s="13" t="s">
        <v>33</v>
      </c>
      <c r="AX679" s="13" t="s">
        <v>71</v>
      </c>
      <c r="AY679" s="236" t="s">
        <v>171</v>
      </c>
    </row>
    <row r="680" s="13" customFormat="1">
      <c r="A680" s="13"/>
      <c r="B680" s="225"/>
      <c r="C680" s="226"/>
      <c r="D680" s="227" t="s">
        <v>182</v>
      </c>
      <c r="E680" s="228" t="s">
        <v>19</v>
      </c>
      <c r="F680" s="229" t="s">
        <v>3274</v>
      </c>
      <c r="G680" s="226"/>
      <c r="H680" s="230">
        <v>-29.280000000000001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182</v>
      </c>
      <c r="AU680" s="236" t="s">
        <v>81</v>
      </c>
      <c r="AV680" s="13" t="s">
        <v>81</v>
      </c>
      <c r="AW680" s="13" t="s">
        <v>33</v>
      </c>
      <c r="AX680" s="13" t="s">
        <v>71</v>
      </c>
      <c r="AY680" s="236" t="s">
        <v>171</v>
      </c>
    </row>
    <row r="681" s="13" customFormat="1">
      <c r="A681" s="13"/>
      <c r="B681" s="225"/>
      <c r="C681" s="226"/>
      <c r="D681" s="227" t="s">
        <v>182</v>
      </c>
      <c r="E681" s="228" t="s">
        <v>19</v>
      </c>
      <c r="F681" s="229" t="s">
        <v>3275</v>
      </c>
      <c r="G681" s="226"/>
      <c r="H681" s="230">
        <v>5.5599999999999996</v>
      </c>
      <c r="I681" s="231"/>
      <c r="J681" s="226"/>
      <c r="K681" s="226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182</v>
      </c>
      <c r="AU681" s="236" t="s">
        <v>81</v>
      </c>
      <c r="AV681" s="13" t="s">
        <v>81</v>
      </c>
      <c r="AW681" s="13" t="s">
        <v>33</v>
      </c>
      <c r="AX681" s="13" t="s">
        <v>71</v>
      </c>
      <c r="AY681" s="236" t="s">
        <v>171</v>
      </c>
    </row>
    <row r="682" s="13" customFormat="1">
      <c r="A682" s="13"/>
      <c r="B682" s="225"/>
      <c r="C682" s="226"/>
      <c r="D682" s="227" t="s">
        <v>182</v>
      </c>
      <c r="E682" s="228" t="s">
        <v>19</v>
      </c>
      <c r="F682" s="229" t="s">
        <v>3276</v>
      </c>
      <c r="G682" s="226"/>
      <c r="H682" s="230">
        <v>5.6159999999999997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182</v>
      </c>
      <c r="AU682" s="236" t="s">
        <v>81</v>
      </c>
      <c r="AV682" s="13" t="s">
        <v>81</v>
      </c>
      <c r="AW682" s="13" t="s">
        <v>33</v>
      </c>
      <c r="AX682" s="13" t="s">
        <v>71</v>
      </c>
      <c r="AY682" s="236" t="s">
        <v>171</v>
      </c>
    </row>
    <row r="683" s="13" customFormat="1">
      <c r="A683" s="13"/>
      <c r="B683" s="225"/>
      <c r="C683" s="226"/>
      <c r="D683" s="227" t="s">
        <v>182</v>
      </c>
      <c r="E683" s="228" t="s">
        <v>19</v>
      </c>
      <c r="F683" s="229" t="s">
        <v>3277</v>
      </c>
      <c r="G683" s="226"/>
      <c r="H683" s="230">
        <v>1.7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182</v>
      </c>
      <c r="AU683" s="236" t="s">
        <v>81</v>
      </c>
      <c r="AV683" s="13" t="s">
        <v>81</v>
      </c>
      <c r="AW683" s="13" t="s">
        <v>33</v>
      </c>
      <c r="AX683" s="13" t="s">
        <v>71</v>
      </c>
      <c r="AY683" s="236" t="s">
        <v>171</v>
      </c>
    </row>
    <row r="684" s="13" customFormat="1">
      <c r="A684" s="13"/>
      <c r="B684" s="225"/>
      <c r="C684" s="226"/>
      <c r="D684" s="227" t="s">
        <v>182</v>
      </c>
      <c r="E684" s="228" t="s">
        <v>19</v>
      </c>
      <c r="F684" s="229" t="s">
        <v>3278</v>
      </c>
      <c r="G684" s="226"/>
      <c r="H684" s="230">
        <v>137.63999999999999</v>
      </c>
      <c r="I684" s="231"/>
      <c r="J684" s="226"/>
      <c r="K684" s="226"/>
      <c r="L684" s="232"/>
      <c r="M684" s="233"/>
      <c r="N684" s="234"/>
      <c r="O684" s="234"/>
      <c r="P684" s="234"/>
      <c r="Q684" s="234"/>
      <c r="R684" s="234"/>
      <c r="S684" s="234"/>
      <c r="T684" s="23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6" t="s">
        <v>182</v>
      </c>
      <c r="AU684" s="236" t="s">
        <v>81</v>
      </c>
      <c r="AV684" s="13" t="s">
        <v>81</v>
      </c>
      <c r="AW684" s="13" t="s">
        <v>33</v>
      </c>
      <c r="AX684" s="13" t="s">
        <v>71</v>
      </c>
      <c r="AY684" s="236" t="s">
        <v>171</v>
      </c>
    </row>
    <row r="685" s="13" customFormat="1">
      <c r="A685" s="13"/>
      <c r="B685" s="225"/>
      <c r="C685" s="226"/>
      <c r="D685" s="227" t="s">
        <v>182</v>
      </c>
      <c r="E685" s="228" t="s">
        <v>19</v>
      </c>
      <c r="F685" s="229" t="s">
        <v>3243</v>
      </c>
      <c r="G685" s="226"/>
      <c r="H685" s="230">
        <v>13.875</v>
      </c>
      <c r="I685" s="231"/>
      <c r="J685" s="226"/>
      <c r="K685" s="226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182</v>
      </c>
      <c r="AU685" s="236" t="s">
        <v>81</v>
      </c>
      <c r="AV685" s="13" t="s">
        <v>81</v>
      </c>
      <c r="AW685" s="13" t="s">
        <v>33</v>
      </c>
      <c r="AX685" s="13" t="s">
        <v>71</v>
      </c>
      <c r="AY685" s="236" t="s">
        <v>171</v>
      </c>
    </row>
    <row r="686" s="13" customFormat="1">
      <c r="A686" s="13"/>
      <c r="B686" s="225"/>
      <c r="C686" s="226"/>
      <c r="D686" s="227" t="s">
        <v>182</v>
      </c>
      <c r="E686" s="228" t="s">
        <v>19</v>
      </c>
      <c r="F686" s="229" t="s">
        <v>3279</v>
      </c>
      <c r="G686" s="226"/>
      <c r="H686" s="230">
        <v>-24.867999999999999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182</v>
      </c>
      <c r="AU686" s="236" t="s">
        <v>81</v>
      </c>
      <c r="AV686" s="13" t="s">
        <v>81</v>
      </c>
      <c r="AW686" s="13" t="s">
        <v>33</v>
      </c>
      <c r="AX686" s="13" t="s">
        <v>71</v>
      </c>
      <c r="AY686" s="236" t="s">
        <v>171</v>
      </c>
    </row>
    <row r="687" s="13" customFormat="1">
      <c r="A687" s="13"/>
      <c r="B687" s="225"/>
      <c r="C687" s="226"/>
      <c r="D687" s="227" t="s">
        <v>182</v>
      </c>
      <c r="E687" s="228" t="s">
        <v>19</v>
      </c>
      <c r="F687" s="229" t="s">
        <v>3280</v>
      </c>
      <c r="G687" s="226"/>
      <c r="H687" s="230">
        <v>12.300000000000001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182</v>
      </c>
      <c r="AU687" s="236" t="s">
        <v>81</v>
      </c>
      <c r="AV687" s="13" t="s">
        <v>81</v>
      </c>
      <c r="AW687" s="13" t="s">
        <v>33</v>
      </c>
      <c r="AX687" s="13" t="s">
        <v>71</v>
      </c>
      <c r="AY687" s="236" t="s">
        <v>171</v>
      </c>
    </row>
    <row r="688" s="13" customFormat="1">
      <c r="A688" s="13"/>
      <c r="B688" s="225"/>
      <c r="C688" s="226"/>
      <c r="D688" s="227" t="s">
        <v>182</v>
      </c>
      <c r="E688" s="228" t="s">
        <v>19</v>
      </c>
      <c r="F688" s="229" t="s">
        <v>3246</v>
      </c>
      <c r="G688" s="226"/>
      <c r="H688" s="230">
        <v>2.79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182</v>
      </c>
      <c r="AU688" s="236" t="s">
        <v>81</v>
      </c>
      <c r="AV688" s="13" t="s">
        <v>81</v>
      </c>
      <c r="AW688" s="13" t="s">
        <v>33</v>
      </c>
      <c r="AX688" s="13" t="s">
        <v>71</v>
      </c>
      <c r="AY688" s="236" t="s">
        <v>171</v>
      </c>
    </row>
    <row r="689" s="13" customFormat="1">
      <c r="A689" s="13"/>
      <c r="B689" s="225"/>
      <c r="C689" s="226"/>
      <c r="D689" s="227" t="s">
        <v>182</v>
      </c>
      <c r="E689" s="228" t="s">
        <v>19</v>
      </c>
      <c r="F689" s="229" t="s">
        <v>3281</v>
      </c>
      <c r="G689" s="226"/>
      <c r="H689" s="230">
        <v>2.7000000000000002</v>
      </c>
      <c r="I689" s="231"/>
      <c r="J689" s="226"/>
      <c r="K689" s="226"/>
      <c r="L689" s="232"/>
      <c r="M689" s="233"/>
      <c r="N689" s="234"/>
      <c r="O689" s="234"/>
      <c r="P689" s="234"/>
      <c r="Q689" s="234"/>
      <c r="R689" s="234"/>
      <c r="S689" s="234"/>
      <c r="T689" s="23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6" t="s">
        <v>182</v>
      </c>
      <c r="AU689" s="236" t="s">
        <v>81</v>
      </c>
      <c r="AV689" s="13" t="s">
        <v>81</v>
      </c>
      <c r="AW689" s="13" t="s">
        <v>33</v>
      </c>
      <c r="AX689" s="13" t="s">
        <v>71</v>
      </c>
      <c r="AY689" s="236" t="s">
        <v>171</v>
      </c>
    </row>
    <row r="690" s="13" customFormat="1">
      <c r="A690" s="13"/>
      <c r="B690" s="225"/>
      <c r="C690" s="226"/>
      <c r="D690" s="227" t="s">
        <v>182</v>
      </c>
      <c r="E690" s="228" t="s">
        <v>19</v>
      </c>
      <c r="F690" s="229" t="s">
        <v>3282</v>
      </c>
      <c r="G690" s="226"/>
      <c r="H690" s="230">
        <v>0.81000000000000005</v>
      </c>
      <c r="I690" s="231"/>
      <c r="J690" s="226"/>
      <c r="K690" s="226"/>
      <c r="L690" s="232"/>
      <c r="M690" s="233"/>
      <c r="N690" s="234"/>
      <c r="O690" s="234"/>
      <c r="P690" s="234"/>
      <c r="Q690" s="234"/>
      <c r="R690" s="234"/>
      <c r="S690" s="234"/>
      <c r="T690" s="23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6" t="s">
        <v>182</v>
      </c>
      <c r="AU690" s="236" t="s">
        <v>81</v>
      </c>
      <c r="AV690" s="13" t="s">
        <v>81</v>
      </c>
      <c r="AW690" s="13" t="s">
        <v>33</v>
      </c>
      <c r="AX690" s="13" t="s">
        <v>71</v>
      </c>
      <c r="AY690" s="236" t="s">
        <v>171</v>
      </c>
    </row>
    <row r="691" s="13" customFormat="1">
      <c r="A691" s="13"/>
      <c r="B691" s="225"/>
      <c r="C691" s="226"/>
      <c r="D691" s="227" t="s">
        <v>182</v>
      </c>
      <c r="E691" s="228" t="s">
        <v>19</v>
      </c>
      <c r="F691" s="229" t="s">
        <v>3283</v>
      </c>
      <c r="G691" s="226"/>
      <c r="H691" s="230">
        <v>225.01599999999999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182</v>
      </c>
      <c r="AU691" s="236" t="s">
        <v>81</v>
      </c>
      <c r="AV691" s="13" t="s">
        <v>81</v>
      </c>
      <c r="AW691" s="13" t="s">
        <v>33</v>
      </c>
      <c r="AX691" s="13" t="s">
        <v>71</v>
      </c>
      <c r="AY691" s="236" t="s">
        <v>171</v>
      </c>
    </row>
    <row r="692" s="13" customFormat="1">
      <c r="A692" s="13"/>
      <c r="B692" s="225"/>
      <c r="C692" s="226"/>
      <c r="D692" s="227" t="s">
        <v>182</v>
      </c>
      <c r="E692" s="228" t="s">
        <v>19</v>
      </c>
      <c r="F692" s="229" t="s">
        <v>3284</v>
      </c>
      <c r="G692" s="226"/>
      <c r="H692" s="230">
        <v>-44.104999999999997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182</v>
      </c>
      <c r="AU692" s="236" t="s">
        <v>81</v>
      </c>
      <c r="AV692" s="13" t="s">
        <v>81</v>
      </c>
      <c r="AW692" s="13" t="s">
        <v>33</v>
      </c>
      <c r="AX692" s="13" t="s">
        <v>71</v>
      </c>
      <c r="AY692" s="236" t="s">
        <v>171</v>
      </c>
    </row>
    <row r="693" s="13" customFormat="1">
      <c r="A693" s="13"/>
      <c r="B693" s="225"/>
      <c r="C693" s="226"/>
      <c r="D693" s="227" t="s">
        <v>182</v>
      </c>
      <c r="E693" s="228" t="s">
        <v>19</v>
      </c>
      <c r="F693" s="229" t="s">
        <v>3285</v>
      </c>
      <c r="G693" s="226"/>
      <c r="H693" s="230">
        <v>5.8380000000000001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182</v>
      </c>
      <c r="AU693" s="236" t="s">
        <v>81</v>
      </c>
      <c r="AV693" s="13" t="s">
        <v>81</v>
      </c>
      <c r="AW693" s="13" t="s">
        <v>33</v>
      </c>
      <c r="AX693" s="13" t="s">
        <v>71</v>
      </c>
      <c r="AY693" s="236" t="s">
        <v>171</v>
      </c>
    </row>
    <row r="694" s="13" customFormat="1">
      <c r="A694" s="13"/>
      <c r="B694" s="225"/>
      <c r="C694" s="226"/>
      <c r="D694" s="227" t="s">
        <v>182</v>
      </c>
      <c r="E694" s="228" t="s">
        <v>19</v>
      </c>
      <c r="F694" s="229" t="s">
        <v>3286</v>
      </c>
      <c r="G694" s="226"/>
      <c r="H694" s="230">
        <v>1.54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182</v>
      </c>
      <c r="AU694" s="236" t="s">
        <v>81</v>
      </c>
      <c r="AV694" s="13" t="s">
        <v>81</v>
      </c>
      <c r="AW694" s="13" t="s">
        <v>33</v>
      </c>
      <c r="AX694" s="13" t="s">
        <v>71</v>
      </c>
      <c r="AY694" s="236" t="s">
        <v>171</v>
      </c>
    </row>
    <row r="695" s="13" customFormat="1">
      <c r="A695" s="13"/>
      <c r="B695" s="225"/>
      <c r="C695" s="226"/>
      <c r="D695" s="227" t="s">
        <v>182</v>
      </c>
      <c r="E695" s="228" t="s">
        <v>19</v>
      </c>
      <c r="F695" s="229" t="s">
        <v>3287</v>
      </c>
      <c r="G695" s="226"/>
      <c r="H695" s="230">
        <v>1.5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182</v>
      </c>
      <c r="AU695" s="236" t="s">
        <v>81</v>
      </c>
      <c r="AV695" s="13" t="s">
        <v>81</v>
      </c>
      <c r="AW695" s="13" t="s">
        <v>33</v>
      </c>
      <c r="AX695" s="13" t="s">
        <v>71</v>
      </c>
      <c r="AY695" s="236" t="s">
        <v>171</v>
      </c>
    </row>
    <row r="696" s="13" customFormat="1">
      <c r="A696" s="13"/>
      <c r="B696" s="225"/>
      <c r="C696" s="226"/>
      <c r="D696" s="227" t="s">
        <v>182</v>
      </c>
      <c r="E696" s="228" t="s">
        <v>19</v>
      </c>
      <c r="F696" s="229" t="s">
        <v>3288</v>
      </c>
      <c r="G696" s="226"/>
      <c r="H696" s="230">
        <v>8.3699999999999992</v>
      </c>
      <c r="I696" s="231"/>
      <c r="J696" s="226"/>
      <c r="K696" s="226"/>
      <c r="L696" s="232"/>
      <c r="M696" s="233"/>
      <c r="N696" s="234"/>
      <c r="O696" s="234"/>
      <c r="P696" s="234"/>
      <c r="Q696" s="234"/>
      <c r="R696" s="234"/>
      <c r="S696" s="234"/>
      <c r="T696" s="23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6" t="s">
        <v>182</v>
      </c>
      <c r="AU696" s="236" t="s">
        <v>81</v>
      </c>
      <c r="AV696" s="13" t="s">
        <v>81</v>
      </c>
      <c r="AW696" s="13" t="s">
        <v>33</v>
      </c>
      <c r="AX696" s="13" t="s">
        <v>71</v>
      </c>
      <c r="AY696" s="236" t="s">
        <v>171</v>
      </c>
    </row>
    <row r="697" s="13" customFormat="1">
      <c r="A697" s="13"/>
      <c r="B697" s="225"/>
      <c r="C697" s="226"/>
      <c r="D697" s="227" t="s">
        <v>182</v>
      </c>
      <c r="E697" s="228" t="s">
        <v>19</v>
      </c>
      <c r="F697" s="229" t="s">
        <v>3289</v>
      </c>
      <c r="G697" s="226"/>
      <c r="H697" s="230">
        <v>62.509999999999998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182</v>
      </c>
      <c r="AU697" s="236" t="s">
        <v>81</v>
      </c>
      <c r="AV697" s="13" t="s">
        <v>81</v>
      </c>
      <c r="AW697" s="13" t="s">
        <v>33</v>
      </c>
      <c r="AX697" s="13" t="s">
        <v>71</v>
      </c>
      <c r="AY697" s="236" t="s">
        <v>171</v>
      </c>
    </row>
    <row r="698" s="13" customFormat="1">
      <c r="A698" s="13"/>
      <c r="B698" s="225"/>
      <c r="C698" s="226"/>
      <c r="D698" s="227" t="s">
        <v>182</v>
      </c>
      <c r="E698" s="228" t="s">
        <v>19</v>
      </c>
      <c r="F698" s="229" t="s">
        <v>3290</v>
      </c>
      <c r="G698" s="226"/>
      <c r="H698" s="230">
        <v>9.0399999999999991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182</v>
      </c>
      <c r="AU698" s="236" t="s">
        <v>81</v>
      </c>
      <c r="AV698" s="13" t="s">
        <v>81</v>
      </c>
      <c r="AW698" s="13" t="s">
        <v>33</v>
      </c>
      <c r="AX698" s="13" t="s">
        <v>71</v>
      </c>
      <c r="AY698" s="236" t="s">
        <v>171</v>
      </c>
    </row>
    <row r="699" s="13" customFormat="1">
      <c r="A699" s="13"/>
      <c r="B699" s="225"/>
      <c r="C699" s="226"/>
      <c r="D699" s="227" t="s">
        <v>182</v>
      </c>
      <c r="E699" s="228" t="s">
        <v>19</v>
      </c>
      <c r="F699" s="229" t="s">
        <v>3291</v>
      </c>
      <c r="G699" s="226"/>
      <c r="H699" s="230">
        <v>1.1699999999999999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182</v>
      </c>
      <c r="AU699" s="236" t="s">
        <v>81</v>
      </c>
      <c r="AV699" s="13" t="s">
        <v>81</v>
      </c>
      <c r="AW699" s="13" t="s">
        <v>33</v>
      </c>
      <c r="AX699" s="13" t="s">
        <v>71</v>
      </c>
      <c r="AY699" s="236" t="s">
        <v>171</v>
      </c>
    </row>
    <row r="700" s="13" customFormat="1">
      <c r="A700" s="13"/>
      <c r="B700" s="225"/>
      <c r="C700" s="226"/>
      <c r="D700" s="227" t="s">
        <v>182</v>
      </c>
      <c r="E700" s="228" t="s">
        <v>19</v>
      </c>
      <c r="F700" s="229" t="s">
        <v>3292</v>
      </c>
      <c r="G700" s="226"/>
      <c r="H700" s="230">
        <v>-5.2690000000000001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182</v>
      </c>
      <c r="AU700" s="236" t="s">
        <v>81</v>
      </c>
      <c r="AV700" s="13" t="s">
        <v>81</v>
      </c>
      <c r="AW700" s="13" t="s">
        <v>33</v>
      </c>
      <c r="AX700" s="13" t="s">
        <v>71</v>
      </c>
      <c r="AY700" s="236" t="s">
        <v>171</v>
      </c>
    </row>
    <row r="701" s="13" customFormat="1">
      <c r="A701" s="13"/>
      <c r="B701" s="225"/>
      <c r="C701" s="226"/>
      <c r="D701" s="227" t="s">
        <v>182</v>
      </c>
      <c r="E701" s="228" t="s">
        <v>19</v>
      </c>
      <c r="F701" s="229" t="s">
        <v>3293</v>
      </c>
      <c r="G701" s="226"/>
      <c r="H701" s="230">
        <v>1.1120000000000001</v>
      </c>
      <c r="I701" s="231"/>
      <c r="J701" s="226"/>
      <c r="K701" s="226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182</v>
      </c>
      <c r="AU701" s="236" t="s">
        <v>81</v>
      </c>
      <c r="AV701" s="13" t="s">
        <v>81</v>
      </c>
      <c r="AW701" s="13" t="s">
        <v>33</v>
      </c>
      <c r="AX701" s="13" t="s">
        <v>71</v>
      </c>
      <c r="AY701" s="236" t="s">
        <v>171</v>
      </c>
    </row>
    <row r="702" s="13" customFormat="1">
      <c r="A702" s="13"/>
      <c r="B702" s="225"/>
      <c r="C702" s="226"/>
      <c r="D702" s="227" t="s">
        <v>182</v>
      </c>
      <c r="E702" s="228" t="s">
        <v>19</v>
      </c>
      <c r="F702" s="229" t="s">
        <v>3294</v>
      </c>
      <c r="G702" s="226"/>
      <c r="H702" s="230">
        <v>0.93000000000000005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182</v>
      </c>
      <c r="AU702" s="236" t="s">
        <v>81</v>
      </c>
      <c r="AV702" s="13" t="s">
        <v>81</v>
      </c>
      <c r="AW702" s="13" t="s">
        <v>33</v>
      </c>
      <c r="AX702" s="13" t="s">
        <v>71</v>
      </c>
      <c r="AY702" s="236" t="s">
        <v>171</v>
      </c>
    </row>
    <row r="703" s="13" customFormat="1">
      <c r="A703" s="13"/>
      <c r="B703" s="225"/>
      <c r="C703" s="226"/>
      <c r="D703" s="227" t="s">
        <v>182</v>
      </c>
      <c r="E703" s="228" t="s">
        <v>19</v>
      </c>
      <c r="F703" s="229" t="s">
        <v>3295</v>
      </c>
      <c r="G703" s="226"/>
      <c r="H703" s="230">
        <v>0.80000000000000004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182</v>
      </c>
      <c r="AU703" s="236" t="s">
        <v>81</v>
      </c>
      <c r="AV703" s="13" t="s">
        <v>81</v>
      </c>
      <c r="AW703" s="13" t="s">
        <v>33</v>
      </c>
      <c r="AX703" s="13" t="s">
        <v>71</v>
      </c>
      <c r="AY703" s="236" t="s">
        <v>171</v>
      </c>
    </row>
    <row r="704" s="13" customFormat="1">
      <c r="A704" s="13"/>
      <c r="B704" s="225"/>
      <c r="C704" s="226"/>
      <c r="D704" s="227" t="s">
        <v>182</v>
      </c>
      <c r="E704" s="228" t="s">
        <v>19</v>
      </c>
      <c r="F704" s="229" t="s">
        <v>3296</v>
      </c>
      <c r="G704" s="226"/>
      <c r="H704" s="230">
        <v>35.100000000000001</v>
      </c>
      <c r="I704" s="231"/>
      <c r="J704" s="226"/>
      <c r="K704" s="226"/>
      <c r="L704" s="232"/>
      <c r="M704" s="233"/>
      <c r="N704" s="234"/>
      <c r="O704" s="234"/>
      <c r="P704" s="234"/>
      <c r="Q704" s="234"/>
      <c r="R704" s="234"/>
      <c r="S704" s="234"/>
      <c r="T704" s="23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6" t="s">
        <v>182</v>
      </c>
      <c r="AU704" s="236" t="s">
        <v>81</v>
      </c>
      <c r="AV704" s="13" t="s">
        <v>81</v>
      </c>
      <c r="AW704" s="13" t="s">
        <v>33</v>
      </c>
      <c r="AX704" s="13" t="s">
        <v>71</v>
      </c>
      <c r="AY704" s="236" t="s">
        <v>171</v>
      </c>
    </row>
    <row r="705" s="13" customFormat="1">
      <c r="A705" s="13"/>
      <c r="B705" s="225"/>
      <c r="C705" s="226"/>
      <c r="D705" s="227" t="s">
        <v>182</v>
      </c>
      <c r="E705" s="228" t="s">
        <v>19</v>
      </c>
      <c r="F705" s="229" t="s">
        <v>3297</v>
      </c>
      <c r="G705" s="226"/>
      <c r="H705" s="230">
        <v>-1.8380000000000001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182</v>
      </c>
      <c r="AU705" s="236" t="s">
        <v>81</v>
      </c>
      <c r="AV705" s="13" t="s">
        <v>81</v>
      </c>
      <c r="AW705" s="13" t="s">
        <v>33</v>
      </c>
      <c r="AX705" s="13" t="s">
        <v>71</v>
      </c>
      <c r="AY705" s="236" t="s">
        <v>171</v>
      </c>
    </row>
    <row r="706" s="13" customFormat="1">
      <c r="A706" s="13"/>
      <c r="B706" s="225"/>
      <c r="C706" s="226"/>
      <c r="D706" s="227" t="s">
        <v>182</v>
      </c>
      <c r="E706" s="228" t="s">
        <v>19</v>
      </c>
      <c r="F706" s="229" t="s">
        <v>3298</v>
      </c>
      <c r="G706" s="226"/>
      <c r="H706" s="230">
        <v>0.91000000000000003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182</v>
      </c>
      <c r="AU706" s="236" t="s">
        <v>81</v>
      </c>
      <c r="AV706" s="13" t="s">
        <v>81</v>
      </c>
      <c r="AW706" s="13" t="s">
        <v>33</v>
      </c>
      <c r="AX706" s="13" t="s">
        <v>71</v>
      </c>
      <c r="AY706" s="236" t="s">
        <v>171</v>
      </c>
    </row>
    <row r="707" s="14" customFormat="1">
      <c r="A707" s="14"/>
      <c r="B707" s="237"/>
      <c r="C707" s="238"/>
      <c r="D707" s="227" t="s">
        <v>182</v>
      </c>
      <c r="E707" s="239" t="s">
        <v>19</v>
      </c>
      <c r="F707" s="240" t="s">
        <v>3299</v>
      </c>
      <c r="G707" s="238"/>
      <c r="H707" s="241">
        <v>664.78899999999976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182</v>
      </c>
      <c r="AU707" s="247" t="s">
        <v>81</v>
      </c>
      <c r="AV707" s="14" t="s">
        <v>185</v>
      </c>
      <c r="AW707" s="14" t="s">
        <v>33</v>
      </c>
      <c r="AX707" s="14" t="s">
        <v>71</v>
      </c>
      <c r="AY707" s="247" t="s">
        <v>171</v>
      </c>
    </row>
    <row r="708" s="13" customFormat="1">
      <c r="A708" s="13"/>
      <c r="B708" s="225"/>
      <c r="C708" s="226"/>
      <c r="D708" s="227" t="s">
        <v>182</v>
      </c>
      <c r="E708" s="228" t="s">
        <v>19</v>
      </c>
      <c r="F708" s="229" t="s">
        <v>3300</v>
      </c>
      <c r="G708" s="226"/>
      <c r="H708" s="230">
        <v>81.540000000000006</v>
      </c>
      <c r="I708" s="231"/>
      <c r="J708" s="226"/>
      <c r="K708" s="226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182</v>
      </c>
      <c r="AU708" s="236" t="s">
        <v>81</v>
      </c>
      <c r="AV708" s="13" t="s">
        <v>81</v>
      </c>
      <c r="AW708" s="13" t="s">
        <v>33</v>
      </c>
      <c r="AX708" s="13" t="s">
        <v>71</v>
      </c>
      <c r="AY708" s="236" t="s">
        <v>171</v>
      </c>
    </row>
    <row r="709" s="13" customFormat="1">
      <c r="A709" s="13"/>
      <c r="B709" s="225"/>
      <c r="C709" s="226"/>
      <c r="D709" s="227" t="s">
        <v>182</v>
      </c>
      <c r="E709" s="228" t="s">
        <v>19</v>
      </c>
      <c r="F709" s="229" t="s">
        <v>3301</v>
      </c>
      <c r="G709" s="226"/>
      <c r="H709" s="230">
        <v>-7.6200000000000001</v>
      </c>
      <c r="I709" s="231"/>
      <c r="J709" s="226"/>
      <c r="K709" s="226"/>
      <c r="L709" s="232"/>
      <c r="M709" s="233"/>
      <c r="N709" s="234"/>
      <c r="O709" s="234"/>
      <c r="P709" s="234"/>
      <c r="Q709" s="234"/>
      <c r="R709" s="234"/>
      <c r="S709" s="234"/>
      <c r="T709" s="23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6" t="s">
        <v>182</v>
      </c>
      <c r="AU709" s="236" t="s">
        <v>81</v>
      </c>
      <c r="AV709" s="13" t="s">
        <v>81</v>
      </c>
      <c r="AW709" s="13" t="s">
        <v>33</v>
      </c>
      <c r="AX709" s="13" t="s">
        <v>71</v>
      </c>
      <c r="AY709" s="236" t="s">
        <v>171</v>
      </c>
    </row>
    <row r="710" s="13" customFormat="1">
      <c r="A710" s="13"/>
      <c r="B710" s="225"/>
      <c r="C710" s="226"/>
      <c r="D710" s="227" t="s">
        <v>182</v>
      </c>
      <c r="E710" s="228" t="s">
        <v>19</v>
      </c>
      <c r="F710" s="229" t="s">
        <v>3302</v>
      </c>
      <c r="G710" s="226"/>
      <c r="H710" s="230">
        <v>1.2150000000000001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182</v>
      </c>
      <c r="AU710" s="236" t="s">
        <v>81</v>
      </c>
      <c r="AV710" s="13" t="s">
        <v>81</v>
      </c>
      <c r="AW710" s="13" t="s">
        <v>33</v>
      </c>
      <c r="AX710" s="13" t="s">
        <v>71</v>
      </c>
      <c r="AY710" s="236" t="s">
        <v>171</v>
      </c>
    </row>
    <row r="711" s="13" customFormat="1">
      <c r="A711" s="13"/>
      <c r="B711" s="225"/>
      <c r="C711" s="226"/>
      <c r="D711" s="227" t="s">
        <v>182</v>
      </c>
      <c r="E711" s="228" t="s">
        <v>19</v>
      </c>
      <c r="F711" s="229" t="s">
        <v>3303</v>
      </c>
      <c r="G711" s="226"/>
      <c r="H711" s="230">
        <v>1.1799999999999999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182</v>
      </c>
      <c r="AU711" s="236" t="s">
        <v>81</v>
      </c>
      <c r="AV711" s="13" t="s">
        <v>81</v>
      </c>
      <c r="AW711" s="13" t="s">
        <v>33</v>
      </c>
      <c r="AX711" s="13" t="s">
        <v>71</v>
      </c>
      <c r="AY711" s="236" t="s">
        <v>171</v>
      </c>
    </row>
    <row r="712" s="13" customFormat="1">
      <c r="A712" s="13"/>
      <c r="B712" s="225"/>
      <c r="C712" s="226"/>
      <c r="D712" s="227" t="s">
        <v>182</v>
      </c>
      <c r="E712" s="228" t="s">
        <v>19</v>
      </c>
      <c r="F712" s="229" t="s">
        <v>3304</v>
      </c>
      <c r="G712" s="226"/>
      <c r="H712" s="230">
        <v>0.85499999999999998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182</v>
      </c>
      <c r="AU712" s="236" t="s">
        <v>81</v>
      </c>
      <c r="AV712" s="13" t="s">
        <v>81</v>
      </c>
      <c r="AW712" s="13" t="s">
        <v>33</v>
      </c>
      <c r="AX712" s="13" t="s">
        <v>71</v>
      </c>
      <c r="AY712" s="236" t="s">
        <v>171</v>
      </c>
    </row>
    <row r="713" s="13" customFormat="1">
      <c r="A713" s="13"/>
      <c r="B713" s="225"/>
      <c r="C713" s="226"/>
      <c r="D713" s="227" t="s">
        <v>182</v>
      </c>
      <c r="E713" s="228" t="s">
        <v>19</v>
      </c>
      <c r="F713" s="229" t="s">
        <v>3305</v>
      </c>
      <c r="G713" s="226"/>
      <c r="H713" s="230">
        <v>21.960000000000001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182</v>
      </c>
      <c r="AU713" s="236" t="s">
        <v>81</v>
      </c>
      <c r="AV713" s="13" t="s">
        <v>81</v>
      </c>
      <c r="AW713" s="13" t="s">
        <v>33</v>
      </c>
      <c r="AX713" s="13" t="s">
        <v>71</v>
      </c>
      <c r="AY713" s="236" t="s">
        <v>171</v>
      </c>
    </row>
    <row r="714" s="13" customFormat="1">
      <c r="A714" s="13"/>
      <c r="B714" s="225"/>
      <c r="C714" s="226"/>
      <c r="D714" s="227" t="s">
        <v>182</v>
      </c>
      <c r="E714" s="228" t="s">
        <v>19</v>
      </c>
      <c r="F714" s="229" t="s">
        <v>3306</v>
      </c>
      <c r="G714" s="226"/>
      <c r="H714" s="230">
        <v>20.399999999999999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182</v>
      </c>
      <c r="AU714" s="236" t="s">
        <v>81</v>
      </c>
      <c r="AV714" s="13" t="s">
        <v>81</v>
      </c>
      <c r="AW714" s="13" t="s">
        <v>33</v>
      </c>
      <c r="AX714" s="13" t="s">
        <v>71</v>
      </c>
      <c r="AY714" s="236" t="s">
        <v>171</v>
      </c>
    </row>
    <row r="715" s="13" customFormat="1">
      <c r="A715" s="13"/>
      <c r="B715" s="225"/>
      <c r="C715" s="226"/>
      <c r="D715" s="227" t="s">
        <v>182</v>
      </c>
      <c r="E715" s="228" t="s">
        <v>19</v>
      </c>
      <c r="F715" s="229" t="s">
        <v>3307</v>
      </c>
      <c r="G715" s="226"/>
      <c r="H715" s="230">
        <v>4.7999999999999998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182</v>
      </c>
      <c r="AU715" s="236" t="s">
        <v>81</v>
      </c>
      <c r="AV715" s="13" t="s">
        <v>81</v>
      </c>
      <c r="AW715" s="13" t="s">
        <v>33</v>
      </c>
      <c r="AX715" s="13" t="s">
        <v>71</v>
      </c>
      <c r="AY715" s="236" t="s">
        <v>171</v>
      </c>
    </row>
    <row r="716" s="13" customFormat="1">
      <c r="A716" s="13"/>
      <c r="B716" s="225"/>
      <c r="C716" s="226"/>
      <c r="D716" s="227" t="s">
        <v>182</v>
      </c>
      <c r="E716" s="228" t="s">
        <v>19</v>
      </c>
      <c r="F716" s="229" t="s">
        <v>3308</v>
      </c>
      <c r="G716" s="226"/>
      <c r="H716" s="230">
        <v>4</v>
      </c>
      <c r="I716" s="231"/>
      <c r="J716" s="226"/>
      <c r="K716" s="226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182</v>
      </c>
      <c r="AU716" s="236" t="s">
        <v>81</v>
      </c>
      <c r="AV716" s="13" t="s">
        <v>81</v>
      </c>
      <c r="AW716" s="13" t="s">
        <v>33</v>
      </c>
      <c r="AX716" s="13" t="s">
        <v>71</v>
      </c>
      <c r="AY716" s="236" t="s">
        <v>171</v>
      </c>
    </row>
    <row r="717" s="13" customFormat="1">
      <c r="A717" s="13"/>
      <c r="B717" s="225"/>
      <c r="C717" s="226"/>
      <c r="D717" s="227" t="s">
        <v>182</v>
      </c>
      <c r="E717" s="228" t="s">
        <v>19</v>
      </c>
      <c r="F717" s="229" t="s">
        <v>3309</v>
      </c>
      <c r="G717" s="226"/>
      <c r="H717" s="230">
        <v>8.6400000000000006</v>
      </c>
      <c r="I717" s="231"/>
      <c r="J717" s="226"/>
      <c r="K717" s="226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182</v>
      </c>
      <c r="AU717" s="236" t="s">
        <v>81</v>
      </c>
      <c r="AV717" s="13" t="s">
        <v>81</v>
      </c>
      <c r="AW717" s="13" t="s">
        <v>33</v>
      </c>
      <c r="AX717" s="13" t="s">
        <v>71</v>
      </c>
      <c r="AY717" s="236" t="s">
        <v>171</v>
      </c>
    </row>
    <row r="718" s="13" customFormat="1">
      <c r="A718" s="13"/>
      <c r="B718" s="225"/>
      <c r="C718" s="226"/>
      <c r="D718" s="227" t="s">
        <v>182</v>
      </c>
      <c r="E718" s="228" t="s">
        <v>19</v>
      </c>
      <c r="F718" s="229" t="s">
        <v>3310</v>
      </c>
      <c r="G718" s="226"/>
      <c r="H718" s="230">
        <v>3.0099999999999998</v>
      </c>
      <c r="I718" s="231"/>
      <c r="J718" s="226"/>
      <c r="K718" s="226"/>
      <c r="L718" s="232"/>
      <c r="M718" s="233"/>
      <c r="N718" s="234"/>
      <c r="O718" s="234"/>
      <c r="P718" s="234"/>
      <c r="Q718" s="234"/>
      <c r="R718" s="234"/>
      <c r="S718" s="234"/>
      <c r="T718" s="23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6" t="s">
        <v>182</v>
      </c>
      <c r="AU718" s="236" t="s">
        <v>81</v>
      </c>
      <c r="AV718" s="13" t="s">
        <v>81</v>
      </c>
      <c r="AW718" s="13" t="s">
        <v>33</v>
      </c>
      <c r="AX718" s="13" t="s">
        <v>71</v>
      </c>
      <c r="AY718" s="236" t="s">
        <v>171</v>
      </c>
    </row>
    <row r="719" s="13" customFormat="1">
      <c r="A719" s="13"/>
      <c r="B719" s="225"/>
      <c r="C719" s="226"/>
      <c r="D719" s="227" t="s">
        <v>182</v>
      </c>
      <c r="E719" s="228" t="s">
        <v>19</v>
      </c>
      <c r="F719" s="229" t="s">
        <v>3270</v>
      </c>
      <c r="G719" s="226"/>
      <c r="H719" s="230">
        <v>-1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182</v>
      </c>
      <c r="AU719" s="236" t="s">
        <v>81</v>
      </c>
      <c r="AV719" s="13" t="s">
        <v>81</v>
      </c>
      <c r="AW719" s="13" t="s">
        <v>33</v>
      </c>
      <c r="AX719" s="13" t="s">
        <v>71</v>
      </c>
      <c r="AY719" s="236" t="s">
        <v>171</v>
      </c>
    </row>
    <row r="720" s="13" customFormat="1">
      <c r="A720" s="13"/>
      <c r="B720" s="225"/>
      <c r="C720" s="226"/>
      <c r="D720" s="227" t="s">
        <v>182</v>
      </c>
      <c r="E720" s="228" t="s">
        <v>19</v>
      </c>
      <c r="F720" s="229" t="s">
        <v>3228</v>
      </c>
      <c r="G720" s="226"/>
      <c r="H720" s="230">
        <v>0.75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182</v>
      </c>
      <c r="AU720" s="236" t="s">
        <v>81</v>
      </c>
      <c r="AV720" s="13" t="s">
        <v>81</v>
      </c>
      <c r="AW720" s="13" t="s">
        <v>33</v>
      </c>
      <c r="AX720" s="13" t="s">
        <v>71</v>
      </c>
      <c r="AY720" s="236" t="s">
        <v>171</v>
      </c>
    </row>
    <row r="721" s="14" customFormat="1">
      <c r="A721" s="14"/>
      <c r="B721" s="237"/>
      <c r="C721" s="238"/>
      <c r="D721" s="227" t="s">
        <v>182</v>
      </c>
      <c r="E721" s="239" t="s">
        <v>19</v>
      </c>
      <c r="F721" s="240" t="s">
        <v>3311</v>
      </c>
      <c r="G721" s="238"/>
      <c r="H721" s="241">
        <v>139.73000000000002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7" t="s">
        <v>182</v>
      </c>
      <c r="AU721" s="247" t="s">
        <v>81</v>
      </c>
      <c r="AV721" s="14" t="s">
        <v>185</v>
      </c>
      <c r="AW721" s="14" t="s">
        <v>33</v>
      </c>
      <c r="AX721" s="14" t="s">
        <v>71</v>
      </c>
      <c r="AY721" s="247" t="s">
        <v>171</v>
      </c>
    </row>
    <row r="722" s="13" customFormat="1">
      <c r="A722" s="13"/>
      <c r="B722" s="225"/>
      <c r="C722" s="226"/>
      <c r="D722" s="227" t="s">
        <v>182</v>
      </c>
      <c r="E722" s="228" t="s">
        <v>19</v>
      </c>
      <c r="F722" s="229" t="s">
        <v>3312</v>
      </c>
      <c r="G722" s="226"/>
      <c r="H722" s="230">
        <v>34.890000000000001</v>
      </c>
      <c r="I722" s="231"/>
      <c r="J722" s="226"/>
      <c r="K722" s="226"/>
      <c r="L722" s="232"/>
      <c r="M722" s="233"/>
      <c r="N722" s="234"/>
      <c r="O722" s="234"/>
      <c r="P722" s="234"/>
      <c r="Q722" s="234"/>
      <c r="R722" s="234"/>
      <c r="S722" s="234"/>
      <c r="T722" s="23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6" t="s">
        <v>182</v>
      </c>
      <c r="AU722" s="236" t="s">
        <v>81</v>
      </c>
      <c r="AV722" s="13" t="s">
        <v>81</v>
      </c>
      <c r="AW722" s="13" t="s">
        <v>33</v>
      </c>
      <c r="AX722" s="13" t="s">
        <v>71</v>
      </c>
      <c r="AY722" s="236" t="s">
        <v>171</v>
      </c>
    </row>
    <row r="723" s="13" customFormat="1">
      <c r="A723" s="13"/>
      <c r="B723" s="225"/>
      <c r="C723" s="226"/>
      <c r="D723" s="227" t="s">
        <v>182</v>
      </c>
      <c r="E723" s="228" t="s">
        <v>19</v>
      </c>
      <c r="F723" s="229" t="s">
        <v>3313</v>
      </c>
      <c r="G723" s="226"/>
      <c r="H723" s="230">
        <v>13.324999999999999</v>
      </c>
      <c r="I723" s="231"/>
      <c r="J723" s="226"/>
      <c r="K723" s="226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182</v>
      </c>
      <c r="AU723" s="236" t="s">
        <v>81</v>
      </c>
      <c r="AV723" s="13" t="s">
        <v>81</v>
      </c>
      <c r="AW723" s="13" t="s">
        <v>33</v>
      </c>
      <c r="AX723" s="13" t="s">
        <v>71</v>
      </c>
      <c r="AY723" s="236" t="s">
        <v>171</v>
      </c>
    </row>
    <row r="724" s="13" customFormat="1">
      <c r="A724" s="13"/>
      <c r="B724" s="225"/>
      <c r="C724" s="226"/>
      <c r="D724" s="227" t="s">
        <v>182</v>
      </c>
      <c r="E724" s="228" t="s">
        <v>19</v>
      </c>
      <c r="F724" s="229" t="s">
        <v>3314</v>
      </c>
      <c r="G724" s="226"/>
      <c r="H724" s="230">
        <v>3.2400000000000002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182</v>
      </c>
      <c r="AU724" s="236" t="s">
        <v>81</v>
      </c>
      <c r="AV724" s="13" t="s">
        <v>81</v>
      </c>
      <c r="AW724" s="13" t="s">
        <v>33</v>
      </c>
      <c r="AX724" s="13" t="s">
        <v>71</v>
      </c>
      <c r="AY724" s="236" t="s">
        <v>171</v>
      </c>
    </row>
    <row r="725" s="14" customFormat="1">
      <c r="A725" s="14"/>
      <c r="B725" s="237"/>
      <c r="C725" s="238"/>
      <c r="D725" s="227" t="s">
        <v>182</v>
      </c>
      <c r="E725" s="239" t="s">
        <v>19</v>
      </c>
      <c r="F725" s="240" t="s">
        <v>3315</v>
      </c>
      <c r="G725" s="238"/>
      <c r="H725" s="241">
        <v>51.455000000000005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7" t="s">
        <v>182</v>
      </c>
      <c r="AU725" s="247" t="s">
        <v>81</v>
      </c>
      <c r="AV725" s="14" t="s">
        <v>185</v>
      </c>
      <c r="AW725" s="14" t="s">
        <v>33</v>
      </c>
      <c r="AX725" s="14" t="s">
        <v>71</v>
      </c>
      <c r="AY725" s="247" t="s">
        <v>171</v>
      </c>
    </row>
    <row r="726" s="15" customFormat="1">
      <c r="A726" s="15"/>
      <c r="B726" s="248"/>
      <c r="C726" s="249"/>
      <c r="D726" s="227" t="s">
        <v>182</v>
      </c>
      <c r="E726" s="250" t="s">
        <v>19</v>
      </c>
      <c r="F726" s="251" t="s">
        <v>188</v>
      </c>
      <c r="G726" s="249"/>
      <c r="H726" s="252">
        <v>1698.2170000000003</v>
      </c>
      <c r="I726" s="253"/>
      <c r="J726" s="249"/>
      <c r="K726" s="249"/>
      <c r="L726" s="254"/>
      <c r="M726" s="255"/>
      <c r="N726" s="256"/>
      <c r="O726" s="256"/>
      <c r="P726" s="256"/>
      <c r="Q726" s="256"/>
      <c r="R726" s="256"/>
      <c r="S726" s="256"/>
      <c r="T726" s="257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8" t="s">
        <v>182</v>
      </c>
      <c r="AU726" s="258" t="s">
        <v>81</v>
      </c>
      <c r="AV726" s="15" t="s">
        <v>179</v>
      </c>
      <c r="AW726" s="15" t="s">
        <v>33</v>
      </c>
      <c r="AX726" s="15" t="s">
        <v>79</v>
      </c>
      <c r="AY726" s="258" t="s">
        <v>171</v>
      </c>
    </row>
    <row r="727" s="2" customFormat="1" ht="16.5" customHeight="1">
      <c r="A727" s="41"/>
      <c r="B727" s="42"/>
      <c r="C727" s="207" t="s">
        <v>560</v>
      </c>
      <c r="D727" s="207" t="s">
        <v>174</v>
      </c>
      <c r="E727" s="208" t="s">
        <v>3590</v>
      </c>
      <c r="F727" s="209" t="s">
        <v>3591</v>
      </c>
      <c r="G727" s="210" t="s">
        <v>234</v>
      </c>
      <c r="H727" s="211">
        <v>117.69</v>
      </c>
      <c r="I727" s="212"/>
      <c r="J727" s="213">
        <f>ROUND(I727*H727,2)</f>
        <v>0</v>
      </c>
      <c r="K727" s="209" t="s">
        <v>178</v>
      </c>
      <c r="L727" s="47"/>
      <c r="M727" s="214" t="s">
        <v>19</v>
      </c>
      <c r="N727" s="215" t="s">
        <v>42</v>
      </c>
      <c r="O727" s="87"/>
      <c r="P727" s="216">
        <f>O727*H727</f>
        <v>0</v>
      </c>
      <c r="Q727" s="216">
        <v>0</v>
      </c>
      <c r="R727" s="216">
        <f>Q727*H727</f>
        <v>0</v>
      </c>
      <c r="S727" s="216">
        <v>0.082000000000000003</v>
      </c>
      <c r="T727" s="217">
        <f>S727*H727</f>
        <v>9.6505799999999997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179</v>
      </c>
      <c r="AT727" s="218" t="s">
        <v>174</v>
      </c>
      <c r="AU727" s="218" t="s">
        <v>81</v>
      </c>
      <c r="AY727" s="20" t="s">
        <v>171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79</v>
      </c>
      <c r="BK727" s="219">
        <f>ROUND(I727*H727,2)</f>
        <v>0</v>
      </c>
      <c r="BL727" s="20" t="s">
        <v>179</v>
      </c>
      <c r="BM727" s="218" t="s">
        <v>840</v>
      </c>
    </row>
    <row r="728" s="2" customFormat="1">
      <c r="A728" s="41"/>
      <c r="B728" s="42"/>
      <c r="C728" s="43"/>
      <c r="D728" s="220" t="s">
        <v>180</v>
      </c>
      <c r="E728" s="43"/>
      <c r="F728" s="221" t="s">
        <v>3592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180</v>
      </c>
      <c r="AU728" s="20" t="s">
        <v>81</v>
      </c>
    </row>
    <row r="729" s="13" customFormat="1">
      <c r="A729" s="13"/>
      <c r="B729" s="225"/>
      <c r="C729" s="226"/>
      <c r="D729" s="227" t="s">
        <v>182</v>
      </c>
      <c r="E729" s="228" t="s">
        <v>19</v>
      </c>
      <c r="F729" s="229" t="s">
        <v>3593</v>
      </c>
      <c r="G729" s="226"/>
      <c r="H729" s="230">
        <v>47.740000000000002</v>
      </c>
      <c r="I729" s="231"/>
      <c r="J729" s="226"/>
      <c r="K729" s="226"/>
      <c r="L729" s="232"/>
      <c r="M729" s="233"/>
      <c r="N729" s="234"/>
      <c r="O729" s="234"/>
      <c r="P729" s="234"/>
      <c r="Q729" s="234"/>
      <c r="R729" s="234"/>
      <c r="S729" s="234"/>
      <c r="T729" s="23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6" t="s">
        <v>182</v>
      </c>
      <c r="AU729" s="236" t="s">
        <v>81</v>
      </c>
      <c r="AV729" s="13" t="s">
        <v>81</v>
      </c>
      <c r="AW729" s="13" t="s">
        <v>33</v>
      </c>
      <c r="AX729" s="13" t="s">
        <v>71</v>
      </c>
      <c r="AY729" s="236" t="s">
        <v>171</v>
      </c>
    </row>
    <row r="730" s="13" customFormat="1">
      <c r="A730" s="13"/>
      <c r="B730" s="225"/>
      <c r="C730" s="226"/>
      <c r="D730" s="227" t="s">
        <v>182</v>
      </c>
      <c r="E730" s="228" t="s">
        <v>19</v>
      </c>
      <c r="F730" s="229" t="s">
        <v>3594</v>
      </c>
      <c r="G730" s="226"/>
      <c r="H730" s="230">
        <v>41.920000000000002</v>
      </c>
      <c r="I730" s="231"/>
      <c r="J730" s="226"/>
      <c r="K730" s="226"/>
      <c r="L730" s="232"/>
      <c r="M730" s="233"/>
      <c r="N730" s="234"/>
      <c r="O730" s="234"/>
      <c r="P730" s="234"/>
      <c r="Q730" s="234"/>
      <c r="R730" s="234"/>
      <c r="S730" s="234"/>
      <c r="T730" s="23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6" t="s">
        <v>182</v>
      </c>
      <c r="AU730" s="236" t="s">
        <v>81</v>
      </c>
      <c r="AV730" s="13" t="s">
        <v>81</v>
      </c>
      <c r="AW730" s="13" t="s">
        <v>33</v>
      </c>
      <c r="AX730" s="13" t="s">
        <v>71</v>
      </c>
      <c r="AY730" s="236" t="s">
        <v>171</v>
      </c>
    </row>
    <row r="731" s="13" customFormat="1">
      <c r="A731" s="13"/>
      <c r="B731" s="225"/>
      <c r="C731" s="226"/>
      <c r="D731" s="227" t="s">
        <v>182</v>
      </c>
      <c r="E731" s="228" t="s">
        <v>19</v>
      </c>
      <c r="F731" s="229" t="s">
        <v>3595</v>
      </c>
      <c r="G731" s="226"/>
      <c r="H731" s="230">
        <v>6.5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182</v>
      </c>
      <c r="AU731" s="236" t="s">
        <v>81</v>
      </c>
      <c r="AV731" s="13" t="s">
        <v>81</v>
      </c>
      <c r="AW731" s="13" t="s">
        <v>33</v>
      </c>
      <c r="AX731" s="13" t="s">
        <v>71</v>
      </c>
      <c r="AY731" s="236" t="s">
        <v>171</v>
      </c>
    </row>
    <row r="732" s="13" customFormat="1">
      <c r="A732" s="13"/>
      <c r="B732" s="225"/>
      <c r="C732" s="226"/>
      <c r="D732" s="227" t="s">
        <v>182</v>
      </c>
      <c r="E732" s="228" t="s">
        <v>19</v>
      </c>
      <c r="F732" s="229" t="s">
        <v>3596</v>
      </c>
      <c r="G732" s="226"/>
      <c r="H732" s="230">
        <v>15.199999999999999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182</v>
      </c>
      <c r="AU732" s="236" t="s">
        <v>81</v>
      </c>
      <c r="AV732" s="13" t="s">
        <v>81</v>
      </c>
      <c r="AW732" s="13" t="s">
        <v>33</v>
      </c>
      <c r="AX732" s="13" t="s">
        <v>71</v>
      </c>
      <c r="AY732" s="236" t="s">
        <v>171</v>
      </c>
    </row>
    <row r="733" s="13" customFormat="1">
      <c r="A733" s="13"/>
      <c r="B733" s="225"/>
      <c r="C733" s="226"/>
      <c r="D733" s="227" t="s">
        <v>182</v>
      </c>
      <c r="E733" s="228" t="s">
        <v>19</v>
      </c>
      <c r="F733" s="229" t="s">
        <v>3597</v>
      </c>
      <c r="G733" s="226"/>
      <c r="H733" s="230">
        <v>6.3300000000000001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182</v>
      </c>
      <c r="AU733" s="236" t="s">
        <v>81</v>
      </c>
      <c r="AV733" s="13" t="s">
        <v>81</v>
      </c>
      <c r="AW733" s="13" t="s">
        <v>33</v>
      </c>
      <c r="AX733" s="13" t="s">
        <v>71</v>
      </c>
      <c r="AY733" s="236" t="s">
        <v>171</v>
      </c>
    </row>
    <row r="734" s="15" customFormat="1">
      <c r="A734" s="15"/>
      <c r="B734" s="248"/>
      <c r="C734" s="249"/>
      <c r="D734" s="227" t="s">
        <v>182</v>
      </c>
      <c r="E734" s="250" t="s">
        <v>19</v>
      </c>
      <c r="F734" s="251" t="s">
        <v>188</v>
      </c>
      <c r="G734" s="249"/>
      <c r="H734" s="252">
        <v>117.69</v>
      </c>
      <c r="I734" s="253"/>
      <c r="J734" s="249"/>
      <c r="K734" s="249"/>
      <c r="L734" s="254"/>
      <c r="M734" s="255"/>
      <c r="N734" s="256"/>
      <c r="O734" s="256"/>
      <c r="P734" s="256"/>
      <c r="Q734" s="256"/>
      <c r="R734" s="256"/>
      <c r="S734" s="256"/>
      <c r="T734" s="257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8" t="s">
        <v>182</v>
      </c>
      <c r="AU734" s="258" t="s">
        <v>81</v>
      </c>
      <c r="AV734" s="15" t="s">
        <v>179</v>
      </c>
      <c r="AW734" s="15" t="s">
        <v>33</v>
      </c>
      <c r="AX734" s="15" t="s">
        <v>79</v>
      </c>
      <c r="AY734" s="258" t="s">
        <v>171</v>
      </c>
    </row>
    <row r="735" s="2" customFormat="1" ht="16.5" customHeight="1">
      <c r="A735" s="41"/>
      <c r="B735" s="42"/>
      <c r="C735" s="207" t="s">
        <v>846</v>
      </c>
      <c r="D735" s="207" t="s">
        <v>174</v>
      </c>
      <c r="E735" s="208" t="s">
        <v>3598</v>
      </c>
      <c r="F735" s="209" t="s">
        <v>3599</v>
      </c>
      <c r="G735" s="210" t="s">
        <v>234</v>
      </c>
      <c r="H735" s="211">
        <v>62.159999999999997</v>
      </c>
      <c r="I735" s="212"/>
      <c r="J735" s="213">
        <f>ROUND(I735*H735,2)</f>
        <v>0</v>
      </c>
      <c r="K735" s="209" t="s">
        <v>178</v>
      </c>
      <c r="L735" s="47"/>
      <c r="M735" s="214" t="s">
        <v>19</v>
      </c>
      <c r="N735" s="215" t="s">
        <v>42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0.010999999999999999</v>
      </c>
      <c r="T735" s="217">
        <f>S735*H735</f>
        <v>0.68375999999999992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179</v>
      </c>
      <c r="AT735" s="218" t="s">
        <v>174</v>
      </c>
      <c r="AU735" s="218" t="s">
        <v>81</v>
      </c>
      <c r="AY735" s="20" t="s">
        <v>171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79</v>
      </c>
      <c r="BK735" s="219">
        <f>ROUND(I735*H735,2)</f>
        <v>0</v>
      </c>
      <c r="BL735" s="20" t="s">
        <v>179</v>
      </c>
      <c r="BM735" s="218" t="s">
        <v>849</v>
      </c>
    </row>
    <row r="736" s="2" customFormat="1">
      <c r="A736" s="41"/>
      <c r="B736" s="42"/>
      <c r="C736" s="43"/>
      <c r="D736" s="220" t="s">
        <v>180</v>
      </c>
      <c r="E736" s="43"/>
      <c r="F736" s="221" t="s">
        <v>3600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180</v>
      </c>
      <c r="AU736" s="20" t="s">
        <v>81</v>
      </c>
    </row>
    <row r="737" s="13" customFormat="1">
      <c r="A737" s="13"/>
      <c r="B737" s="225"/>
      <c r="C737" s="226"/>
      <c r="D737" s="227" t="s">
        <v>182</v>
      </c>
      <c r="E737" s="228" t="s">
        <v>19</v>
      </c>
      <c r="F737" s="229" t="s">
        <v>3601</v>
      </c>
      <c r="G737" s="226"/>
      <c r="H737" s="230">
        <v>12.199999999999999</v>
      </c>
      <c r="I737" s="231"/>
      <c r="J737" s="226"/>
      <c r="K737" s="226"/>
      <c r="L737" s="232"/>
      <c r="M737" s="233"/>
      <c r="N737" s="234"/>
      <c r="O737" s="234"/>
      <c r="P737" s="234"/>
      <c r="Q737" s="234"/>
      <c r="R737" s="234"/>
      <c r="S737" s="234"/>
      <c r="T737" s="23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6" t="s">
        <v>182</v>
      </c>
      <c r="AU737" s="236" t="s">
        <v>81</v>
      </c>
      <c r="AV737" s="13" t="s">
        <v>81</v>
      </c>
      <c r="AW737" s="13" t="s">
        <v>33</v>
      </c>
      <c r="AX737" s="13" t="s">
        <v>71</v>
      </c>
      <c r="AY737" s="236" t="s">
        <v>171</v>
      </c>
    </row>
    <row r="738" s="13" customFormat="1">
      <c r="A738" s="13"/>
      <c r="B738" s="225"/>
      <c r="C738" s="226"/>
      <c r="D738" s="227" t="s">
        <v>182</v>
      </c>
      <c r="E738" s="228" t="s">
        <v>19</v>
      </c>
      <c r="F738" s="229" t="s">
        <v>3602</v>
      </c>
      <c r="G738" s="226"/>
      <c r="H738" s="230">
        <v>26.960000000000001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182</v>
      </c>
      <c r="AU738" s="236" t="s">
        <v>81</v>
      </c>
      <c r="AV738" s="13" t="s">
        <v>81</v>
      </c>
      <c r="AW738" s="13" t="s">
        <v>33</v>
      </c>
      <c r="AX738" s="13" t="s">
        <v>71</v>
      </c>
      <c r="AY738" s="236" t="s">
        <v>171</v>
      </c>
    </row>
    <row r="739" s="13" customFormat="1">
      <c r="A739" s="13"/>
      <c r="B739" s="225"/>
      <c r="C739" s="226"/>
      <c r="D739" s="227" t="s">
        <v>182</v>
      </c>
      <c r="E739" s="228" t="s">
        <v>19</v>
      </c>
      <c r="F739" s="229" t="s">
        <v>3603</v>
      </c>
      <c r="G739" s="226"/>
      <c r="H739" s="230">
        <v>23</v>
      </c>
      <c r="I739" s="231"/>
      <c r="J739" s="226"/>
      <c r="K739" s="226"/>
      <c r="L739" s="232"/>
      <c r="M739" s="233"/>
      <c r="N739" s="234"/>
      <c r="O739" s="234"/>
      <c r="P739" s="234"/>
      <c r="Q739" s="234"/>
      <c r="R739" s="234"/>
      <c r="S739" s="234"/>
      <c r="T739" s="23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6" t="s">
        <v>182</v>
      </c>
      <c r="AU739" s="236" t="s">
        <v>81</v>
      </c>
      <c r="AV739" s="13" t="s">
        <v>81</v>
      </c>
      <c r="AW739" s="13" t="s">
        <v>33</v>
      </c>
      <c r="AX739" s="13" t="s">
        <v>71</v>
      </c>
      <c r="AY739" s="236" t="s">
        <v>171</v>
      </c>
    </row>
    <row r="740" s="15" customFormat="1">
      <c r="A740" s="15"/>
      <c r="B740" s="248"/>
      <c r="C740" s="249"/>
      <c r="D740" s="227" t="s">
        <v>182</v>
      </c>
      <c r="E740" s="250" t="s">
        <v>19</v>
      </c>
      <c r="F740" s="251" t="s">
        <v>188</v>
      </c>
      <c r="G740" s="249"/>
      <c r="H740" s="252">
        <v>62.159999999999997</v>
      </c>
      <c r="I740" s="253"/>
      <c r="J740" s="249"/>
      <c r="K740" s="249"/>
      <c r="L740" s="254"/>
      <c r="M740" s="255"/>
      <c r="N740" s="256"/>
      <c r="O740" s="256"/>
      <c r="P740" s="256"/>
      <c r="Q740" s="256"/>
      <c r="R740" s="256"/>
      <c r="S740" s="256"/>
      <c r="T740" s="257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8" t="s">
        <v>182</v>
      </c>
      <c r="AU740" s="258" t="s">
        <v>81</v>
      </c>
      <c r="AV740" s="15" t="s">
        <v>179</v>
      </c>
      <c r="AW740" s="15" t="s">
        <v>33</v>
      </c>
      <c r="AX740" s="15" t="s">
        <v>79</v>
      </c>
      <c r="AY740" s="258" t="s">
        <v>171</v>
      </c>
    </row>
    <row r="741" s="2" customFormat="1" ht="16.5" customHeight="1">
      <c r="A741" s="41"/>
      <c r="B741" s="42"/>
      <c r="C741" s="207" t="s">
        <v>568</v>
      </c>
      <c r="D741" s="207" t="s">
        <v>174</v>
      </c>
      <c r="E741" s="208" t="s">
        <v>3604</v>
      </c>
      <c r="F741" s="209" t="s">
        <v>3605</v>
      </c>
      <c r="G741" s="210" t="s">
        <v>191</v>
      </c>
      <c r="H741" s="211">
        <v>82.301000000000002</v>
      </c>
      <c r="I741" s="212"/>
      <c r="J741" s="213">
        <f>ROUND(I741*H741,2)</f>
        <v>0</v>
      </c>
      <c r="K741" s="209" t="s">
        <v>178</v>
      </c>
      <c r="L741" s="47"/>
      <c r="M741" s="214" t="s">
        <v>19</v>
      </c>
      <c r="N741" s="215" t="s">
        <v>42</v>
      </c>
      <c r="O741" s="87"/>
      <c r="P741" s="216">
        <f>O741*H741</f>
        <v>0</v>
      </c>
      <c r="Q741" s="216">
        <v>0</v>
      </c>
      <c r="R741" s="216">
        <f>Q741*H741</f>
        <v>0</v>
      </c>
      <c r="S741" s="216">
        <v>0.108</v>
      </c>
      <c r="T741" s="217">
        <f>S741*H741</f>
        <v>8.8885079999999999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8" t="s">
        <v>179</v>
      </c>
      <c r="AT741" s="218" t="s">
        <v>174</v>
      </c>
      <c r="AU741" s="218" t="s">
        <v>81</v>
      </c>
      <c r="AY741" s="20" t="s">
        <v>171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20" t="s">
        <v>79</v>
      </c>
      <c r="BK741" s="219">
        <f>ROUND(I741*H741,2)</f>
        <v>0</v>
      </c>
      <c r="BL741" s="20" t="s">
        <v>179</v>
      </c>
      <c r="BM741" s="218" t="s">
        <v>856</v>
      </c>
    </row>
    <row r="742" s="2" customFormat="1">
      <c r="A742" s="41"/>
      <c r="B742" s="42"/>
      <c r="C742" s="43"/>
      <c r="D742" s="220" t="s">
        <v>180</v>
      </c>
      <c r="E742" s="43"/>
      <c r="F742" s="221" t="s">
        <v>3606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180</v>
      </c>
      <c r="AU742" s="20" t="s">
        <v>81</v>
      </c>
    </row>
    <row r="743" s="13" customFormat="1">
      <c r="A743" s="13"/>
      <c r="B743" s="225"/>
      <c r="C743" s="226"/>
      <c r="D743" s="227" t="s">
        <v>182</v>
      </c>
      <c r="E743" s="228" t="s">
        <v>19</v>
      </c>
      <c r="F743" s="229" t="s">
        <v>3607</v>
      </c>
      <c r="G743" s="226"/>
      <c r="H743" s="230">
        <v>19.751999999999999</v>
      </c>
      <c r="I743" s="231"/>
      <c r="J743" s="226"/>
      <c r="K743" s="226"/>
      <c r="L743" s="232"/>
      <c r="M743" s="233"/>
      <c r="N743" s="234"/>
      <c r="O743" s="234"/>
      <c r="P743" s="234"/>
      <c r="Q743" s="234"/>
      <c r="R743" s="234"/>
      <c r="S743" s="234"/>
      <c r="T743" s="23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6" t="s">
        <v>182</v>
      </c>
      <c r="AU743" s="236" t="s">
        <v>81</v>
      </c>
      <c r="AV743" s="13" t="s">
        <v>81</v>
      </c>
      <c r="AW743" s="13" t="s">
        <v>33</v>
      </c>
      <c r="AX743" s="13" t="s">
        <v>71</v>
      </c>
      <c r="AY743" s="236" t="s">
        <v>171</v>
      </c>
    </row>
    <row r="744" s="13" customFormat="1">
      <c r="A744" s="13"/>
      <c r="B744" s="225"/>
      <c r="C744" s="226"/>
      <c r="D744" s="227" t="s">
        <v>182</v>
      </c>
      <c r="E744" s="228" t="s">
        <v>19</v>
      </c>
      <c r="F744" s="229" t="s">
        <v>3608</v>
      </c>
      <c r="G744" s="226"/>
      <c r="H744" s="230">
        <v>30.079999999999998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182</v>
      </c>
      <c r="AU744" s="236" t="s">
        <v>81</v>
      </c>
      <c r="AV744" s="13" t="s">
        <v>81</v>
      </c>
      <c r="AW744" s="13" t="s">
        <v>33</v>
      </c>
      <c r="AX744" s="13" t="s">
        <v>71</v>
      </c>
      <c r="AY744" s="236" t="s">
        <v>171</v>
      </c>
    </row>
    <row r="745" s="13" customFormat="1">
      <c r="A745" s="13"/>
      <c r="B745" s="225"/>
      <c r="C745" s="226"/>
      <c r="D745" s="227" t="s">
        <v>182</v>
      </c>
      <c r="E745" s="228" t="s">
        <v>19</v>
      </c>
      <c r="F745" s="229" t="s">
        <v>3609</v>
      </c>
      <c r="G745" s="226"/>
      <c r="H745" s="230">
        <v>10.644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182</v>
      </c>
      <c r="AU745" s="236" t="s">
        <v>81</v>
      </c>
      <c r="AV745" s="13" t="s">
        <v>81</v>
      </c>
      <c r="AW745" s="13" t="s">
        <v>33</v>
      </c>
      <c r="AX745" s="13" t="s">
        <v>71</v>
      </c>
      <c r="AY745" s="236" t="s">
        <v>171</v>
      </c>
    </row>
    <row r="746" s="13" customFormat="1">
      <c r="A746" s="13"/>
      <c r="B746" s="225"/>
      <c r="C746" s="226"/>
      <c r="D746" s="227" t="s">
        <v>182</v>
      </c>
      <c r="E746" s="228" t="s">
        <v>19</v>
      </c>
      <c r="F746" s="229" t="s">
        <v>3610</v>
      </c>
      <c r="G746" s="226"/>
      <c r="H746" s="230">
        <v>3.96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6" t="s">
        <v>182</v>
      </c>
      <c r="AU746" s="236" t="s">
        <v>81</v>
      </c>
      <c r="AV746" s="13" t="s">
        <v>81</v>
      </c>
      <c r="AW746" s="13" t="s">
        <v>33</v>
      </c>
      <c r="AX746" s="13" t="s">
        <v>71</v>
      </c>
      <c r="AY746" s="236" t="s">
        <v>171</v>
      </c>
    </row>
    <row r="747" s="13" customFormat="1">
      <c r="A747" s="13"/>
      <c r="B747" s="225"/>
      <c r="C747" s="226"/>
      <c r="D747" s="227" t="s">
        <v>182</v>
      </c>
      <c r="E747" s="228" t="s">
        <v>19</v>
      </c>
      <c r="F747" s="229" t="s">
        <v>3611</v>
      </c>
      <c r="G747" s="226"/>
      <c r="H747" s="230">
        <v>5.8049999999999997</v>
      </c>
      <c r="I747" s="231"/>
      <c r="J747" s="226"/>
      <c r="K747" s="226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182</v>
      </c>
      <c r="AU747" s="236" t="s">
        <v>81</v>
      </c>
      <c r="AV747" s="13" t="s">
        <v>81</v>
      </c>
      <c r="AW747" s="13" t="s">
        <v>33</v>
      </c>
      <c r="AX747" s="13" t="s">
        <v>71</v>
      </c>
      <c r="AY747" s="236" t="s">
        <v>171</v>
      </c>
    </row>
    <row r="748" s="13" customFormat="1">
      <c r="A748" s="13"/>
      <c r="B748" s="225"/>
      <c r="C748" s="226"/>
      <c r="D748" s="227" t="s">
        <v>182</v>
      </c>
      <c r="E748" s="228" t="s">
        <v>19</v>
      </c>
      <c r="F748" s="229" t="s">
        <v>3612</v>
      </c>
      <c r="G748" s="226"/>
      <c r="H748" s="230">
        <v>5.7599999999999998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182</v>
      </c>
      <c r="AU748" s="236" t="s">
        <v>81</v>
      </c>
      <c r="AV748" s="13" t="s">
        <v>81</v>
      </c>
      <c r="AW748" s="13" t="s">
        <v>33</v>
      </c>
      <c r="AX748" s="13" t="s">
        <v>71</v>
      </c>
      <c r="AY748" s="236" t="s">
        <v>171</v>
      </c>
    </row>
    <row r="749" s="13" customFormat="1">
      <c r="A749" s="13"/>
      <c r="B749" s="225"/>
      <c r="C749" s="226"/>
      <c r="D749" s="227" t="s">
        <v>182</v>
      </c>
      <c r="E749" s="228" t="s">
        <v>19</v>
      </c>
      <c r="F749" s="229" t="s">
        <v>3613</v>
      </c>
      <c r="G749" s="226"/>
      <c r="H749" s="230">
        <v>1.22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182</v>
      </c>
      <c r="AU749" s="236" t="s">
        <v>81</v>
      </c>
      <c r="AV749" s="13" t="s">
        <v>81</v>
      </c>
      <c r="AW749" s="13" t="s">
        <v>33</v>
      </c>
      <c r="AX749" s="13" t="s">
        <v>71</v>
      </c>
      <c r="AY749" s="236" t="s">
        <v>171</v>
      </c>
    </row>
    <row r="750" s="13" customFormat="1">
      <c r="A750" s="13"/>
      <c r="B750" s="225"/>
      <c r="C750" s="226"/>
      <c r="D750" s="227" t="s">
        <v>182</v>
      </c>
      <c r="E750" s="228" t="s">
        <v>19</v>
      </c>
      <c r="F750" s="229" t="s">
        <v>3614</v>
      </c>
      <c r="G750" s="226"/>
      <c r="H750" s="230">
        <v>4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182</v>
      </c>
      <c r="AU750" s="236" t="s">
        <v>81</v>
      </c>
      <c r="AV750" s="13" t="s">
        <v>81</v>
      </c>
      <c r="AW750" s="13" t="s">
        <v>33</v>
      </c>
      <c r="AX750" s="13" t="s">
        <v>71</v>
      </c>
      <c r="AY750" s="236" t="s">
        <v>171</v>
      </c>
    </row>
    <row r="751" s="13" customFormat="1">
      <c r="A751" s="13"/>
      <c r="B751" s="225"/>
      <c r="C751" s="226"/>
      <c r="D751" s="227" t="s">
        <v>182</v>
      </c>
      <c r="E751" s="228" t="s">
        <v>19</v>
      </c>
      <c r="F751" s="229" t="s">
        <v>3615</v>
      </c>
      <c r="G751" s="226"/>
      <c r="H751" s="230">
        <v>1.0800000000000001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6" t="s">
        <v>182</v>
      </c>
      <c r="AU751" s="236" t="s">
        <v>81</v>
      </c>
      <c r="AV751" s="13" t="s">
        <v>81</v>
      </c>
      <c r="AW751" s="13" t="s">
        <v>33</v>
      </c>
      <c r="AX751" s="13" t="s">
        <v>71</v>
      </c>
      <c r="AY751" s="236" t="s">
        <v>171</v>
      </c>
    </row>
    <row r="752" s="15" customFormat="1">
      <c r="A752" s="15"/>
      <c r="B752" s="248"/>
      <c r="C752" s="249"/>
      <c r="D752" s="227" t="s">
        <v>182</v>
      </c>
      <c r="E752" s="250" t="s">
        <v>19</v>
      </c>
      <c r="F752" s="251" t="s">
        <v>188</v>
      </c>
      <c r="G752" s="249"/>
      <c r="H752" s="252">
        <v>82.300999999999988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8" t="s">
        <v>182</v>
      </c>
      <c r="AU752" s="258" t="s">
        <v>81</v>
      </c>
      <c r="AV752" s="15" t="s">
        <v>179</v>
      </c>
      <c r="AW752" s="15" t="s">
        <v>33</v>
      </c>
      <c r="AX752" s="15" t="s">
        <v>79</v>
      </c>
      <c r="AY752" s="258" t="s">
        <v>171</v>
      </c>
    </row>
    <row r="753" s="12" customFormat="1" ht="22.8" customHeight="1">
      <c r="A753" s="12"/>
      <c r="B753" s="191"/>
      <c r="C753" s="192"/>
      <c r="D753" s="193" t="s">
        <v>70</v>
      </c>
      <c r="E753" s="205" t="s">
        <v>1190</v>
      </c>
      <c r="F753" s="205" t="s">
        <v>1191</v>
      </c>
      <c r="G753" s="192"/>
      <c r="H753" s="192"/>
      <c r="I753" s="195"/>
      <c r="J753" s="206">
        <f>BK753</f>
        <v>0</v>
      </c>
      <c r="K753" s="192"/>
      <c r="L753" s="197"/>
      <c r="M753" s="198"/>
      <c r="N753" s="199"/>
      <c r="O753" s="199"/>
      <c r="P753" s="200">
        <f>SUM(P754:P773)</f>
        <v>0</v>
      </c>
      <c r="Q753" s="199"/>
      <c r="R753" s="200">
        <f>SUM(R754:R773)</f>
        <v>0</v>
      </c>
      <c r="S753" s="199"/>
      <c r="T753" s="201">
        <f>SUM(T754:T773)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2" t="s">
        <v>79</v>
      </c>
      <c r="AT753" s="203" t="s">
        <v>70</v>
      </c>
      <c r="AU753" s="203" t="s">
        <v>79</v>
      </c>
      <c r="AY753" s="202" t="s">
        <v>171</v>
      </c>
      <c r="BK753" s="204">
        <f>SUM(BK754:BK773)</f>
        <v>0</v>
      </c>
    </row>
    <row r="754" s="2" customFormat="1" ht="21.75" customHeight="1">
      <c r="A754" s="41"/>
      <c r="B754" s="42"/>
      <c r="C754" s="207" t="s">
        <v>867</v>
      </c>
      <c r="D754" s="207" t="s">
        <v>174</v>
      </c>
      <c r="E754" s="208" t="s">
        <v>1197</v>
      </c>
      <c r="F754" s="209" t="s">
        <v>1198</v>
      </c>
      <c r="G754" s="210" t="s">
        <v>177</v>
      </c>
      <c r="H754" s="211">
        <v>212.77000000000001</v>
      </c>
      <c r="I754" s="212"/>
      <c r="J754" s="213">
        <f>ROUND(I754*H754,2)</f>
        <v>0</v>
      </c>
      <c r="K754" s="209" t="s">
        <v>178</v>
      </c>
      <c r="L754" s="47"/>
      <c r="M754" s="214" t="s">
        <v>19</v>
      </c>
      <c r="N754" s="215" t="s">
        <v>42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</v>
      </c>
      <c r="T754" s="217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179</v>
      </c>
      <c r="AT754" s="218" t="s">
        <v>174</v>
      </c>
      <c r="AU754" s="218" t="s">
        <v>81</v>
      </c>
      <c r="AY754" s="20" t="s">
        <v>171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79</v>
      </c>
      <c r="BK754" s="219">
        <f>ROUND(I754*H754,2)</f>
        <v>0</v>
      </c>
      <c r="BL754" s="20" t="s">
        <v>179</v>
      </c>
      <c r="BM754" s="218" t="s">
        <v>870</v>
      </c>
    </row>
    <row r="755" s="2" customFormat="1">
      <c r="A755" s="41"/>
      <c r="B755" s="42"/>
      <c r="C755" s="43"/>
      <c r="D755" s="220" t="s">
        <v>180</v>
      </c>
      <c r="E755" s="43"/>
      <c r="F755" s="221" t="s">
        <v>1200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180</v>
      </c>
      <c r="AU755" s="20" t="s">
        <v>81</v>
      </c>
    </row>
    <row r="756" s="2" customFormat="1" ht="24.15" customHeight="1">
      <c r="A756" s="41"/>
      <c r="B756" s="42"/>
      <c r="C756" s="207" t="s">
        <v>573</v>
      </c>
      <c r="D756" s="207" t="s">
        <v>174</v>
      </c>
      <c r="E756" s="208" t="s">
        <v>1202</v>
      </c>
      <c r="F756" s="209" t="s">
        <v>1203</v>
      </c>
      <c r="G756" s="210" t="s">
        <v>177</v>
      </c>
      <c r="H756" s="211">
        <v>2978.7800000000002</v>
      </c>
      <c r="I756" s="212"/>
      <c r="J756" s="213">
        <f>ROUND(I756*H756,2)</f>
        <v>0</v>
      </c>
      <c r="K756" s="209" t="s">
        <v>178</v>
      </c>
      <c r="L756" s="47"/>
      <c r="M756" s="214" t="s">
        <v>19</v>
      </c>
      <c r="N756" s="215" t="s">
        <v>42</v>
      </c>
      <c r="O756" s="87"/>
      <c r="P756" s="216">
        <f>O756*H756</f>
        <v>0</v>
      </c>
      <c r="Q756" s="216">
        <v>0</v>
      </c>
      <c r="R756" s="216">
        <f>Q756*H756</f>
        <v>0</v>
      </c>
      <c r="S756" s="216">
        <v>0</v>
      </c>
      <c r="T756" s="217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18" t="s">
        <v>179</v>
      </c>
      <c r="AT756" s="218" t="s">
        <v>174</v>
      </c>
      <c r="AU756" s="218" t="s">
        <v>81</v>
      </c>
      <c r="AY756" s="20" t="s">
        <v>171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20" t="s">
        <v>79</v>
      </c>
      <c r="BK756" s="219">
        <f>ROUND(I756*H756,2)</f>
        <v>0</v>
      </c>
      <c r="BL756" s="20" t="s">
        <v>179</v>
      </c>
      <c r="BM756" s="218" t="s">
        <v>876</v>
      </c>
    </row>
    <row r="757" s="2" customFormat="1">
      <c r="A757" s="41"/>
      <c r="B757" s="42"/>
      <c r="C757" s="43"/>
      <c r="D757" s="220" t="s">
        <v>180</v>
      </c>
      <c r="E757" s="43"/>
      <c r="F757" s="221" t="s">
        <v>1205</v>
      </c>
      <c r="G757" s="43"/>
      <c r="H757" s="43"/>
      <c r="I757" s="222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180</v>
      </c>
      <c r="AU757" s="20" t="s">
        <v>81</v>
      </c>
    </row>
    <row r="758" s="13" customFormat="1">
      <c r="A758" s="13"/>
      <c r="B758" s="225"/>
      <c r="C758" s="226"/>
      <c r="D758" s="227" t="s">
        <v>182</v>
      </c>
      <c r="E758" s="228" t="s">
        <v>19</v>
      </c>
      <c r="F758" s="229" t="s">
        <v>3616</v>
      </c>
      <c r="G758" s="226"/>
      <c r="H758" s="230">
        <v>2978.7800000000002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182</v>
      </c>
      <c r="AU758" s="236" t="s">
        <v>81</v>
      </c>
      <c r="AV758" s="13" t="s">
        <v>81</v>
      </c>
      <c r="AW758" s="13" t="s">
        <v>33</v>
      </c>
      <c r="AX758" s="13" t="s">
        <v>71</v>
      </c>
      <c r="AY758" s="236" t="s">
        <v>171</v>
      </c>
    </row>
    <row r="759" s="15" customFormat="1">
      <c r="A759" s="15"/>
      <c r="B759" s="248"/>
      <c r="C759" s="249"/>
      <c r="D759" s="227" t="s">
        <v>182</v>
      </c>
      <c r="E759" s="250" t="s">
        <v>19</v>
      </c>
      <c r="F759" s="251" t="s">
        <v>188</v>
      </c>
      <c r="G759" s="249"/>
      <c r="H759" s="252">
        <v>2978.7800000000002</v>
      </c>
      <c r="I759" s="253"/>
      <c r="J759" s="249"/>
      <c r="K759" s="249"/>
      <c r="L759" s="254"/>
      <c r="M759" s="255"/>
      <c r="N759" s="256"/>
      <c r="O759" s="256"/>
      <c r="P759" s="256"/>
      <c r="Q759" s="256"/>
      <c r="R759" s="256"/>
      <c r="S759" s="256"/>
      <c r="T759" s="25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8" t="s">
        <v>182</v>
      </c>
      <c r="AU759" s="258" t="s">
        <v>81</v>
      </c>
      <c r="AV759" s="15" t="s">
        <v>179</v>
      </c>
      <c r="AW759" s="15" t="s">
        <v>33</v>
      </c>
      <c r="AX759" s="15" t="s">
        <v>79</v>
      </c>
      <c r="AY759" s="258" t="s">
        <v>171</v>
      </c>
    </row>
    <row r="760" s="2" customFormat="1" ht="24.15" customHeight="1">
      <c r="A760" s="41"/>
      <c r="B760" s="42"/>
      <c r="C760" s="207" t="s">
        <v>905</v>
      </c>
      <c r="D760" s="207" t="s">
        <v>174</v>
      </c>
      <c r="E760" s="208" t="s">
        <v>3617</v>
      </c>
      <c r="F760" s="209" t="s">
        <v>3618</v>
      </c>
      <c r="G760" s="210" t="s">
        <v>177</v>
      </c>
      <c r="H760" s="211">
        <v>36.902999999999999</v>
      </c>
      <c r="I760" s="212"/>
      <c r="J760" s="213">
        <f>ROUND(I760*H760,2)</f>
        <v>0</v>
      </c>
      <c r="K760" s="209" t="s">
        <v>178</v>
      </c>
      <c r="L760" s="47"/>
      <c r="M760" s="214" t="s">
        <v>19</v>
      </c>
      <c r="N760" s="215" t="s">
        <v>42</v>
      </c>
      <c r="O760" s="87"/>
      <c r="P760" s="216">
        <f>O760*H760</f>
        <v>0</v>
      </c>
      <c r="Q760" s="216">
        <v>0</v>
      </c>
      <c r="R760" s="216">
        <f>Q760*H760</f>
        <v>0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179</v>
      </c>
      <c r="AT760" s="218" t="s">
        <v>174</v>
      </c>
      <c r="AU760" s="218" t="s">
        <v>81</v>
      </c>
      <c r="AY760" s="20" t="s">
        <v>171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79</v>
      </c>
      <c r="BK760" s="219">
        <f>ROUND(I760*H760,2)</f>
        <v>0</v>
      </c>
      <c r="BL760" s="20" t="s">
        <v>179</v>
      </c>
      <c r="BM760" s="218" t="s">
        <v>908</v>
      </c>
    </row>
    <row r="761" s="2" customFormat="1">
      <c r="A761" s="41"/>
      <c r="B761" s="42"/>
      <c r="C761" s="43"/>
      <c r="D761" s="220" t="s">
        <v>180</v>
      </c>
      <c r="E761" s="43"/>
      <c r="F761" s="221" t="s">
        <v>3619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180</v>
      </c>
      <c r="AU761" s="20" t="s">
        <v>81</v>
      </c>
    </row>
    <row r="762" s="2" customFormat="1" ht="24.15" customHeight="1">
      <c r="A762" s="41"/>
      <c r="B762" s="42"/>
      <c r="C762" s="207" t="s">
        <v>577</v>
      </c>
      <c r="D762" s="207" t="s">
        <v>174</v>
      </c>
      <c r="E762" s="208" t="s">
        <v>3620</v>
      </c>
      <c r="F762" s="209" t="s">
        <v>3621</v>
      </c>
      <c r="G762" s="210" t="s">
        <v>177</v>
      </c>
      <c r="H762" s="211">
        <v>70.551000000000002</v>
      </c>
      <c r="I762" s="212"/>
      <c r="J762" s="213">
        <f>ROUND(I762*H762,2)</f>
        <v>0</v>
      </c>
      <c r="K762" s="209" t="s">
        <v>178</v>
      </c>
      <c r="L762" s="47"/>
      <c r="M762" s="214" t="s">
        <v>19</v>
      </c>
      <c r="N762" s="215" t="s">
        <v>42</v>
      </c>
      <c r="O762" s="87"/>
      <c r="P762" s="216">
        <f>O762*H762</f>
        <v>0</v>
      </c>
      <c r="Q762" s="216">
        <v>0</v>
      </c>
      <c r="R762" s="216">
        <f>Q762*H762</f>
        <v>0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179</v>
      </c>
      <c r="AT762" s="218" t="s">
        <v>174</v>
      </c>
      <c r="AU762" s="218" t="s">
        <v>81</v>
      </c>
      <c r="AY762" s="20" t="s">
        <v>171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79</v>
      </c>
      <c r="BK762" s="219">
        <f>ROUND(I762*H762,2)</f>
        <v>0</v>
      </c>
      <c r="BL762" s="20" t="s">
        <v>179</v>
      </c>
      <c r="BM762" s="218" t="s">
        <v>912</v>
      </c>
    </row>
    <row r="763" s="2" customFormat="1">
      <c r="A763" s="41"/>
      <c r="B763" s="42"/>
      <c r="C763" s="43"/>
      <c r="D763" s="220" t="s">
        <v>180</v>
      </c>
      <c r="E763" s="43"/>
      <c r="F763" s="221" t="s">
        <v>3622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180</v>
      </c>
      <c r="AU763" s="20" t="s">
        <v>81</v>
      </c>
    </row>
    <row r="764" s="2" customFormat="1" ht="24.15" customHeight="1">
      <c r="A764" s="41"/>
      <c r="B764" s="42"/>
      <c r="C764" s="207" t="s">
        <v>916</v>
      </c>
      <c r="D764" s="207" t="s">
        <v>174</v>
      </c>
      <c r="E764" s="208" t="s">
        <v>1221</v>
      </c>
      <c r="F764" s="209" t="s">
        <v>1222</v>
      </c>
      <c r="G764" s="210" t="s">
        <v>177</v>
      </c>
      <c r="H764" s="211">
        <v>0.10000000000000001</v>
      </c>
      <c r="I764" s="212"/>
      <c r="J764" s="213">
        <f>ROUND(I764*H764,2)</f>
        <v>0</v>
      </c>
      <c r="K764" s="209" t="s">
        <v>178</v>
      </c>
      <c r="L764" s="47"/>
      <c r="M764" s="214" t="s">
        <v>19</v>
      </c>
      <c r="N764" s="215" t="s">
        <v>42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179</v>
      </c>
      <c r="AT764" s="218" t="s">
        <v>174</v>
      </c>
      <c r="AU764" s="218" t="s">
        <v>81</v>
      </c>
      <c r="AY764" s="20" t="s">
        <v>171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79</v>
      </c>
      <c r="BK764" s="219">
        <f>ROUND(I764*H764,2)</f>
        <v>0</v>
      </c>
      <c r="BL764" s="20" t="s">
        <v>179</v>
      </c>
      <c r="BM764" s="218" t="s">
        <v>919</v>
      </c>
    </row>
    <row r="765" s="2" customFormat="1">
      <c r="A765" s="41"/>
      <c r="B765" s="42"/>
      <c r="C765" s="43"/>
      <c r="D765" s="220" t="s">
        <v>180</v>
      </c>
      <c r="E765" s="43"/>
      <c r="F765" s="221" t="s">
        <v>1224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180</v>
      </c>
      <c r="AU765" s="20" t="s">
        <v>81</v>
      </c>
    </row>
    <row r="766" s="13" customFormat="1">
      <c r="A766" s="13"/>
      <c r="B766" s="225"/>
      <c r="C766" s="226"/>
      <c r="D766" s="227" t="s">
        <v>182</v>
      </c>
      <c r="E766" s="228" t="s">
        <v>19</v>
      </c>
      <c r="F766" s="229" t="s">
        <v>3623</v>
      </c>
      <c r="G766" s="226"/>
      <c r="H766" s="230">
        <v>0.10000000000000001</v>
      </c>
      <c r="I766" s="231"/>
      <c r="J766" s="226"/>
      <c r="K766" s="226"/>
      <c r="L766" s="232"/>
      <c r="M766" s="233"/>
      <c r="N766" s="234"/>
      <c r="O766" s="234"/>
      <c r="P766" s="234"/>
      <c r="Q766" s="234"/>
      <c r="R766" s="234"/>
      <c r="S766" s="234"/>
      <c r="T766" s="23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6" t="s">
        <v>182</v>
      </c>
      <c r="AU766" s="236" t="s">
        <v>81</v>
      </c>
      <c r="AV766" s="13" t="s">
        <v>81</v>
      </c>
      <c r="AW766" s="13" t="s">
        <v>33</v>
      </c>
      <c r="AX766" s="13" t="s">
        <v>71</v>
      </c>
      <c r="AY766" s="236" t="s">
        <v>171</v>
      </c>
    </row>
    <row r="767" s="15" customFormat="1">
      <c r="A767" s="15"/>
      <c r="B767" s="248"/>
      <c r="C767" s="249"/>
      <c r="D767" s="227" t="s">
        <v>182</v>
      </c>
      <c r="E767" s="250" t="s">
        <v>19</v>
      </c>
      <c r="F767" s="251" t="s">
        <v>188</v>
      </c>
      <c r="G767" s="249"/>
      <c r="H767" s="252">
        <v>0.10000000000000001</v>
      </c>
      <c r="I767" s="253"/>
      <c r="J767" s="249"/>
      <c r="K767" s="249"/>
      <c r="L767" s="254"/>
      <c r="M767" s="255"/>
      <c r="N767" s="256"/>
      <c r="O767" s="256"/>
      <c r="P767" s="256"/>
      <c r="Q767" s="256"/>
      <c r="R767" s="256"/>
      <c r="S767" s="256"/>
      <c r="T767" s="257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8" t="s">
        <v>182</v>
      </c>
      <c r="AU767" s="258" t="s">
        <v>81</v>
      </c>
      <c r="AV767" s="15" t="s">
        <v>179</v>
      </c>
      <c r="AW767" s="15" t="s">
        <v>33</v>
      </c>
      <c r="AX767" s="15" t="s">
        <v>79</v>
      </c>
      <c r="AY767" s="258" t="s">
        <v>171</v>
      </c>
    </row>
    <row r="768" s="2" customFormat="1" ht="24.15" customHeight="1">
      <c r="A768" s="41"/>
      <c r="B768" s="42"/>
      <c r="C768" s="207" t="s">
        <v>583</v>
      </c>
      <c r="D768" s="207" t="s">
        <v>174</v>
      </c>
      <c r="E768" s="208" t="s">
        <v>3624</v>
      </c>
      <c r="F768" s="209" t="s">
        <v>3625</v>
      </c>
      <c r="G768" s="210" t="s">
        <v>177</v>
      </c>
      <c r="H768" s="211">
        <v>104.212</v>
      </c>
      <c r="I768" s="212"/>
      <c r="J768" s="213">
        <f>ROUND(I768*H768,2)</f>
        <v>0</v>
      </c>
      <c r="K768" s="209" t="s">
        <v>178</v>
      </c>
      <c r="L768" s="47"/>
      <c r="M768" s="214" t="s">
        <v>19</v>
      </c>
      <c r="N768" s="215" t="s">
        <v>42</v>
      </c>
      <c r="O768" s="87"/>
      <c r="P768" s="216">
        <f>O768*H768</f>
        <v>0</v>
      </c>
      <c r="Q768" s="216">
        <v>0</v>
      </c>
      <c r="R768" s="216">
        <f>Q768*H768</f>
        <v>0</v>
      </c>
      <c r="S768" s="216">
        <v>0</v>
      </c>
      <c r="T768" s="21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8" t="s">
        <v>179</v>
      </c>
      <c r="AT768" s="218" t="s">
        <v>174</v>
      </c>
      <c r="AU768" s="218" t="s">
        <v>81</v>
      </c>
      <c r="AY768" s="20" t="s">
        <v>171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20" t="s">
        <v>79</v>
      </c>
      <c r="BK768" s="219">
        <f>ROUND(I768*H768,2)</f>
        <v>0</v>
      </c>
      <c r="BL768" s="20" t="s">
        <v>179</v>
      </c>
      <c r="BM768" s="218" t="s">
        <v>3626</v>
      </c>
    </row>
    <row r="769" s="2" customFormat="1">
      <c r="A769" s="41"/>
      <c r="B769" s="42"/>
      <c r="C769" s="43"/>
      <c r="D769" s="220" t="s">
        <v>180</v>
      </c>
      <c r="E769" s="43"/>
      <c r="F769" s="221" t="s">
        <v>3627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180</v>
      </c>
      <c r="AU769" s="20" t="s">
        <v>81</v>
      </c>
    </row>
    <row r="770" s="13" customFormat="1">
      <c r="A770" s="13"/>
      <c r="B770" s="225"/>
      <c r="C770" s="226"/>
      <c r="D770" s="227" t="s">
        <v>182</v>
      </c>
      <c r="E770" s="228" t="s">
        <v>19</v>
      </c>
      <c r="F770" s="229" t="s">
        <v>3628</v>
      </c>
      <c r="G770" s="226"/>
      <c r="H770" s="230">
        <v>212.77000000000001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6" t="s">
        <v>182</v>
      </c>
      <c r="AU770" s="236" t="s">
        <v>81</v>
      </c>
      <c r="AV770" s="13" t="s">
        <v>81</v>
      </c>
      <c r="AW770" s="13" t="s">
        <v>33</v>
      </c>
      <c r="AX770" s="13" t="s">
        <v>71</v>
      </c>
      <c r="AY770" s="236" t="s">
        <v>171</v>
      </c>
    </row>
    <row r="771" s="13" customFormat="1">
      <c r="A771" s="13"/>
      <c r="B771" s="225"/>
      <c r="C771" s="226"/>
      <c r="D771" s="227" t="s">
        <v>182</v>
      </c>
      <c r="E771" s="228" t="s">
        <v>19</v>
      </c>
      <c r="F771" s="229" t="s">
        <v>3629</v>
      </c>
      <c r="G771" s="226"/>
      <c r="H771" s="230">
        <v>-107.554</v>
      </c>
      <c r="I771" s="231"/>
      <c r="J771" s="226"/>
      <c r="K771" s="226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182</v>
      </c>
      <c r="AU771" s="236" t="s">
        <v>81</v>
      </c>
      <c r="AV771" s="13" t="s">
        <v>81</v>
      </c>
      <c r="AW771" s="13" t="s">
        <v>33</v>
      </c>
      <c r="AX771" s="13" t="s">
        <v>71</v>
      </c>
      <c r="AY771" s="236" t="s">
        <v>171</v>
      </c>
    </row>
    <row r="772" s="13" customFormat="1">
      <c r="A772" s="13"/>
      <c r="B772" s="225"/>
      <c r="C772" s="226"/>
      <c r="D772" s="227" t="s">
        <v>182</v>
      </c>
      <c r="E772" s="228" t="s">
        <v>19</v>
      </c>
      <c r="F772" s="229" t="s">
        <v>3630</v>
      </c>
      <c r="G772" s="226"/>
      <c r="H772" s="230">
        <v>-1.004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182</v>
      </c>
      <c r="AU772" s="236" t="s">
        <v>81</v>
      </c>
      <c r="AV772" s="13" t="s">
        <v>81</v>
      </c>
      <c r="AW772" s="13" t="s">
        <v>33</v>
      </c>
      <c r="AX772" s="13" t="s">
        <v>71</v>
      </c>
      <c r="AY772" s="236" t="s">
        <v>171</v>
      </c>
    </row>
    <row r="773" s="15" customFormat="1">
      <c r="A773" s="15"/>
      <c r="B773" s="248"/>
      <c r="C773" s="249"/>
      <c r="D773" s="227" t="s">
        <v>182</v>
      </c>
      <c r="E773" s="250" t="s">
        <v>19</v>
      </c>
      <c r="F773" s="251" t="s">
        <v>188</v>
      </c>
      <c r="G773" s="249"/>
      <c r="H773" s="252">
        <v>104.212</v>
      </c>
      <c r="I773" s="253"/>
      <c r="J773" s="249"/>
      <c r="K773" s="249"/>
      <c r="L773" s="254"/>
      <c r="M773" s="255"/>
      <c r="N773" s="256"/>
      <c r="O773" s="256"/>
      <c r="P773" s="256"/>
      <c r="Q773" s="256"/>
      <c r="R773" s="256"/>
      <c r="S773" s="256"/>
      <c r="T773" s="257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8" t="s">
        <v>182</v>
      </c>
      <c r="AU773" s="258" t="s">
        <v>81</v>
      </c>
      <c r="AV773" s="15" t="s">
        <v>179</v>
      </c>
      <c r="AW773" s="15" t="s">
        <v>33</v>
      </c>
      <c r="AX773" s="15" t="s">
        <v>79</v>
      </c>
      <c r="AY773" s="258" t="s">
        <v>171</v>
      </c>
    </row>
    <row r="774" s="12" customFormat="1" ht="22.8" customHeight="1">
      <c r="A774" s="12"/>
      <c r="B774" s="191"/>
      <c r="C774" s="192"/>
      <c r="D774" s="193" t="s">
        <v>70</v>
      </c>
      <c r="E774" s="205" t="s">
        <v>1232</v>
      </c>
      <c r="F774" s="205" t="s">
        <v>1233</v>
      </c>
      <c r="G774" s="192"/>
      <c r="H774" s="192"/>
      <c r="I774" s="195"/>
      <c r="J774" s="206">
        <f>BK774</f>
        <v>0</v>
      </c>
      <c r="K774" s="192"/>
      <c r="L774" s="197"/>
      <c r="M774" s="198"/>
      <c r="N774" s="199"/>
      <c r="O774" s="199"/>
      <c r="P774" s="200">
        <f>SUM(P775:P781)</f>
        <v>0</v>
      </c>
      <c r="Q774" s="199"/>
      <c r="R774" s="200">
        <f>SUM(R775:R781)</f>
        <v>0</v>
      </c>
      <c r="S774" s="199"/>
      <c r="T774" s="201">
        <f>SUM(T775:T781)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02" t="s">
        <v>79</v>
      </c>
      <c r="AT774" s="203" t="s">
        <v>70</v>
      </c>
      <c r="AU774" s="203" t="s">
        <v>79</v>
      </c>
      <c r="AY774" s="202" t="s">
        <v>171</v>
      </c>
      <c r="BK774" s="204">
        <f>SUM(BK775:BK781)</f>
        <v>0</v>
      </c>
    </row>
    <row r="775" s="2" customFormat="1" ht="33" customHeight="1">
      <c r="A775" s="41"/>
      <c r="B775" s="42"/>
      <c r="C775" s="207" t="s">
        <v>929</v>
      </c>
      <c r="D775" s="207" t="s">
        <v>174</v>
      </c>
      <c r="E775" s="208" t="s">
        <v>1235</v>
      </c>
      <c r="F775" s="209" t="s">
        <v>1236</v>
      </c>
      <c r="G775" s="210" t="s">
        <v>177</v>
      </c>
      <c r="H775" s="211">
        <v>68.939999999999998</v>
      </c>
      <c r="I775" s="212"/>
      <c r="J775" s="213">
        <f>ROUND(I775*H775,2)</f>
        <v>0</v>
      </c>
      <c r="K775" s="209" t="s">
        <v>178</v>
      </c>
      <c r="L775" s="47"/>
      <c r="M775" s="214" t="s">
        <v>19</v>
      </c>
      <c r="N775" s="215" t="s">
        <v>42</v>
      </c>
      <c r="O775" s="87"/>
      <c r="P775" s="216">
        <f>O775*H775</f>
        <v>0</v>
      </c>
      <c r="Q775" s="216">
        <v>0</v>
      </c>
      <c r="R775" s="216">
        <f>Q775*H775</f>
        <v>0</v>
      </c>
      <c r="S775" s="216">
        <v>0</v>
      </c>
      <c r="T775" s="217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18" t="s">
        <v>179</v>
      </c>
      <c r="AT775" s="218" t="s">
        <v>174</v>
      </c>
      <c r="AU775" s="218" t="s">
        <v>81</v>
      </c>
      <c r="AY775" s="20" t="s">
        <v>171</v>
      </c>
      <c r="BE775" s="219">
        <f>IF(N775="základní",J775,0)</f>
        <v>0</v>
      </c>
      <c r="BF775" s="219">
        <f>IF(N775="snížená",J775,0)</f>
        <v>0</v>
      </c>
      <c r="BG775" s="219">
        <f>IF(N775="zákl. přenesená",J775,0)</f>
        <v>0</v>
      </c>
      <c r="BH775" s="219">
        <f>IF(N775="sníž. přenesená",J775,0)</f>
        <v>0</v>
      </c>
      <c r="BI775" s="219">
        <f>IF(N775="nulová",J775,0)</f>
        <v>0</v>
      </c>
      <c r="BJ775" s="20" t="s">
        <v>79</v>
      </c>
      <c r="BK775" s="219">
        <f>ROUND(I775*H775,2)</f>
        <v>0</v>
      </c>
      <c r="BL775" s="20" t="s">
        <v>179</v>
      </c>
      <c r="BM775" s="218" t="s">
        <v>3631</v>
      </c>
    </row>
    <row r="776" s="2" customFormat="1">
      <c r="A776" s="41"/>
      <c r="B776" s="42"/>
      <c r="C776" s="43"/>
      <c r="D776" s="220" t="s">
        <v>180</v>
      </c>
      <c r="E776" s="43"/>
      <c r="F776" s="221" t="s">
        <v>1238</v>
      </c>
      <c r="G776" s="43"/>
      <c r="H776" s="43"/>
      <c r="I776" s="222"/>
      <c r="J776" s="43"/>
      <c r="K776" s="43"/>
      <c r="L776" s="47"/>
      <c r="M776" s="223"/>
      <c r="N776" s="22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180</v>
      </c>
      <c r="AU776" s="20" t="s">
        <v>81</v>
      </c>
    </row>
    <row r="777" s="13" customFormat="1">
      <c r="A777" s="13"/>
      <c r="B777" s="225"/>
      <c r="C777" s="226"/>
      <c r="D777" s="227" t="s">
        <v>182</v>
      </c>
      <c r="E777" s="228" t="s">
        <v>19</v>
      </c>
      <c r="F777" s="229" t="s">
        <v>3632</v>
      </c>
      <c r="G777" s="226"/>
      <c r="H777" s="230">
        <v>114.77800000000001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182</v>
      </c>
      <c r="AU777" s="236" t="s">
        <v>81</v>
      </c>
      <c r="AV777" s="13" t="s">
        <v>81</v>
      </c>
      <c r="AW777" s="13" t="s">
        <v>33</v>
      </c>
      <c r="AX777" s="13" t="s">
        <v>71</v>
      </c>
      <c r="AY777" s="236" t="s">
        <v>171</v>
      </c>
    </row>
    <row r="778" s="13" customFormat="1">
      <c r="A778" s="13"/>
      <c r="B778" s="225"/>
      <c r="C778" s="226"/>
      <c r="D778" s="227" t="s">
        <v>182</v>
      </c>
      <c r="E778" s="228" t="s">
        <v>19</v>
      </c>
      <c r="F778" s="229" t="s">
        <v>3633</v>
      </c>
      <c r="G778" s="226"/>
      <c r="H778" s="230">
        <v>-45.838000000000001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182</v>
      </c>
      <c r="AU778" s="236" t="s">
        <v>81</v>
      </c>
      <c r="AV778" s="13" t="s">
        <v>81</v>
      </c>
      <c r="AW778" s="13" t="s">
        <v>33</v>
      </c>
      <c r="AX778" s="13" t="s">
        <v>71</v>
      </c>
      <c r="AY778" s="236" t="s">
        <v>171</v>
      </c>
    </row>
    <row r="779" s="15" customFormat="1">
      <c r="A779" s="15"/>
      <c r="B779" s="248"/>
      <c r="C779" s="249"/>
      <c r="D779" s="227" t="s">
        <v>182</v>
      </c>
      <c r="E779" s="250" t="s">
        <v>19</v>
      </c>
      <c r="F779" s="251" t="s">
        <v>188</v>
      </c>
      <c r="G779" s="249"/>
      <c r="H779" s="252">
        <v>68.939999999999998</v>
      </c>
      <c r="I779" s="253"/>
      <c r="J779" s="249"/>
      <c r="K779" s="249"/>
      <c r="L779" s="254"/>
      <c r="M779" s="255"/>
      <c r="N779" s="256"/>
      <c r="O779" s="256"/>
      <c r="P779" s="256"/>
      <c r="Q779" s="256"/>
      <c r="R779" s="256"/>
      <c r="S779" s="256"/>
      <c r="T779" s="257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8" t="s">
        <v>182</v>
      </c>
      <c r="AU779" s="258" t="s">
        <v>81</v>
      </c>
      <c r="AV779" s="15" t="s">
        <v>179</v>
      </c>
      <c r="AW779" s="15" t="s">
        <v>33</v>
      </c>
      <c r="AX779" s="15" t="s">
        <v>79</v>
      </c>
      <c r="AY779" s="258" t="s">
        <v>171</v>
      </c>
    </row>
    <row r="780" s="2" customFormat="1" ht="24.15" customHeight="1">
      <c r="A780" s="41"/>
      <c r="B780" s="42"/>
      <c r="C780" s="207" t="s">
        <v>586</v>
      </c>
      <c r="D780" s="207" t="s">
        <v>174</v>
      </c>
      <c r="E780" s="208" t="s">
        <v>3634</v>
      </c>
      <c r="F780" s="209" t="s">
        <v>3635</v>
      </c>
      <c r="G780" s="210" t="s">
        <v>177</v>
      </c>
      <c r="H780" s="211">
        <v>45.838000000000001</v>
      </c>
      <c r="I780" s="212"/>
      <c r="J780" s="213">
        <f>ROUND(I780*H780,2)</f>
        <v>0</v>
      </c>
      <c r="K780" s="209" t="s">
        <v>178</v>
      </c>
      <c r="L780" s="47"/>
      <c r="M780" s="214" t="s">
        <v>19</v>
      </c>
      <c r="N780" s="215" t="s">
        <v>42</v>
      </c>
      <c r="O780" s="87"/>
      <c r="P780" s="216">
        <f>O780*H780</f>
        <v>0</v>
      </c>
      <c r="Q780" s="216">
        <v>0</v>
      </c>
      <c r="R780" s="216">
        <f>Q780*H780</f>
        <v>0</v>
      </c>
      <c r="S780" s="216">
        <v>0</v>
      </c>
      <c r="T780" s="21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8" t="s">
        <v>179</v>
      </c>
      <c r="AT780" s="218" t="s">
        <v>174</v>
      </c>
      <c r="AU780" s="218" t="s">
        <v>81</v>
      </c>
      <c r="AY780" s="20" t="s">
        <v>171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20" t="s">
        <v>79</v>
      </c>
      <c r="BK780" s="219">
        <f>ROUND(I780*H780,2)</f>
        <v>0</v>
      </c>
      <c r="BL780" s="20" t="s">
        <v>179</v>
      </c>
      <c r="BM780" s="218" t="s">
        <v>932</v>
      </c>
    </row>
    <row r="781" s="2" customFormat="1">
      <c r="A781" s="41"/>
      <c r="B781" s="42"/>
      <c r="C781" s="43"/>
      <c r="D781" s="220" t="s">
        <v>180</v>
      </c>
      <c r="E781" s="43"/>
      <c r="F781" s="221" t="s">
        <v>3636</v>
      </c>
      <c r="G781" s="43"/>
      <c r="H781" s="43"/>
      <c r="I781" s="222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180</v>
      </c>
      <c r="AU781" s="20" t="s">
        <v>81</v>
      </c>
    </row>
    <row r="782" s="12" customFormat="1" ht="25.92" customHeight="1">
      <c r="A782" s="12"/>
      <c r="B782" s="191"/>
      <c r="C782" s="192"/>
      <c r="D782" s="193" t="s">
        <v>70</v>
      </c>
      <c r="E782" s="194" t="s">
        <v>1239</v>
      </c>
      <c r="F782" s="194" t="s">
        <v>1240</v>
      </c>
      <c r="G782" s="192"/>
      <c r="H782" s="192"/>
      <c r="I782" s="195"/>
      <c r="J782" s="196">
        <f>BK782</f>
        <v>0</v>
      </c>
      <c r="K782" s="192"/>
      <c r="L782" s="197"/>
      <c r="M782" s="198"/>
      <c r="N782" s="199"/>
      <c r="O782" s="199"/>
      <c r="P782" s="200">
        <f>P783+P788+P808+P818+P829+P842+P909</f>
        <v>0</v>
      </c>
      <c r="Q782" s="199"/>
      <c r="R782" s="200">
        <f>R783+R788+R808+R818+R829+R842+R909</f>
        <v>9.1396069000000004</v>
      </c>
      <c r="S782" s="199"/>
      <c r="T782" s="201">
        <f>T783+T788+T808+T818+T829+T842+T909</f>
        <v>0.080000000000000002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02" t="s">
        <v>81</v>
      </c>
      <c r="AT782" s="203" t="s">
        <v>70</v>
      </c>
      <c r="AU782" s="203" t="s">
        <v>71</v>
      </c>
      <c r="AY782" s="202" t="s">
        <v>171</v>
      </c>
      <c r="BK782" s="204">
        <f>BK783+BK788+BK808+BK818+BK829+BK842+BK909</f>
        <v>0</v>
      </c>
    </row>
    <row r="783" s="12" customFormat="1" ht="22.8" customHeight="1">
      <c r="A783" s="12"/>
      <c r="B783" s="191"/>
      <c r="C783" s="192"/>
      <c r="D783" s="193" t="s">
        <v>70</v>
      </c>
      <c r="E783" s="205" t="s">
        <v>1371</v>
      </c>
      <c r="F783" s="205" t="s">
        <v>3637</v>
      </c>
      <c r="G783" s="192"/>
      <c r="H783" s="192"/>
      <c r="I783" s="195"/>
      <c r="J783" s="206">
        <f>BK783</f>
        <v>0</v>
      </c>
      <c r="K783" s="192"/>
      <c r="L783" s="197"/>
      <c r="M783" s="198"/>
      <c r="N783" s="199"/>
      <c r="O783" s="199"/>
      <c r="P783" s="200">
        <f>SUM(P784:P787)</f>
        <v>0</v>
      </c>
      <c r="Q783" s="199"/>
      <c r="R783" s="200">
        <f>SUM(R784:R787)</f>
        <v>0</v>
      </c>
      <c r="S783" s="199"/>
      <c r="T783" s="201">
        <f>SUM(T784:T787)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02" t="s">
        <v>81</v>
      </c>
      <c r="AT783" s="203" t="s">
        <v>70</v>
      </c>
      <c r="AU783" s="203" t="s">
        <v>79</v>
      </c>
      <c r="AY783" s="202" t="s">
        <v>171</v>
      </c>
      <c r="BK783" s="204">
        <f>SUM(BK784:BK787)</f>
        <v>0</v>
      </c>
    </row>
    <row r="784" s="2" customFormat="1" ht="16.5" customHeight="1">
      <c r="A784" s="41"/>
      <c r="B784" s="42"/>
      <c r="C784" s="207" t="s">
        <v>941</v>
      </c>
      <c r="D784" s="207" t="s">
        <v>174</v>
      </c>
      <c r="E784" s="208" t="s">
        <v>3638</v>
      </c>
      <c r="F784" s="209" t="s">
        <v>3639</v>
      </c>
      <c r="G784" s="210" t="s">
        <v>395</v>
      </c>
      <c r="H784" s="211">
        <v>6</v>
      </c>
      <c r="I784" s="212"/>
      <c r="J784" s="213">
        <f>ROUND(I784*H784,2)</f>
        <v>0</v>
      </c>
      <c r="K784" s="209" t="s">
        <v>19</v>
      </c>
      <c r="L784" s="47"/>
      <c r="M784" s="214" t="s">
        <v>19</v>
      </c>
      <c r="N784" s="215" t="s">
        <v>42</v>
      </c>
      <c r="O784" s="87"/>
      <c r="P784" s="216">
        <f>O784*H784</f>
        <v>0</v>
      </c>
      <c r="Q784" s="216">
        <v>0</v>
      </c>
      <c r="R784" s="216">
        <f>Q784*H784</f>
        <v>0</v>
      </c>
      <c r="S784" s="216">
        <v>0</v>
      </c>
      <c r="T784" s="21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8" t="s">
        <v>235</v>
      </c>
      <c r="AT784" s="218" t="s">
        <v>174</v>
      </c>
      <c r="AU784" s="218" t="s">
        <v>81</v>
      </c>
      <c r="AY784" s="20" t="s">
        <v>171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20" t="s">
        <v>79</v>
      </c>
      <c r="BK784" s="219">
        <f>ROUND(I784*H784,2)</f>
        <v>0</v>
      </c>
      <c r="BL784" s="20" t="s">
        <v>235</v>
      </c>
      <c r="BM784" s="218" t="s">
        <v>944</v>
      </c>
    </row>
    <row r="785" s="2" customFormat="1" ht="16.5" customHeight="1">
      <c r="A785" s="41"/>
      <c r="B785" s="42"/>
      <c r="C785" s="207" t="s">
        <v>590</v>
      </c>
      <c r="D785" s="207" t="s">
        <v>174</v>
      </c>
      <c r="E785" s="208" t="s">
        <v>3640</v>
      </c>
      <c r="F785" s="209" t="s">
        <v>3641</v>
      </c>
      <c r="G785" s="210" t="s">
        <v>395</v>
      </c>
      <c r="H785" s="211">
        <v>6</v>
      </c>
      <c r="I785" s="212"/>
      <c r="J785" s="213">
        <f>ROUND(I785*H785,2)</f>
        <v>0</v>
      </c>
      <c r="K785" s="209" t="s">
        <v>19</v>
      </c>
      <c r="L785" s="47"/>
      <c r="M785" s="214" t="s">
        <v>19</v>
      </c>
      <c r="N785" s="215" t="s">
        <v>42</v>
      </c>
      <c r="O785" s="87"/>
      <c r="P785" s="216">
        <f>O785*H785</f>
        <v>0</v>
      </c>
      <c r="Q785" s="216">
        <v>0</v>
      </c>
      <c r="R785" s="216">
        <f>Q785*H785</f>
        <v>0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235</v>
      </c>
      <c r="AT785" s="218" t="s">
        <v>174</v>
      </c>
      <c r="AU785" s="218" t="s">
        <v>81</v>
      </c>
      <c r="AY785" s="20" t="s">
        <v>171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79</v>
      </c>
      <c r="BK785" s="219">
        <f>ROUND(I785*H785,2)</f>
        <v>0</v>
      </c>
      <c r="BL785" s="20" t="s">
        <v>235</v>
      </c>
      <c r="BM785" s="218" t="s">
        <v>949</v>
      </c>
    </row>
    <row r="786" s="2" customFormat="1" ht="24.15" customHeight="1">
      <c r="A786" s="41"/>
      <c r="B786" s="42"/>
      <c r="C786" s="207" t="s">
        <v>954</v>
      </c>
      <c r="D786" s="207" t="s">
        <v>174</v>
      </c>
      <c r="E786" s="208" t="s">
        <v>1427</v>
      </c>
      <c r="F786" s="209" t="s">
        <v>1428</v>
      </c>
      <c r="G786" s="210" t="s">
        <v>177</v>
      </c>
      <c r="H786" s="211">
        <v>0.59999999999999998</v>
      </c>
      <c r="I786" s="212"/>
      <c r="J786" s="213">
        <f>ROUND(I786*H786,2)</f>
        <v>0</v>
      </c>
      <c r="K786" s="209" t="s">
        <v>178</v>
      </c>
      <c r="L786" s="47"/>
      <c r="M786" s="214" t="s">
        <v>19</v>
      </c>
      <c r="N786" s="215" t="s">
        <v>42</v>
      </c>
      <c r="O786" s="87"/>
      <c r="P786" s="216">
        <f>O786*H786</f>
        <v>0</v>
      </c>
      <c r="Q786" s="216">
        <v>0</v>
      </c>
      <c r="R786" s="216">
        <f>Q786*H786</f>
        <v>0</v>
      </c>
      <c r="S786" s="216">
        <v>0</v>
      </c>
      <c r="T786" s="21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8" t="s">
        <v>235</v>
      </c>
      <c r="AT786" s="218" t="s">
        <v>174</v>
      </c>
      <c r="AU786" s="218" t="s">
        <v>81</v>
      </c>
      <c r="AY786" s="20" t="s">
        <v>171</v>
      </c>
      <c r="BE786" s="219">
        <f>IF(N786="základní",J786,0)</f>
        <v>0</v>
      </c>
      <c r="BF786" s="219">
        <f>IF(N786="snížená",J786,0)</f>
        <v>0</v>
      </c>
      <c r="BG786" s="219">
        <f>IF(N786="zákl. přenesená",J786,0)</f>
        <v>0</v>
      </c>
      <c r="BH786" s="219">
        <f>IF(N786="sníž. přenesená",J786,0)</f>
        <v>0</v>
      </c>
      <c r="BI786" s="219">
        <f>IF(N786="nulová",J786,0)</f>
        <v>0</v>
      </c>
      <c r="BJ786" s="20" t="s">
        <v>79</v>
      </c>
      <c r="BK786" s="219">
        <f>ROUND(I786*H786,2)</f>
        <v>0</v>
      </c>
      <c r="BL786" s="20" t="s">
        <v>235</v>
      </c>
      <c r="BM786" s="218" t="s">
        <v>957</v>
      </c>
    </row>
    <row r="787" s="2" customFormat="1">
      <c r="A787" s="41"/>
      <c r="B787" s="42"/>
      <c r="C787" s="43"/>
      <c r="D787" s="220" t="s">
        <v>180</v>
      </c>
      <c r="E787" s="43"/>
      <c r="F787" s="221" t="s">
        <v>1430</v>
      </c>
      <c r="G787" s="43"/>
      <c r="H787" s="43"/>
      <c r="I787" s="222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180</v>
      </c>
      <c r="AU787" s="20" t="s">
        <v>81</v>
      </c>
    </row>
    <row r="788" s="12" customFormat="1" ht="22.8" customHeight="1">
      <c r="A788" s="12"/>
      <c r="B788" s="191"/>
      <c r="C788" s="192"/>
      <c r="D788" s="193" t="s">
        <v>70</v>
      </c>
      <c r="E788" s="205" t="s">
        <v>1434</v>
      </c>
      <c r="F788" s="205" t="s">
        <v>1435</v>
      </c>
      <c r="G788" s="192"/>
      <c r="H788" s="192"/>
      <c r="I788" s="195"/>
      <c r="J788" s="206">
        <f>BK788</f>
        <v>0</v>
      </c>
      <c r="K788" s="192"/>
      <c r="L788" s="197"/>
      <c r="M788" s="198"/>
      <c r="N788" s="199"/>
      <c r="O788" s="199"/>
      <c r="P788" s="200">
        <f>SUM(P789:P807)</f>
        <v>0</v>
      </c>
      <c r="Q788" s="199"/>
      <c r="R788" s="200">
        <f>SUM(R789:R807)</f>
        <v>0</v>
      </c>
      <c r="S788" s="199"/>
      <c r="T788" s="201">
        <f>SUM(T789:T807)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02" t="s">
        <v>81</v>
      </c>
      <c r="AT788" s="203" t="s">
        <v>70</v>
      </c>
      <c r="AU788" s="203" t="s">
        <v>79</v>
      </c>
      <c r="AY788" s="202" t="s">
        <v>171</v>
      </c>
      <c r="BK788" s="204">
        <f>SUM(BK789:BK807)</f>
        <v>0</v>
      </c>
    </row>
    <row r="789" s="2" customFormat="1" ht="16.5" customHeight="1">
      <c r="A789" s="41"/>
      <c r="B789" s="42"/>
      <c r="C789" s="207" t="s">
        <v>594</v>
      </c>
      <c r="D789" s="207" t="s">
        <v>174</v>
      </c>
      <c r="E789" s="208" t="s">
        <v>3642</v>
      </c>
      <c r="F789" s="209" t="s">
        <v>3643</v>
      </c>
      <c r="G789" s="210" t="s">
        <v>234</v>
      </c>
      <c r="H789" s="211">
        <v>691.92999999999995</v>
      </c>
      <c r="I789" s="212"/>
      <c r="J789" s="213">
        <f>ROUND(I789*H789,2)</f>
        <v>0</v>
      </c>
      <c r="K789" s="209" t="s">
        <v>19</v>
      </c>
      <c r="L789" s="47"/>
      <c r="M789" s="214" t="s">
        <v>19</v>
      </c>
      <c r="N789" s="215" t="s">
        <v>42</v>
      </c>
      <c r="O789" s="87"/>
      <c r="P789" s="216">
        <f>O789*H789</f>
        <v>0</v>
      </c>
      <c r="Q789" s="216">
        <v>0</v>
      </c>
      <c r="R789" s="216">
        <f>Q789*H789</f>
        <v>0</v>
      </c>
      <c r="S789" s="216">
        <v>0</v>
      </c>
      <c r="T789" s="21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8" t="s">
        <v>235</v>
      </c>
      <c r="AT789" s="218" t="s">
        <v>174</v>
      </c>
      <c r="AU789" s="218" t="s">
        <v>81</v>
      </c>
      <c r="AY789" s="20" t="s">
        <v>171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20" t="s">
        <v>79</v>
      </c>
      <c r="BK789" s="219">
        <f>ROUND(I789*H789,2)</f>
        <v>0</v>
      </c>
      <c r="BL789" s="20" t="s">
        <v>235</v>
      </c>
      <c r="BM789" s="218" t="s">
        <v>962</v>
      </c>
    </row>
    <row r="790" s="13" customFormat="1">
      <c r="A790" s="13"/>
      <c r="B790" s="225"/>
      <c r="C790" s="226"/>
      <c r="D790" s="227" t="s">
        <v>182</v>
      </c>
      <c r="E790" s="228" t="s">
        <v>19</v>
      </c>
      <c r="F790" s="229" t="s">
        <v>3644</v>
      </c>
      <c r="G790" s="226"/>
      <c r="H790" s="230">
        <v>61.920000000000002</v>
      </c>
      <c r="I790" s="231"/>
      <c r="J790" s="226"/>
      <c r="K790" s="226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182</v>
      </c>
      <c r="AU790" s="236" t="s">
        <v>81</v>
      </c>
      <c r="AV790" s="13" t="s">
        <v>81</v>
      </c>
      <c r="AW790" s="13" t="s">
        <v>33</v>
      </c>
      <c r="AX790" s="13" t="s">
        <v>71</v>
      </c>
      <c r="AY790" s="236" t="s">
        <v>171</v>
      </c>
    </row>
    <row r="791" s="13" customFormat="1">
      <c r="A791" s="13"/>
      <c r="B791" s="225"/>
      <c r="C791" s="226"/>
      <c r="D791" s="227" t="s">
        <v>182</v>
      </c>
      <c r="E791" s="228" t="s">
        <v>19</v>
      </c>
      <c r="F791" s="229" t="s">
        <v>3645</v>
      </c>
      <c r="G791" s="226"/>
      <c r="H791" s="230">
        <v>158.63999999999999</v>
      </c>
      <c r="I791" s="231"/>
      <c r="J791" s="226"/>
      <c r="K791" s="226"/>
      <c r="L791" s="232"/>
      <c r="M791" s="233"/>
      <c r="N791" s="234"/>
      <c r="O791" s="234"/>
      <c r="P791" s="234"/>
      <c r="Q791" s="234"/>
      <c r="R791" s="234"/>
      <c r="S791" s="234"/>
      <c r="T791" s="23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6" t="s">
        <v>182</v>
      </c>
      <c r="AU791" s="236" t="s">
        <v>81</v>
      </c>
      <c r="AV791" s="13" t="s">
        <v>81</v>
      </c>
      <c r="AW791" s="13" t="s">
        <v>33</v>
      </c>
      <c r="AX791" s="13" t="s">
        <v>71</v>
      </c>
      <c r="AY791" s="236" t="s">
        <v>171</v>
      </c>
    </row>
    <row r="792" s="13" customFormat="1">
      <c r="A792" s="13"/>
      <c r="B792" s="225"/>
      <c r="C792" s="226"/>
      <c r="D792" s="227" t="s">
        <v>182</v>
      </c>
      <c r="E792" s="228" t="s">
        <v>19</v>
      </c>
      <c r="F792" s="229" t="s">
        <v>3646</v>
      </c>
      <c r="G792" s="226"/>
      <c r="H792" s="230">
        <v>56.25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6" t="s">
        <v>182</v>
      </c>
      <c r="AU792" s="236" t="s">
        <v>81</v>
      </c>
      <c r="AV792" s="13" t="s">
        <v>81</v>
      </c>
      <c r="AW792" s="13" t="s">
        <v>33</v>
      </c>
      <c r="AX792" s="13" t="s">
        <v>71</v>
      </c>
      <c r="AY792" s="236" t="s">
        <v>171</v>
      </c>
    </row>
    <row r="793" s="14" customFormat="1">
      <c r="A793" s="14"/>
      <c r="B793" s="237"/>
      <c r="C793" s="238"/>
      <c r="D793" s="227" t="s">
        <v>182</v>
      </c>
      <c r="E793" s="239" t="s">
        <v>19</v>
      </c>
      <c r="F793" s="240" t="s">
        <v>3259</v>
      </c>
      <c r="G793" s="238"/>
      <c r="H793" s="241">
        <v>276.81</v>
      </c>
      <c r="I793" s="242"/>
      <c r="J793" s="238"/>
      <c r="K793" s="238"/>
      <c r="L793" s="243"/>
      <c r="M793" s="244"/>
      <c r="N793" s="245"/>
      <c r="O793" s="245"/>
      <c r="P793" s="245"/>
      <c r="Q793" s="245"/>
      <c r="R793" s="245"/>
      <c r="S793" s="245"/>
      <c r="T793" s="24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7" t="s">
        <v>182</v>
      </c>
      <c r="AU793" s="247" t="s">
        <v>81</v>
      </c>
      <c r="AV793" s="14" t="s">
        <v>185</v>
      </c>
      <c r="AW793" s="14" t="s">
        <v>33</v>
      </c>
      <c r="AX793" s="14" t="s">
        <v>71</v>
      </c>
      <c r="AY793" s="247" t="s">
        <v>171</v>
      </c>
    </row>
    <row r="794" s="13" customFormat="1">
      <c r="A794" s="13"/>
      <c r="B794" s="225"/>
      <c r="C794" s="226"/>
      <c r="D794" s="227" t="s">
        <v>182</v>
      </c>
      <c r="E794" s="228" t="s">
        <v>19</v>
      </c>
      <c r="F794" s="229" t="s">
        <v>3647</v>
      </c>
      <c r="G794" s="226"/>
      <c r="H794" s="230">
        <v>91.900000000000006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182</v>
      </c>
      <c r="AU794" s="236" t="s">
        <v>81</v>
      </c>
      <c r="AV794" s="13" t="s">
        <v>81</v>
      </c>
      <c r="AW794" s="13" t="s">
        <v>33</v>
      </c>
      <c r="AX794" s="13" t="s">
        <v>71</v>
      </c>
      <c r="AY794" s="236" t="s">
        <v>171</v>
      </c>
    </row>
    <row r="795" s="14" customFormat="1">
      <c r="A795" s="14"/>
      <c r="B795" s="237"/>
      <c r="C795" s="238"/>
      <c r="D795" s="227" t="s">
        <v>182</v>
      </c>
      <c r="E795" s="239" t="s">
        <v>19</v>
      </c>
      <c r="F795" s="240" t="s">
        <v>3268</v>
      </c>
      <c r="G795" s="238"/>
      <c r="H795" s="241">
        <v>91.900000000000006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182</v>
      </c>
      <c r="AU795" s="247" t="s">
        <v>81</v>
      </c>
      <c r="AV795" s="14" t="s">
        <v>185</v>
      </c>
      <c r="AW795" s="14" t="s">
        <v>33</v>
      </c>
      <c r="AX795" s="14" t="s">
        <v>71</v>
      </c>
      <c r="AY795" s="247" t="s">
        <v>171</v>
      </c>
    </row>
    <row r="796" s="13" customFormat="1">
      <c r="A796" s="13"/>
      <c r="B796" s="225"/>
      <c r="C796" s="226"/>
      <c r="D796" s="227" t="s">
        <v>182</v>
      </c>
      <c r="E796" s="228" t="s">
        <v>19</v>
      </c>
      <c r="F796" s="229" t="s">
        <v>3648</v>
      </c>
      <c r="G796" s="226"/>
      <c r="H796" s="230">
        <v>63.920000000000002</v>
      </c>
      <c r="I796" s="231"/>
      <c r="J796" s="226"/>
      <c r="K796" s="226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182</v>
      </c>
      <c r="AU796" s="236" t="s">
        <v>81</v>
      </c>
      <c r="AV796" s="13" t="s">
        <v>81</v>
      </c>
      <c r="AW796" s="13" t="s">
        <v>33</v>
      </c>
      <c r="AX796" s="13" t="s">
        <v>71</v>
      </c>
      <c r="AY796" s="236" t="s">
        <v>171</v>
      </c>
    </row>
    <row r="797" s="13" customFormat="1">
      <c r="A797" s="13"/>
      <c r="B797" s="225"/>
      <c r="C797" s="226"/>
      <c r="D797" s="227" t="s">
        <v>182</v>
      </c>
      <c r="E797" s="228" t="s">
        <v>19</v>
      </c>
      <c r="F797" s="229" t="s">
        <v>3649</v>
      </c>
      <c r="G797" s="226"/>
      <c r="H797" s="230">
        <v>97.599999999999994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6" t="s">
        <v>182</v>
      </c>
      <c r="AU797" s="236" t="s">
        <v>81</v>
      </c>
      <c r="AV797" s="13" t="s">
        <v>81</v>
      </c>
      <c r="AW797" s="13" t="s">
        <v>33</v>
      </c>
      <c r="AX797" s="13" t="s">
        <v>71</v>
      </c>
      <c r="AY797" s="236" t="s">
        <v>171</v>
      </c>
    </row>
    <row r="798" s="13" customFormat="1">
      <c r="A798" s="13"/>
      <c r="B798" s="225"/>
      <c r="C798" s="226"/>
      <c r="D798" s="227" t="s">
        <v>182</v>
      </c>
      <c r="E798" s="228" t="s">
        <v>19</v>
      </c>
      <c r="F798" s="229" t="s">
        <v>3650</v>
      </c>
      <c r="G798" s="226"/>
      <c r="H798" s="230">
        <v>54.700000000000003</v>
      </c>
      <c r="I798" s="231"/>
      <c r="J798" s="226"/>
      <c r="K798" s="226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182</v>
      </c>
      <c r="AU798" s="236" t="s">
        <v>81</v>
      </c>
      <c r="AV798" s="13" t="s">
        <v>81</v>
      </c>
      <c r="AW798" s="13" t="s">
        <v>33</v>
      </c>
      <c r="AX798" s="13" t="s">
        <v>71</v>
      </c>
      <c r="AY798" s="236" t="s">
        <v>171</v>
      </c>
    </row>
    <row r="799" s="14" customFormat="1">
      <c r="A799" s="14"/>
      <c r="B799" s="237"/>
      <c r="C799" s="238"/>
      <c r="D799" s="227" t="s">
        <v>182</v>
      </c>
      <c r="E799" s="239" t="s">
        <v>19</v>
      </c>
      <c r="F799" s="240" t="s">
        <v>3299</v>
      </c>
      <c r="G799" s="238"/>
      <c r="H799" s="241">
        <v>216.21999999999997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7" t="s">
        <v>182</v>
      </c>
      <c r="AU799" s="247" t="s">
        <v>81</v>
      </c>
      <c r="AV799" s="14" t="s">
        <v>185</v>
      </c>
      <c r="AW799" s="14" t="s">
        <v>33</v>
      </c>
      <c r="AX799" s="14" t="s">
        <v>71</v>
      </c>
      <c r="AY799" s="247" t="s">
        <v>171</v>
      </c>
    </row>
    <row r="800" s="13" customFormat="1">
      <c r="A800" s="13"/>
      <c r="B800" s="225"/>
      <c r="C800" s="226"/>
      <c r="D800" s="227" t="s">
        <v>182</v>
      </c>
      <c r="E800" s="228" t="s">
        <v>19</v>
      </c>
      <c r="F800" s="229" t="s">
        <v>3651</v>
      </c>
      <c r="G800" s="226"/>
      <c r="H800" s="230">
        <v>107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182</v>
      </c>
      <c r="AU800" s="236" t="s">
        <v>81</v>
      </c>
      <c r="AV800" s="13" t="s">
        <v>81</v>
      </c>
      <c r="AW800" s="13" t="s">
        <v>33</v>
      </c>
      <c r="AX800" s="13" t="s">
        <v>71</v>
      </c>
      <c r="AY800" s="236" t="s">
        <v>171</v>
      </c>
    </row>
    <row r="801" s="14" customFormat="1">
      <c r="A801" s="14"/>
      <c r="B801" s="237"/>
      <c r="C801" s="238"/>
      <c r="D801" s="227" t="s">
        <v>182</v>
      </c>
      <c r="E801" s="239" t="s">
        <v>19</v>
      </c>
      <c r="F801" s="240" t="s">
        <v>3311</v>
      </c>
      <c r="G801" s="238"/>
      <c r="H801" s="241">
        <v>107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7" t="s">
        <v>182</v>
      </c>
      <c r="AU801" s="247" t="s">
        <v>81</v>
      </c>
      <c r="AV801" s="14" t="s">
        <v>185</v>
      </c>
      <c r="AW801" s="14" t="s">
        <v>33</v>
      </c>
      <c r="AX801" s="14" t="s">
        <v>71</v>
      </c>
      <c r="AY801" s="247" t="s">
        <v>171</v>
      </c>
    </row>
    <row r="802" s="15" customFormat="1">
      <c r="A802" s="15"/>
      <c r="B802" s="248"/>
      <c r="C802" s="249"/>
      <c r="D802" s="227" t="s">
        <v>182</v>
      </c>
      <c r="E802" s="250" t="s">
        <v>19</v>
      </c>
      <c r="F802" s="251" t="s">
        <v>188</v>
      </c>
      <c r="G802" s="249"/>
      <c r="H802" s="252">
        <v>691.93000000000006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8" t="s">
        <v>182</v>
      </c>
      <c r="AU802" s="258" t="s">
        <v>81</v>
      </c>
      <c r="AV802" s="15" t="s">
        <v>179</v>
      </c>
      <c r="AW802" s="15" t="s">
        <v>33</v>
      </c>
      <c r="AX802" s="15" t="s">
        <v>79</v>
      </c>
      <c r="AY802" s="258" t="s">
        <v>171</v>
      </c>
    </row>
    <row r="803" s="2" customFormat="1" ht="16.5" customHeight="1">
      <c r="A803" s="41"/>
      <c r="B803" s="42"/>
      <c r="C803" s="269" t="s">
        <v>968</v>
      </c>
      <c r="D803" s="269" t="s">
        <v>565</v>
      </c>
      <c r="E803" s="270" t="s">
        <v>3652</v>
      </c>
      <c r="F803" s="271" t="s">
        <v>3653</v>
      </c>
      <c r="G803" s="272" t="s">
        <v>234</v>
      </c>
      <c r="H803" s="273">
        <v>761.12300000000005</v>
      </c>
      <c r="I803" s="274"/>
      <c r="J803" s="275">
        <f>ROUND(I803*H803,2)</f>
        <v>0</v>
      </c>
      <c r="K803" s="271" t="s">
        <v>19</v>
      </c>
      <c r="L803" s="276"/>
      <c r="M803" s="277" t="s">
        <v>19</v>
      </c>
      <c r="N803" s="278" t="s">
        <v>42</v>
      </c>
      <c r="O803" s="87"/>
      <c r="P803" s="216">
        <f>O803*H803</f>
        <v>0</v>
      </c>
      <c r="Q803" s="216">
        <v>0</v>
      </c>
      <c r="R803" s="216">
        <f>Q803*H803</f>
        <v>0</v>
      </c>
      <c r="S803" s="216">
        <v>0</v>
      </c>
      <c r="T803" s="217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8" t="s">
        <v>286</v>
      </c>
      <c r="AT803" s="218" t="s">
        <v>565</v>
      </c>
      <c r="AU803" s="218" t="s">
        <v>81</v>
      </c>
      <c r="AY803" s="20" t="s">
        <v>171</v>
      </c>
      <c r="BE803" s="219">
        <f>IF(N803="základní",J803,0)</f>
        <v>0</v>
      </c>
      <c r="BF803" s="219">
        <f>IF(N803="snížená",J803,0)</f>
        <v>0</v>
      </c>
      <c r="BG803" s="219">
        <f>IF(N803="zákl. přenesená",J803,0)</f>
        <v>0</v>
      </c>
      <c r="BH803" s="219">
        <f>IF(N803="sníž. přenesená",J803,0)</f>
        <v>0</v>
      </c>
      <c r="BI803" s="219">
        <f>IF(N803="nulová",J803,0)</f>
        <v>0</v>
      </c>
      <c r="BJ803" s="20" t="s">
        <v>79</v>
      </c>
      <c r="BK803" s="219">
        <f>ROUND(I803*H803,2)</f>
        <v>0</v>
      </c>
      <c r="BL803" s="20" t="s">
        <v>235</v>
      </c>
      <c r="BM803" s="218" t="s">
        <v>971</v>
      </c>
    </row>
    <row r="804" s="13" customFormat="1">
      <c r="A804" s="13"/>
      <c r="B804" s="225"/>
      <c r="C804" s="226"/>
      <c r="D804" s="227" t="s">
        <v>182</v>
      </c>
      <c r="E804" s="228" t="s">
        <v>19</v>
      </c>
      <c r="F804" s="229" t="s">
        <v>3654</v>
      </c>
      <c r="G804" s="226"/>
      <c r="H804" s="230">
        <v>761.12300000000005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182</v>
      </c>
      <c r="AU804" s="236" t="s">
        <v>81</v>
      </c>
      <c r="AV804" s="13" t="s">
        <v>81</v>
      </c>
      <c r="AW804" s="13" t="s">
        <v>33</v>
      </c>
      <c r="AX804" s="13" t="s">
        <v>71</v>
      </c>
      <c r="AY804" s="236" t="s">
        <v>171</v>
      </c>
    </row>
    <row r="805" s="15" customFormat="1">
      <c r="A805" s="15"/>
      <c r="B805" s="248"/>
      <c r="C805" s="249"/>
      <c r="D805" s="227" t="s">
        <v>182</v>
      </c>
      <c r="E805" s="250" t="s">
        <v>19</v>
      </c>
      <c r="F805" s="251" t="s">
        <v>188</v>
      </c>
      <c r="G805" s="249"/>
      <c r="H805" s="252">
        <v>761.12300000000005</v>
      </c>
      <c r="I805" s="253"/>
      <c r="J805" s="249"/>
      <c r="K805" s="249"/>
      <c r="L805" s="254"/>
      <c r="M805" s="255"/>
      <c r="N805" s="256"/>
      <c r="O805" s="256"/>
      <c r="P805" s="256"/>
      <c r="Q805" s="256"/>
      <c r="R805" s="256"/>
      <c r="S805" s="256"/>
      <c r="T805" s="257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8" t="s">
        <v>182</v>
      </c>
      <c r="AU805" s="258" t="s">
        <v>81</v>
      </c>
      <c r="AV805" s="15" t="s">
        <v>179</v>
      </c>
      <c r="AW805" s="15" t="s">
        <v>33</v>
      </c>
      <c r="AX805" s="15" t="s">
        <v>79</v>
      </c>
      <c r="AY805" s="258" t="s">
        <v>171</v>
      </c>
    </row>
    <row r="806" s="2" customFormat="1" ht="24.15" customHeight="1">
      <c r="A806" s="41"/>
      <c r="B806" s="42"/>
      <c r="C806" s="207" t="s">
        <v>599</v>
      </c>
      <c r="D806" s="207" t="s">
        <v>174</v>
      </c>
      <c r="E806" s="208" t="s">
        <v>3655</v>
      </c>
      <c r="F806" s="209" t="s">
        <v>3656</v>
      </c>
      <c r="G806" s="210" t="s">
        <v>1255</v>
      </c>
      <c r="H806" s="279"/>
      <c r="I806" s="212"/>
      <c r="J806" s="213">
        <f>ROUND(I806*H806,2)</f>
        <v>0</v>
      </c>
      <c r="K806" s="209" t="s">
        <v>178</v>
      </c>
      <c r="L806" s="47"/>
      <c r="M806" s="214" t="s">
        <v>19</v>
      </c>
      <c r="N806" s="215" t="s">
        <v>42</v>
      </c>
      <c r="O806" s="87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8" t="s">
        <v>235</v>
      </c>
      <c r="AT806" s="218" t="s">
        <v>174</v>
      </c>
      <c r="AU806" s="218" t="s">
        <v>81</v>
      </c>
      <c r="AY806" s="20" t="s">
        <v>171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20" t="s">
        <v>79</v>
      </c>
      <c r="BK806" s="219">
        <f>ROUND(I806*H806,2)</f>
        <v>0</v>
      </c>
      <c r="BL806" s="20" t="s">
        <v>235</v>
      </c>
      <c r="BM806" s="218" t="s">
        <v>976</v>
      </c>
    </row>
    <row r="807" s="2" customFormat="1">
      <c r="A807" s="41"/>
      <c r="B807" s="42"/>
      <c r="C807" s="43"/>
      <c r="D807" s="220" t="s">
        <v>180</v>
      </c>
      <c r="E807" s="43"/>
      <c r="F807" s="221" t="s">
        <v>3657</v>
      </c>
      <c r="G807" s="43"/>
      <c r="H807" s="43"/>
      <c r="I807" s="222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180</v>
      </c>
      <c r="AU807" s="20" t="s">
        <v>81</v>
      </c>
    </row>
    <row r="808" s="12" customFormat="1" ht="22.8" customHeight="1">
      <c r="A808" s="12"/>
      <c r="B808" s="191"/>
      <c r="C808" s="192"/>
      <c r="D808" s="193" t="s">
        <v>70</v>
      </c>
      <c r="E808" s="205" t="s">
        <v>1551</v>
      </c>
      <c r="F808" s="205" t="s">
        <v>1552</v>
      </c>
      <c r="G808" s="192"/>
      <c r="H808" s="192"/>
      <c r="I808" s="195"/>
      <c r="J808" s="206">
        <f>BK808</f>
        <v>0</v>
      </c>
      <c r="K808" s="192"/>
      <c r="L808" s="197"/>
      <c r="M808" s="198"/>
      <c r="N808" s="199"/>
      <c r="O808" s="199"/>
      <c r="P808" s="200">
        <f>SUM(P809:P817)</f>
        <v>0</v>
      </c>
      <c r="Q808" s="199"/>
      <c r="R808" s="200">
        <f>SUM(R809:R817)</f>
        <v>0.15798869999999998</v>
      </c>
      <c r="S808" s="199"/>
      <c r="T808" s="201">
        <f>SUM(T809:T817)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02" t="s">
        <v>81</v>
      </c>
      <c r="AT808" s="203" t="s">
        <v>70</v>
      </c>
      <c r="AU808" s="203" t="s">
        <v>79</v>
      </c>
      <c r="AY808" s="202" t="s">
        <v>171</v>
      </c>
      <c r="BK808" s="204">
        <f>SUM(BK809:BK817)</f>
        <v>0</v>
      </c>
    </row>
    <row r="809" s="2" customFormat="1" ht="16.5" customHeight="1">
      <c r="A809" s="41"/>
      <c r="B809" s="42"/>
      <c r="C809" s="207" t="s">
        <v>995</v>
      </c>
      <c r="D809" s="207" t="s">
        <v>174</v>
      </c>
      <c r="E809" s="208" t="s">
        <v>3658</v>
      </c>
      <c r="F809" s="209" t="s">
        <v>3659</v>
      </c>
      <c r="G809" s="210" t="s">
        <v>191</v>
      </c>
      <c r="H809" s="211">
        <v>8.2289999999999992</v>
      </c>
      <c r="I809" s="212"/>
      <c r="J809" s="213">
        <f>ROUND(I809*H809,2)</f>
        <v>0</v>
      </c>
      <c r="K809" s="209" t="s">
        <v>178</v>
      </c>
      <c r="L809" s="47"/>
      <c r="M809" s="214" t="s">
        <v>19</v>
      </c>
      <c r="N809" s="215" t="s">
        <v>42</v>
      </c>
      <c r="O809" s="87"/>
      <c r="P809" s="216">
        <f>O809*H809</f>
        <v>0</v>
      </c>
      <c r="Q809" s="216">
        <v>0.00029999999999999997</v>
      </c>
      <c r="R809" s="216">
        <f>Q809*H809</f>
        <v>0.0024686999999999995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235</v>
      </c>
      <c r="AT809" s="218" t="s">
        <v>174</v>
      </c>
      <c r="AU809" s="218" t="s">
        <v>81</v>
      </c>
      <c r="AY809" s="20" t="s">
        <v>171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79</v>
      </c>
      <c r="BK809" s="219">
        <f>ROUND(I809*H809,2)</f>
        <v>0</v>
      </c>
      <c r="BL809" s="20" t="s">
        <v>235</v>
      </c>
      <c r="BM809" s="218" t="s">
        <v>998</v>
      </c>
    </row>
    <row r="810" s="2" customFormat="1">
      <c r="A810" s="41"/>
      <c r="B810" s="42"/>
      <c r="C810" s="43"/>
      <c r="D810" s="220" t="s">
        <v>180</v>
      </c>
      <c r="E810" s="43"/>
      <c r="F810" s="221" t="s">
        <v>3660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180</v>
      </c>
      <c r="AU810" s="20" t="s">
        <v>81</v>
      </c>
    </row>
    <row r="811" s="13" customFormat="1">
      <c r="A811" s="13"/>
      <c r="B811" s="225"/>
      <c r="C811" s="226"/>
      <c r="D811" s="227" t="s">
        <v>182</v>
      </c>
      <c r="E811" s="228" t="s">
        <v>19</v>
      </c>
      <c r="F811" s="229" t="s">
        <v>3371</v>
      </c>
      <c r="G811" s="226"/>
      <c r="H811" s="230">
        <v>8.2289999999999992</v>
      </c>
      <c r="I811" s="231"/>
      <c r="J811" s="226"/>
      <c r="K811" s="226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182</v>
      </c>
      <c r="AU811" s="236" t="s">
        <v>81</v>
      </c>
      <c r="AV811" s="13" t="s">
        <v>81</v>
      </c>
      <c r="AW811" s="13" t="s">
        <v>33</v>
      </c>
      <c r="AX811" s="13" t="s">
        <v>71</v>
      </c>
      <c r="AY811" s="236" t="s">
        <v>171</v>
      </c>
    </row>
    <row r="812" s="15" customFormat="1">
      <c r="A812" s="15"/>
      <c r="B812" s="248"/>
      <c r="C812" s="249"/>
      <c r="D812" s="227" t="s">
        <v>182</v>
      </c>
      <c r="E812" s="250" t="s">
        <v>19</v>
      </c>
      <c r="F812" s="251" t="s">
        <v>188</v>
      </c>
      <c r="G812" s="249"/>
      <c r="H812" s="252">
        <v>8.2289999999999992</v>
      </c>
      <c r="I812" s="253"/>
      <c r="J812" s="249"/>
      <c r="K812" s="249"/>
      <c r="L812" s="254"/>
      <c r="M812" s="255"/>
      <c r="N812" s="256"/>
      <c r="O812" s="256"/>
      <c r="P812" s="256"/>
      <c r="Q812" s="256"/>
      <c r="R812" s="256"/>
      <c r="S812" s="256"/>
      <c r="T812" s="25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8" t="s">
        <v>182</v>
      </c>
      <c r="AU812" s="258" t="s">
        <v>81</v>
      </c>
      <c r="AV812" s="15" t="s">
        <v>179</v>
      </c>
      <c r="AW812" s="15" t="s">
        <v>33</v>
      </c>
      <c r="AX812" s="15" t="s">
        <v>79</v>
      </c>
      <c r="AY812" s="258" t="s">
        <v>171</v>
      </c>
    </row>
    <row r="813" s="2" customFormat="1" ht="16.5" customHeight="1">
      <c r="A813" s="41"/>
      <c r="B813" s="42"/>
      <c r="C813" s="269" t="s">
        <v>603</v>
      </c>
      <c r="D813" s="269" t="s">
        <v>565</v>
      </c>
      <c r="E813" s="270" t="s">
        <v>3661</v>
      </c>
      <c r="F813" s="271" t="s">
        <v>3662</v>
      </c>
      <c r="G813" s="272" t="s">
        <v>191</v>
      </c>
      <c r="H813" s="273">
        <v>8.6400000000000006</v>
      </c>
      <c r="I813" s="274"/>
      <c r="J813" s="275">
        <f>ROUND(I813*H813,2)</f>
        <v>0</v>
      </c>
      <c r="K813" s="271" t="s">
        <v>178</v>
      </c>
      <c r="L813" s="276"/>
      <c r="M813" s="277" t="s">
        <v>19</v>
      </c>
      <c r="N813" s="278" t="s">
        <v>42</v>
      </c>
      <c r="O813" s="87"/>
      <c r="P813" s="216">
        <f>O813*H813</f>
        <v>0</v>
      </c>
      <c r="Q813" s="216">
        <v>0.017999999999999999</v>
      </c>
      <c r="R813" s="216">
        <f>Q813*H813</f>
        <v>0.15551999999999999</v>
      </c>
      <c r="S813" s="216">
        <v>0</v>
      </c>
      <c r="T813" s="21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8" t="s">
        <v>286</v>
      </c>
      <c r="AT813" s="218" t="s">
        <v>565</v>
      </c>
      <c r="AU813" s="218" t="s">
        <v>81</v>
      </c>
      <c r="AY813" s="20" t="s">
        <v>171</v>
      </c>
      <c r="BE813" s="219">
        <f>IF(N813="základní",J813,0)</f>
        <v>0</v>
      </c>
      <c r="BF813" s="219">
        <f>IF(N813="snížená",J813,0)</f>
        <v>0</v>
      </c>
      <c r="BG813" s="219">
        <f>IF(N813="zákl. přenesená",J813,0)</f>
        <v>0</v>
      </c>
      <c r="BH813" s="219">
        <f>IF(N813="sníž. přenesená",J813,0)</f>
        <v>0</v>
      </c>
      <c r="BI813" s="219">
        <f>IF(N813="nulová",J813,0)</f>
        <v>0</v>
      </c>
      <c r="BJ813" s="20" t="s">
        <v>79</v>
      </c>
      <c r="BK813" s="219">
        <f>ROUND(I813*H813,2)</f>
        <v>0</v>
      </c>
      <c r="BL813" s="20" t="s">
        <v>235</v>
      </c>
      <c r="BM813" s="218" t="s">
        <v>1006</v>
      </c>
    </row>
    <row r="814" s="13" customFormat="1">
      <c r="A814" s="13"/>
      <c r="B814" s="225"/>
      <c r="C814" s="226"/>
      <c r="D814" s="227" t="s">
        <v>182</v>
      </c>
      <c r="E814" s="228" t="s">
        <v>19</v>
      </c>
      <c r="F814" s="229" t="s">
        <v>3663</v>
      </c>
      <c r="G814" s="226"/>
      <c r="H814" s="230">
        <v>8.6400000000000006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6" t="s">
        <v>182</v>
      </c>
      <c r="AU814" s="236" t="s">
        <v>81</v>
      </c>
      <c r="AV814" s="13" t="s">
        <v>81</v>
      </c>
      <c r="AW814" s="13" t="s">
        <v>33</v>
      </c>
      <c r="AX814" s="13" t="s">
        <v>71</v>
      </c>
      <c r="AY814" s="236" t="s">
        <v>171</v>
      </c>
    </row>
    <row r="815" s="15" customFormat="1">
      <c r="A815" s="15"/>
      <c r="B815" s="248"/>
      <c r="C815" s="249"/>
      <c r="D815" s="227" t="s">
        <v>182</v>
      </c>
      <c r="E815" s="250" t="s">
        <v>19</v>
      </c>
      <c r="F815" s="251" t="s">
        <v>188</v>
      </c>
      <c r="G815" s="249"/>
      <c r="H815" s="252">
        <v>8.6400000000000006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8" t="s">
        <v>182</v>
      </c>
      <c r="AU815" s="258" t="s">
        <v>81</v>
      </c>
      <c r="AV815" s="15" t="s">
        <v>179</v>
      </c>
      <c r="AW815" s="15" t="s">
        <v>33</v>
      </c>
      <c r="AX815" s="15" t="s">
        <v>79</v>
      </c>
      <c r="AY815" s="258" t="s">
        <v>171</v>
      </c>
    </row>
    <row r="816" s="2" customFormat="1" ht="37.8" customHeight="1">
      <c r="A816" s="41"/>
      <c r="B816" s="42"/>
      <c r="C816" s="207" t="s">
        <v>1010</v>
      </c>
      <c r="D816" s="207" t="s">
        <v>174</v>
      </c>
      <c r="E816" s="208" t="s">
        <v>1822</v>
      </c>
      <c r="F816" s="209" t="s">
        <v>1823</v>
      </c>
      <c r="G816" s="210" t="s">
        <v>177</v>
      </c>
      <c r="H816" s="211">
        <v>0.158</v>
      </c>
      <c r="I816" s="212"/>
      <c r="J816" s="213">
        <f>ROUND(I816*H816,2)</f>
        <v>0</v>
      </c>
      <c r="K816" s="209" t="s">
        <v>178</v>
      </c>
      <c r="L816" s="47"/>
      <c r="M816" s="214" t="s">
        <v>19</v>
      </c>
      <c r="N816" s="215" t="s">
        <v>42</v>
      </c>
      <c r="O816" s="87"/>
      <c r="P816" s="216">
        <f>O816*H816</f>
        <v>0</v>
      </c>
      <c r="Q816" s="216">
        <v>0</v>
      </c>
      <c r="R816" s="216">
        <f>Q816*H816</f>
        <v>0</v>
      </c>
      <c r="S816" s="216">
        <v>0</v>
      </c>
      <c r="T816" s="217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8" t="s">
        <v>235</v>
      </c>
      <c r="AT816" s="218" t="s">
        <v>174</v>
      </c>
      <c r="AU816" s="218" t="s">
        <v>81</v>
      </c>
      <c r="AY816" s="20" t="s">
        <v>171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20" t="s">
        <v>79</v>
      </c>
      <c r="BK816" s="219">
        <f>ROUND(I816*H816,2)</f>
        <v>0</v>
      </c>
      <c r="BL816" s="20" t="s">
        <v>235</v>
      </c>
      <c r="BM816" s="218" t="s">
        <v>1013</v>
      </c>
    </row>
    <row r="817" s="2" customFormat="1">
      <c r="A817" s="41"/>
      <c r="B817" s="42"/>
      <c r="C817" s="43"/>
      <c r="D817" s="220" t="s">
        <v>180</v>
      </c>
      <c r="E817" s="43"/>
      <c r="F817" s="221" t="s">
        <v>1825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180</v>
      </c>
      <c r="AU817" s="20" t="s">
        <v>81</v>
      </c>
    </row>
    <row r="818" s="12" customFormat="1" ht="22.8" customHeight="1">
      <c r="A818" s="12"/>
      <c r="B818" s="191"/>
      <c r="C818" s="192"/>
      <c r="D818" s="193" t="s">
        <v>70</v>
      </c>
      <c r="E818" s="205" t="s">
        <v>2020</v>
      </c>
      <c r="F818" s="205" t="s">
        <v>2021</v>
      </c>
      <c r="G818" s="192"/>
      <c r="H818" s="192"/>
      <c r="I818" s="195"/>
      <c r="J818" s="206">
        <f>BK818</f>
        <v>0</v>
      </c>
      <c r="K818" s="192"/>
      <c r="L818" s="197"/>
      <c r="M818" s="198"/>
      <c r="N818" s="199"/>
      <c r="O818" s="199"/>
      <c r="P818" s="200">
        <f>SUM(P819:P828)</f>
        <v>0</v>
      </c>
      <c r="Q818" s="199"/>
      <c r="R818" s="200">
        <f>SUM(R819:R828)</f>
        <v>0.00030000000000000003</v>
      </c>
      <c r="S818" s="199"/>
      <c r="T818" s="201">
        <f>SUM(T819:T828)</f>
        <v>0.080000000000000002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2" t="s">
        <v>81</v>
      </c>
      <c r="AT818" s="203" t="s">
        <v>70</v>
      </c>
      <c r="AU818" s="203" t="s">
        <v>79</v>
      </c>
      <c r="AY818" s="202" t="s">
        <v>171</v>
      </c>
      <c r="BK818" s="204">
        <f>SUM(BK819:BK828)</f>
        <v>0</v>
      </c>
    </row>
    <row r="819" s="2" customFormat="1" ht="16.5" customHeight="1">
      <c r="A819" s="41"/>
      <c r="B819" s="42"/>
      <c r="C819" s="207" t="s">
        <v>611</v>
      </c>
      <c r="D819" s="207" t="s">
        <v>174</v>
      </c>
      <c r="E819" s="208" t="s">
        <v>3664</v>
      </c>
      <c r="F819" s="209" t="s">
        <v>3665</v>
      </c>
      <c r="G819" s="210" t="s">
        <v>234</v>
      </c>
      <c r="H819" s="211">
        <v>5</v>
      </c>
      <c r="I819" s="212"/>
      <c r="J819" s="213">
        <f>ROUND(I819*H819,2)</f>
        <v>0</v>
      </c>
      <c r="K819" s="209" t="s">
        <v>178</v>
      </c>
      <c r="L819" s="47"/>
      <c r="M819" s="214" t="s">
        <v>19</v>
      </c>
      <c r="N819" s="215" t="s">
        <v>42</v>
      </c>
      <c r="O819" s="87"/>
      <c r="P819" s="216">
        <f>O819*H819</f>
        <v>0</v>
      </c>
      <c r="Q819" s="216">
        <v>0</v>
      </c>
      <c r="R819" s="216">
        <f>Q819*H819</f>
        <v>0</v>
      </c>
      <c r="S819" s="216">
        <v>0.016</v>
      </c>
      <c r="T819" s="217">
        <f>S819*H819</f>
        <v>0.080000000000000002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8" t="s">
        <v>235</v>
      </c>
      <c r="AT819" s="218" t="s">
        <v>174</v>
      </c>
      <c r="AU819" s="218" t="s">
        <v>81</v>
      </c>
      <c r="AY819" s="20" t="s">
        <v>171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20" t="s">
        <v>79</v>
      </c>
      <c r="BK819" s="219">
        <f>ROUND(I819*H819,2)</f>
        <v>0</v>
      </c>
      <c r="BL819" s="20" t="s">
        <v>235</v>
      </c>
      <c r="BM819" s="218" t="s">
        <v>1018</v>
      </c>
    </row>
    <row r="820" s="2" customFormat="1">
      <c r="A820" s="41"/>
      <c r="B820" s="42"/>
      <c r="C820" s="43"/>
      <c r="D820" s="220" t="s">
        <v>180</v>
      </c>
      <c r="E820" s="43"/>
      <c r="F820" s="221" t="s">
        <v>3666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180</v>
      </c>
      <c r="AU820" s="20" t="s">
        <v>81</v>
      </c>
    </row>
    <row r="821" s="13" customFormat="1">
      <c r="A821" s="13"/>
      <c r="B821" s="225"/>
      <c r="C821" s="226"/>
      <c r="D821" s="227" t="s">
        <v>182</v>
      </c>
      <c r="E821" s="228" t="s">
        <v>19</v>
      </c>
      <c r="F821" s="229" t="s">
        <v>3667</v>
      </c>
      <c r="G821" s="226"/>
      <c r="H821" s="230">
        <v>5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182</v>
      </c>
      <c r="AU821" s="236" t="s">
        <v>81</v>
      </c>
      <c r="AV821" s="13" t="s">
        <v>81</v>
      </c>
      <c r="AW821" s="13" t="s">
        <v>33</v>
      </c>
      <c r="AX821" s="13" t="s">
        <v>71</v>
      </c>
      <c r="AY821" s="236" t="s">
        <v>171</v>
      </c>
    </row>
    <row r="822" s="15" customFormat="1">
      <c r="A822" s="15"/>
      <c r="B822" s="248"/>
      <c r="C822" s="249"/>
      <c r="D822" s="227" t="s">
        <v>182</v>
      </c>
      <c r="E822" s="250" t="s">
        <v>19</v>
      </c>
      <c r="F822" s="251" t="s">
        <v>188</v>
      </c>
      <c r="G822" s="249"/>
      <c r="H822" s="252">
        <v>5</v>
      </c>
      <c r="I822" s="253"/>
      <c r="J822" s="249"/>
      <c r="K822" s="249"/>
      <c r="L822" s="254"/>
      <c r="M822" s="255"/>
      <c r="N822" s="256"/>
      <c r="O822" s="256"/>
      <c r="P822" s="256"/>
      <c r="Q822" s="256"/>
      <c r="R822" s="256"/>
      <c r="S822" s="256"/>
      <c r="T822" s="257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8" t="s">
        <v>182</v>
      </c>
      <c r="AU822" s="258" t="s">
        <v>81</v>
      </c>
      <c r="AV822" s="15" t="s">
        <v>179</v>
      </c>
      <c r="AW822" s="15" t="s">
        <v>33</v>
      </c>
      <c r="AX822" s="15" t="s">
        <v>79</v>
      </c>
      <c r="AY822" s="258" t="s">
        <v>171</v>
      </c>
    </row>
    <row r="823" s="2" customFormat="1" ht="16.5" customHeight="1">
      <c r="A823" s="41"/>
      <c r="B823" s="42"/>
      <c r="C823" s="207" t="s">
        <v>1021</v>
      </c>
      <c r="D823" s="207" t="s">
        <v>174</v>
      </c>
      <c r="E823" s="208" t="s">
        <v>3668</v>
      </c>
      <c r="F823" s="209" t="s">
        <v>3669</v>
      </c>
      <c r="G823" s="210" t="s">
        <v>234</v>
      </c>
      <c r="H823" s="211">
        <v>5</v>
      </c>
      <c r="I823" s="212"/>
      <c r="J823" s="213">
        <f>ROUND(I823*H823,2)</f>
        <v>0</v>
      </c>
      <c r="K823" s="209" t="s">
        <v>178</v>
      </c>
      <c r="L823" s="47"/>
      <c r="M823" s="214" t="s">
        <v>19</v>
      </c>
      <c r="N823" s="215" t="s">
        <v>42</v>
      </c>
      <c r="O823" s="87"/>
      <c r="P823" s="216">
        <f>O823*H823</f>
        <v>0</v>
      </c>
      <c r="Q823" s="216">
        <v>6.0000000000000002E-05</v>
      </c>
      <c r="R823" s="216">
        <f>Q823*H823</f>
        <v>0.00030000000000000003</v>
      </c>
      <c r="S823" s="216">
        <v>0</v>
      </c>
      <c r="T823" s="217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18" t="s">
        <v>235</v>
      </c>
      <c r="AT823" s="218" t="s">
        <v>174</v>
      </c>
      <c r="AU823" s="218" t="s">
        <v>81</v>
      </c>
      <c r="AY823" s="20" t="s">
        <v>171</v>
      </c>
      <c r="BE823" s="219">
        <f>IF(N823="základní",J823,0)</f>
        <v>0</v>
      </c>
      <c r="BF823" s="219">
        <f>IF(N823="snížená",J823,0)</f>
        <v>0</v>
      </c>
      <c r="BG823" s="219">
        <f>IF(N823="zákl. přenesená",J823,0)</f>
        <v>0</v>
      </c>
      <c r="BH823" s="219">
        <f>IF(N823="sníž. přenesená",J823,0)</f>
        <v>0</v>
      </c>
      <c r="BI823" s="219">
        <f>IF(N823="nulová",J823,0)</f>
        <v>0</v>
      </c>
      <c r="BJ823" s="20" t="s">
        <v>79</v>
      </c>
      <c r="BK823" s="219">
        <f>ROUND(I823*H823,2)</f>
        <v>0</v>
      </c>
      <c r="BL823" s="20" t="s">
        <v>235</v>
      </c>
      <c r="BM823" s="218" t="s">
        <v>1024</v>
      </c>
    </row>
    <row r="824" s="2" customFormat="1">
      <c r="A824" s="41"/>
      <c r="B824" s="42"/>
      <c r="C824" s="43"/>
      <c r="D824" s="220" t="s">
        <v>180</v>
      </c>
      <c r="E824" s="43"/>
      <c r="F824" s="221" t="s">
        <v>3670</v>
      </c>
      <c r="G824" s="43"/>
      <c r="H824" s="43"/>
      <c r="I824" s="222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180</v>
      </c>
      <c r="AU824" s="20" t="s">
        <v>81</v>
      </c>
    </row>
    <row r="825" s="13" customFormat="1">
      <c r="A825" s="13"/>
      <c r="B825" s="225"/>
      <c r="C825" s="226"/>
      <c r="D825" s="227" t="s">
        <v>182</v>
      </c>
      <c r="E825" s="228" t="s">
        <v>19</v>
      </c>
      <c r="F825" s="229" t="s">
        <v>3671</v>
      </c>
      <c r="G825" s="226"/>
      <c r="H825" s="230">
        <v>5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182</v>
      </c>
      <c r="AU825" s="236" t="s">
        <v>81</v>
      </c>
      <c r="AV825" s="13" t="s">
        <v>81</v>
      </c>
      <c r="AW825" s="13" t="s">
        <v>33</v>
      </c>
      <c r="AX825" s="13" t="s">
        <v>71</v>
      </c>
      <c r="AY825" s="236" t="s">
        <v>171</v>
      </c>
    </row>
    <row r="826" s="15" customFormat="1">
      <c r="A826" s="15"/>
      <c r="B826" s="248"/>
      <c r="C826" s="249"/>
      <c r="D826" s="227" t="s">
        <v>182</v>
      </c>
      <c r="E826" s="250" t="s">
        <v>19</v>
      </c>
      <c r="F826" s="251" t="s">
        <v>188</v>
      </c>
      <c r="G826" s="249"/>
      <c r="H826" s="252">
        <v>5</v>
      </c>
      <c r="I826" s="253"/>
      <c r="J826" s="249"/>
      <c r="K826" s="249"/>
      <c r="L826" s="254"/>
      <c r="M826" s="255"/>
      <c r="N826" s="256"/>
      <c r="O826" s="256"/>
      <c r="P826" s="256"/>
      <c r="Q826" s="256"/>
      <c r="R826" s="256"/>
      <c r="S826" s="256"/>
      <c r="T826" s="257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8" t="s">
        <v>182</v>
      </c>
      <c r="AU826" s="258" t="s">
        <v>81</v>
      </c>
      <c r="AV826" s="15" t="s">
        <v>179</v>
      </c>
      <c r="AW826" s="15" t="s">
        <v>33</v>
      </c>
      <c r="AX826" s="15" t="s">
        <v>79</v>
      </c>
      <c r="AY826" s="258" t="s">
        <v>171</v>
      </c>
    </row>
    <row r="827" s="2" customFormat="1" ht="24.15" customHeight="1">
      <c r="A827" s="41"/>
      <c r="B827" s="42"/>
      <c r="C827" s="207" t="s">
        <v>615</v>
      </c>
      <c r="D827" s="207" t="s">
        <v>174</v>
      </c>
      <c r="E827" s="208" t="s">
        <v>2031</v>
      </c>
      <c r="F827" s="209" t="s">
        <v>2032</v>
      </c>
      <c r="G827" s="210" t="s">
        <v>1255</v>
      </c>
      <c r="H827" s="279"/>
      <c r="I827" s="212"/>
      <c r="J827" s="213">
        <f>ROUND(I827*H827,2)</f>
        <v>0</v>
      </c>
      <c r="K827" s="209" t="s">
        <v>178</v>
      </c>
      <c r="L827" s="47"/>
      <c r="M827" s="214" t="s">
        <v>19</v>
      </c>
      <c r="N827" s="215" t="s">
        <v>42</v>
      </c>
      <c r="O827" s="87"/>
      <c r="P827" s="216">
        <f>O827*H827</f>
        <v>0</v>
      </c>
      <c r="Q827" s="216">
        <v>0</v>
      </c>
      <c r="R827" s="216">
        <f>Q827*H827</f>
        <v>0</v>
      </c>
      <c r="S827" s="216">
        <v>0</v>
      </c>
      <c r="T827" s="217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18" t="s">
        <v>235</v>
      </c>
      <c r="AT827" s="218" t="s">
        <v>174</v>
      </c>
      <c r="AU827" s="218" t="s">
        <v>81</v>
      </c>
      <c r="AY827" s="20" t="s">
        <v>171</v>
      </c>
      <c r="BE827" s="219">
        <f>IF(N827="základní",J827,0)</f>
        <v>0</v>
      </c>
      <c r="BF827" s="219">
        <f>IF(N827="snížená",J827,0)</f>
        <v>0</v>
      </c>
      <c r="BG827" s="219">
        <f>IF(N827="zákl. přenesená",J827,0)</f>
        <v>0</v>
      </c>
      <c r="BH827" s="219">
        <f>IF(N827="sníž. přenesená",J827,0)</f>
        <v>0</v>
      </c>
      <c r="BI827" s="219">
        <f>IF(N827="nulová",J827,0)</f>
        <v>0</v>
      </c>
      <c r="BJ827" s="20" t="s">
        <v>79</v>
      </c>
      <c r="BK827" s="219">
        <f>ROUND(I827*H827,2)</f>
        <v>0</v>
      </c>
      <c r="BL827" s="20" t="s">
        <v>235</v>
      </c>
      <c r="BM827" s="218" t="s">
        <v>1029</v>
      </c>
    </row>
    <row r="828" s="2" customFormat="1">
      <c r="A828" s="41"/>
      <c r="B828" s="42"/>
      <c r="C828" s="43"/>
      <c r="D828" s="220" t="s">
        <v>180</v>
      </c>
      <c r="E828" s="43"/>
      <c r="F828" s="221" t="s">
        <v>2034</v>
      </c>
      <c r="G828" s="43"/>
      <c r="H828" s="43"/>
      <c r="I828" s="222"/>
      <c r="J828" s="43"/>
      <c r="K828" s="43"/>
      <c r="L828" s="47"/>
      <c r="M828" s="223"/>
      <c r="N828" s="22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180</v>
      </c>
      <c r="AU828" s="20" t="s">
        <v>81</v>
      </c>
    </row>
    <row r="829" s="12" customFormat="1" ht="22.8" customHeight="1">
      <c r="A829" s="12"/>
      <c r="B829" s="191"/>
      <c r="C829" s="192"/>
      <c r="D829" s="193" t="s">
        <v>70</v>
      </c>
      <c r="E829" s="205" t="s">
        <v>2253</v>
      </c>
      <c r="F829" s="205" t="s">
        <v>2254</v>
      </c>
      <c r="G829" s="192"/>
      <c r="H829" s="192"/>
      <c r="I829" s="195"/>
      <c r="J829" s="206">
        <f>BK829</f>
        <v>0</v>
      </c>
      <c r="K829" s="192"/>
      <c r="L829" s="197"/>
      <c r="M829" s="198"/>
      <c r="N829" s="199"/>
      <c r="O829" s="199"/>
      <c r="P829" s="200">
        <f>SUM(P830:P841)</f>
        <v>0</v>
      </c>
      <c r="Q829" s="199"/>
      <c r="R829" s="200">
        <f>SUM(R830:R841)</f>
        <v>8.9158556000000004</v>
      </c>
      <c r="S829" s="199"/>
      <c r="T829" s="201">
        <f>SUM(T830:T841)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02" t="s">
        <v>81</v>
      </c>
      <c r="AT829" s="203" t="s">
        <v>70</v>
      </c>
      <c r="AU829" s="203" t="s">
        <v>79</v>
      </c>
      <c r="AY829" s="202" t="s">
        <v>171</v>
      </c>
      <c r="BK829" s="204">
        <f>SUM(BK830:BK841)</f>
        <v>0</v>
      </c>
    </row>
    <row r="830" s="2" customFormat="1" ht="16.5" customHeight="1">
      <c r="A830" s="41"/>
      <c r="B830" s="42"/>
      <c r="C830" s="207" t="s">
        <v>1032</v>
      </c>
      <c r="D830" s="207" t="s">
        <v>174</v>
      </c>
      <c r="E830" s="208" t="s">
        <v>2281</v>
      </c>
      <c r="F830" s="209" t="s">
        <v>2282</v>
      </c>
      <c r="G830" s="210" t="s">
        <v>191</v>
      </c>
      <c r="H830" s="211">
        <v>267.34199999999998</v>
      </c>
      <c r="I830" s="212"/>
      <c r="J830" s="213">
        <f>ROUND(I830*H830,2)</f>
        <v>0</v>
      </c>
      <c r="K830" s="209" t="s">
        <v>178</v>
      </c>
      <c r="L830" s="47"/>
      <c r="M830" s="214" t="s">
        <v>19</v>
      </c>
      <c r="N830" s="215" t="s">
        <v>42</v>
      </c>
      <c r="O830" s="87"/>
      <c r="P830" s="216">
        <f>O830*H830</f>
        <v>0</v>
      </c>
      <c r="Q830" s="216">
        <v>0.00029999999999999997</v>
      </c>
      <c r="R830" s="216">
        <f>Q830*H830</f>
        <v>0.080202599999999985</v>
      </c>
      <c r="S830" s="216">
        <v>0</v>
      </c>
      <c r="T830" s="217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18" t="s">
        <v>235</v>
      </c>
      <c r="AT830" s="218" t="s">
        <v>174</v>
      </c>
      <c r="AU830" s="218" t="s">
        <v>81</v>
      </c>
      <c r="AY830" s="20" t="s">
        <v>171</v>
      </c>
      <c r="BE830" s="219">
        <f>IF(N830="základní",J830,0)</f>
        <v>0</v>
      </c>
      <c r="BF830" s="219">
        <f>IF(N830="snížená",J830,0)</f>
        <v>0</v>
      </c>
      <c r="BG830" s="219">
        <f>IF(N830="zákl. přenesená",J830,0)</f>
        <v>0</v>
      </c>
      <c r="BH830" s="219">
        <f>IF(N830="sníž. přenesená",J830,0)</f>
        <v>0</v>
      </c>
      <c r="BI830" s="219">
        <f>IF(N830="nulová",J830,0)</f>
        <v>0</v>
      </c>
      <c r="BJ830" s="20" t="s">
        <v>79</v>
      </c>
      <c r="BK830" s="219">
        <f>ROUND(I830*H830,2)</f>
        <v>0</v>
      </c>
      <c r="BL830" s="20" t="s">
        <v>235</v>
      </c>
      <c r="BM830" s="218" t="s">
        <v>1035</v>
      </c>
    </row>
    <row r="831" s="2" customFormat="1">
      <c r="A831" s="41"/>
      <c r="B831" s="42"/>
      <c r="C831" s="43"/>
      <c r="D831" s="220" t="s">
        <v>180</v>
      </c>
      <c r="E831" s="43"/>
      <c r="F831" s="221" t="s">
        <v>2284</v>
      </c>
      <c r="G831" s="43"/>
      <c r="H831" s="43"/>
      <c r="I831" s="222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180</v>
      </c>
      <c r="AU831" s="20" t="s">
        <v>81</v>
      </c>
    </row>
    <row r="832" s="13" customFormat="1">
      <c r="A832" s="13"/>
      <c r="B832" s="225"/>
      <c r="C832" s="226"/>
      <c r="D832" s="227" t="s">
        <v>182</v>
      </c>
      <c r="E832" s="228" t="s">
        <v>19</v>
      </c>
      <c r="F832" s="229" t="s">
        <v>3672</v>
      </c>
      <c r="G832" s="226"/>
      <c r="H832" s="230">
        <v>331.74200000000002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182</v>
      </c>
      <c r="AU832" s="236" t="s">
        <v>81</v>
      </c>
      <c r="AV832" s="13" t="s">
        <v>81</v>
      </c>
      <c r="AW832" s="13" t="s">
        <v>33</v>
      </c>
      <c r="AX832" s="13" t="s">
        <v>71</v>
      </c>
      <c r="AY832" s="236" t="s">
        <v>171</v>
      </c>
    </row>
    <row r="833" s="13" customFormat="1">
      <c r="A833" s="13"/>
      <c r="B833" s="225"/>
      <c r="C833" s="226"/>
      <c r="D833" s="227" t="s">
        <v>182</v>
      </c>
      <c r="E833" s="228" t="s">
        <v>19</v>
      </c>
      <c r="F833" s="229" t="s">
        <v>3673</v>
      </c>
      <c r="G833" s="226"/>
      <c r="H833" s="230">
        <v>-64.400000000000006</v>
      </c>
      <c r="I833" s="231"/>
      <c r="J833" s="226"/>
      <c r="K833" s="226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182</v>
      </c>
      <c r="AU833" s="236" t="s">
        <v>81</v>
      </c>
      <c r="AV833" s="13" t="s">
        <v>81</v>
      </c>
      <c r="AW833" s="13" t="s">
        <v>33</v>
      </c>
      <c r="AX833" s="13" t="s">
        <v>71</v>
      </c>
      <c r="AY833" s="236" t="s">
        <v>171</v>
      </c>
    </row>
    <row r="834" s="15" customFormat="1">
      <c r="A834" s="15"/>
      <c r="B834" s="248"/>
      <c r="C834" s="249"/>
      <c r="D834" s="227" t="s">
        <v>182</v>
      </c>
      <c r="E834" s="250" t="s">
        <v>19</v>
      </c>
      <c r="F834" s="251" t="s">
        <v>3674</v>
      </c>
      <c r="G834" s="249"/>
      <c r="H834" s="252">
        <v>267.34199999999998</v>
      </c>
      <c r="I834" s="253"/>
      <c r="J834" s="249"/>
      <c r="K834" s="249"/>
      <c r="L834" s="254"/>
      <c r="M834" s="255"/>
      <c r="N834" s="256"/>
      <c r="O834" s="256"/>
      <c r="P834" s="256"/>
      <c r="Q834" s="256"/>
      <c r="R834" s="256"/>
      <c r="S834" s="256"/>
      <c r="T834" s="257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8" t="s">
        <v>182</v>
      </c>
      <c r="AU834" s="258" t="s">
        <v>81</v>
      </c>
      <c r="AV834" s="15" t="s">
        <v>179</v>
      </c>
      <c r="AW834" s="15" t="s">
        <v>33</v>
      </c>
      <c r="AX834" s="15" t="s">
        <v>79</v>
      </c>
      <c r="AY834" s="258" t="s">
        <v>171</v>
      </c>
    </row>
    <row r="835" s="2" customFormat="1" ht="24.15" customHeight="1">
      <c r="A835" s="41"/>
      <c r="B835" s="42"/>
      <c r="C835" s="207" t="s">
        <v>620</v>
      </c>
      <c r="D835" s="207" t="s">
        <v>174</v>
      </c>
      <c r="E835" s="208" t="s">
        <v>3675</v>
      </c>
      <c r="F835" s="209" t="s">
        <v>3676</v>
      </c>
      <c r="G835" s="210" t="s">
        <v>191</v>
      </c>
      <c r="H835" s="211">
        <v>267.34199999999998</v>
      </c>
      <c r="I835" s="212"/>
      <c r="J835" s="213">
        <f>ROUND(I835*H835,2)</f>
        <v>0</v>
      </c>
      <c r="K835" s="209" t="s">
        <v>178</v>
      </c>
      <c r="L835" s="47"/>
      <c r="M835" s="214" t="s">
        <v>19</v>
      </c>
      <c r="N835" s="215" t="s">
        <v>42</v>
      </c>
      <c r="O835" s="87"/>
      <c r="P835" s="216">
        <f>O835*H835</f>
        <v>0</v>
      </c>
      <c r="Q835" s="216">
        <v>0.0050000000000000001</v>
      </c>
      <c r="R835" s="216">
        <f>Q835*H835</f>
        <v>1.3367099999999998</v>
      </c>
      <c r="S835" s="216">
        <v>0</v>
      </c>
      <c r="T835" s="217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18" t="s">
        <v>235</v>
      </c>
      <c r="AT835" s="218" t="s">
        <v>174</v>
      </c>
      <c r="AU835" s="218" t="s">
        <v>81</v>
      </c>
      <c r="AY835" s="20" t="s">
        <v>171</v>
      </c>
      <c r="BE835" s="219">
        <f>IF(N835="základní",J835,0)</f>
        <v>0</v>
      </c>
      <c r="BF835" s="219">
        <f>IF(N835="snížená",J835,0)</f>
        <v>0</v>
      </c>
      <c r="BG835" s="219">
        <f>IF(N835="zákl. přenesená",J835,0)</f>
        <v>0</v>
      </c>
      <c r="BH835" s="219">
        <f>IF(N835="sníž. přenesená",J835,0)</f>
        <v>0</v>
      </c>
      <c r="BI835" s="219">
        <f>IF(N835="nulová",J835,0)</f>
        <v>0</v>
      </c>
      <c r="BJ835" s="20" t="s">
        <v>79</v>
      </c>
      <c r="BK835" s="219">
        <f>ROUND(I835*H835,2)</f>
        <v>0</v>
      </c>
      <c r="BL835" s="20" t="s">
        <v>235</v>
      </c>
      <c r="BM835" s="218" t="s">
        <v>1040</v>
      </c>
    </row>
    <row r="836" s="2" customFormat="1">
      <c r="A836" s="41"/>
      <c r="B836" s="42"/>
      <c r="C836" s="43"/>
      <c r="D836" s="220" t="s">
        <v>180</v>
      </c>
      <c r="E836" s="43"/>
      <c r="F836" s="221" t="s">
        <v>3677</v>
      </c>
      <c r="G836" s="43"/>
      <c r="H836" s="43"/>
      <c r="I836" s="222"/>
      <c r="J836" s="43"/>
      <c r="K836" s="43"/>
      <c r="L836" s="47"/>
      <c r="M836" s="223"/>
      <c r="N836" s="22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180</v>
      </c>
      <c r="AU836" s="20" t="s">
        <v>81</v>
      </c>
    </row>
    <row r="837" s="2" customFormat="1" ht="16.5" customHeight="1">
      <c r="A837" s="41"/>
      <c r="B837" s="42"/>
      <c r="C837" s="269" t="s">
        <v>1043</v>
      </c>
      <c r="D837" s="269" t="s">
        <v>565</v>
      </c>
      <c r="E837" s="270" t="s">
        <v>3678</v>
      </c>
      <c r="F837" s="271" t="s">
        <v>3679</v>
      </c>
      <c r="G837" s="272" t="s">
        <v>395</v>
      </c>
      <c r="H837" s="273">
        <v>14997.886</v>
      </c>
      <c r="I837" s="274"/>
      <c r="J837" s="275">
        <f>ROUND(I837*H837,2)</f>
        <v>0</v>
      </c>
      <c r="K837" s="271" t="s">
        <v>178</v>
      </c>
      <c r="L837" s="276"/>
      <c r="M837" s="277" t="s">
        <v>19</v>
      </c>
      <c r="N837" s="278" t="s">
        <v>42</v>
      </c>
      <c r="O837" s="87"/>
      <c r="P837" s="216">
        <f>O837*H837</f>
        <v>0</v>
      </c>
      <c r="Q837" s="216">
        <v>0.00050000000000000001</v>
      </c>
      <c r="R837" s="216">
        <f>Q837*H837</f>
        <v>7.4989430000000006</v>
      </c>
      <c r="S837" s="216">
        <v>0</v>
      </c>
      <c r="T837" s="217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8" t="s">
        <v>286</v>
      </c>
      <c r="AT837" s="218" t="s">
        <v>565</v>
      </c>
      <c r="AU837" s="218" t="s">
        <v>81</v>
      </c>
      <c r="AY837" s="20" t="s">
        <v>171</v>
      </c>
      <c r="BE837" s="219">
        <f>IF(N837="základní",J837,0)</f>
        <v>0</v>
      </c>
      <c r="BF837" s="219">
        <f>IF(N837="snížená",J837,0)</f>
        <v>0</v>
      </c>
      <c r="BG837" s="219">
        <f>IF(N837="zákl. přenesená",J837,0)</f>
        <v>0</v>
      </c>
      <c r="BH837" s="219">
        <f>IF(N837="sníž. přenesená",J837,0)</f>
        <v>0</v>
      </c>
      <c r="BI837" s="219">
        <f>IF(N837="nulová",J837,0)</f>
        <v>0</v>
      </c>
      <c r="BJ837" s="20" t="s">
        <v>79</v>
      </c>
      <c r="BK837" s="219">
        <f>ROUND(I837*H837,2)</f>
        <v>0</v>
      </c>
      <c r="BL837" s="20" t="s">
        <v>235</v>
      </c>
      <c r="BM837" s="218" t="s">
        <v>1046</v>
      </c>
    </row>
    <row r="838" s="13" customFormat="1">
      <c r="A838" s="13"/>
      <c r="B838" s="225"/>
      <c r="C838" s="226"/>
      <c r="D838" s="227" t="s">
        <v>182</v>
      </c>
      <c r="E838" s="228" t="s">
        <v>19</v>
      </c>
      <c r="F838" s="229" t="s">
        <v>3680</v>
      </c>
      <c r="G838" s="226"/>
      <c r="H838" s="230">
        <v>14997.886</v>
      </c>
      <c r="I838" s="231"/>
      <c r="J838" s="226"/>
      <c r="K838" s="226"/>
      <c r="L838" s="232"/>
      <c r="M838" s="233"/>
      <c r="N838" s="234"/>
      <c r="O838" s="234"/>
      <c r="P838" s="234"/>
      <c r="Q838" s="234"/>
      <c r="R838" s="234"/>
      <c r="S838" s="234"/>
      <c r="T838" s="23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6" t="s">
        <v>182</v>
      </c>
      <c r="AU838" s="236" t="s">
        <v>81</v>
      </c>
      <c r="AV838" s="13" t="s">
        <v>81</v>
      </c>
      <c r="AW838" s="13" t="s">
        <v>33</v>
      </c>
      <c r="AX838" s="13" t="s">
        <v>71</v>
      </c>
      <c r="AY838" s="236" t="s">
        <v>171</v>
      </c>
    </row>
    <row r="839" s="15" customFormat="1">
      <c r="A839" s="15"/>
      <c r="B839" s="248"/>
      <c r="C839" s="249"/>
      <c r="D839" s="227" t="s">
        <v>182</v>
      </c>
      <c r="E839" s="250" t="s">
        <v>19</v>
      </c>
      <c r="F839" s="251" t="s">
        <v>188</v>
      </c>
      <c r="G839" s="249"/>
      <c r="H839" s="252">
        <v>14997.886</v>
      </c>
      <c r="I839" s="253"/>
      <c r="J839" s="249"/>
      <c r="K839" s="249"/>
      <c r="L839" s="254"/>
      <c r="M839" s="255"/>
      <c r="N839" s="256"/>
      <c r="O839" s="256"/>
      <c r="P839" s="256"/>
      <c r="Q839" s="256"/>
      <c r="R839" s="256"/>
      <c r="S839" s="256"/>
      <c r="T839" s="257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8" t="s">
        <v>182</v>
      </c>
      <c r="AU839" s="258" t="s">
        <v>81</v>
      </c>
      <c r="AV839" s="15" t="s">
        <v>179</v>
      </c>
      <c r="AW839" s="15" t="s">
        <v>33</v>
      </c>
      <c r="AX839" s="15" t="s">
        <v>79</v>
      </c>
      <c r="AY839" s="258" t="s">
        <v>171</v>
      </c>
    </row>
    <row r="840" s="2" customFormat="1" ht="24.15" customHeight="1">
      <c r="A840" s="41"/>
      <c r="B840" s="42"/>
      <c r="C840" s="207" t="s">
        <v>625</v>
      </c>
      <c r="D840" s="207" t="s">
        <v>174</v>
      </c>
      <c r="E840" s="208" t="s">
        <v>3681</v>
      </c>
      <c r="F840" s="209" t="s">
        <v>3682</v>
      </c>
      <c r="G840" s="210" t="s">
        <v>1255</v>
      </c>
      <c r="H840" s="279"/>
      <c r="I840" s="212"/>
      <c r="J840" s="213">
        <f>ROUND(I840*H840,2)</f>
        <v>0</v>
      </c>
      <c r="K840" s="209" t="s">
        <v>178</v>
      </c>
      <c r="L840" s="47"/>
      <c r="M840" s="214" t="s">
        <v>19</v>
      </c>
      <c r="N840" s="215" t="s">
        <v>42</v>
      </c>
      <c r="O840" s="87"/>
      <c r="P840" s="216">
        <f>O840*H840</f>
        <v>0</v>
      </c>
      <c r="Q840" s="216">
        <v>0</v>
      </c>
      <c r="R840" s="216">
        <f>Q840*H840</f>
        <v>0</v>
      </c>
      <c r="S840" s="216">
        <v>0</v>
      </c>
      <c r="T840" s="217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8" t="s">
        <v>235</v>
      </c>
      <c r="AT840" s="218" t="s">
        <v>174</v>
      </c>
      <c r="AU840" s="218" t="s">
        <v>81</v>
      </c>
      <c r="AY840" s="20" t="s">
        <v>171</v>
      </c>
      <c r="BE840" s="219">
        <f>IF(N840="základní",J840,0)</f>
        <v>0</v>
      </c>
      <c r="BF840" s="219">
        <f>IF(N840="snížená",J840,0)</f>
        <v>0</v>
      </c>
      <c r="BG840" s="219">
        <f>IF(N840="zákl. přenesená",J840,0)</f>
        <v>0</v>
      </c>
      <c r="BH840" s="219">
        <f>IF(N840="sníž. přenesená",J840,0)</f>
        <v>0</v>
      </c>
      <c r="BI840" s="219">
        <f>IF(N840="nulová",J840,0)</f>
        <v>0</v>
      </c>
      <c r="BJ840" s="20" t="s">
        <v>79</v>
      </c>
      <c r="BK840" s="219">
        <f>ROUND(I840*H840,2)</f>
        <v>0</v>
      </c>
      <c r="BL840" s="20" t="s">
        <v>235</v>
      </c>
      <c r="BM840" s="218" t="s">
        <v>1050</v>
      </c>
    </row>
    <row r="841" s="2" customFormat="1">
      <c r="A841" s="41"/>
      <c r="B841" s="42"/>
      <c r="C841" s="43"/>
      <c r="D841" s="220" t="s">
        <v>180</v>
      </c>
      <c r="E841" s="43"/>
      <c r="F841" s="221" t="s">
        <v>3683</v>
      </c>
      <c r="G841" s="43"/>
      <c r="H841" s="43"/>
      <c r="I841" s="222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180</v>
      </c>
      <c r="AU841" s="20" t="s">
        <v>81</v>
      </c>
    </row>
    <row r="842" s="12" customFormat="1" ht="22.8" customHeight="1">
      <c r="A842" s="12"/>
      <c r="B842" s="191"/>
      <c r="C842" s="192"/>
      <c r="D842" s="193" t="s">
        <v>70</v>
      </c>
      <c r="E842" s="205" t="s">
        <v>2349</v>
      </c>
      <c r="F842" s="205" t="s">
        <v>2350</v>
      </c>
      <c r="G842" s="192"/>
      <c r="H842" s="192"/>
      <c r="I842" s="195"/>
      <c r="J842" s="206">
        <f>BK842</f>
        <v>0</v>
      </c>
      <c r="K842" s="192"/>
      <c r="L842" s="197"/>
      <c r="M842" s="198"/>
      <c r="N842" s="199"/>
      <c r="O842" s="199"/>
      <c r="P842" s="200">
        <f>SUM(P843:P908)</f>
        <v>0</v>
      </c>
      <c r="Q842" s="199"/>
      <c r="R842" s="200">
        <f>SUM(R843:R908)</f>
        <v>0.06546260000000001</v>
      </c>
      <c r="S842" s="199"/>
      <c r="T842" s="201">
        <f>SUM(T843:T908)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02" t="s">
        <v>81</v>
      </c>
      <c r="AT842" s="203" t="s">
        <v>70</v>
      </c>
      <c r="AU842" s="203" t="s">
        <v>79</v>
      </c>
      <c r="AY842" s="202" t="s">
        <v>171</v>
      </c>
      <c r="BK842" s="204">
        <f>SUM(BK843:BK908)</f>
        <v>0</v>
      </c>
    </row>
    <row r="843" s="2" customFormat="1" ht="16.5" customHeight="1">
      <c r="A843" s="41"/>
      <c r="B843" s="42"/>
      <c r="C843" s="207" t="s">
        <v>1052</v>
      </c>
      <c r="D843" s="207" t="s">
        <v>174</v>
      </c>
      <c r="E843" s="208" t="s">
        <v>3113</v>
      </c>
      <c r="F843" s="209" t="s">
        <v>3114</v>
      </c>
      <c r="G843" s="210" t="s">
        <v>191</v>
      </c>
      <c r="H843" s="211">
        <v>42.462000000000003</v>
      </c>
      <c r="I843" s="212"/>
      <c r="J843" s="213">
        <f>ROUND(I843*H843,2)</f>
        <v>0</v>
      </c>
      <c r="K843" s="209" t="s">
        <v>178</v>
      </c>
      <c r="L843" s="47"/>
      <c r="M843" s="214" t="s">
        <v>19</v>
      </c>
      <c r="N843" s="215" t="s">
        <v>42</v>
      </c>
      <c r="O843" s="87"/>
      <c r="P843" s="216">
        <f>O843*H843</f>
        <v>0</v>
      </c>
      <c r="Q843" s="216">
        <v>6.0000000000000002E-05</v>
      </c>
      <c r="R843" s="216">
        <f>Q843*H843</f>
        <v>0.0025477200000000003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235</v>
      </c>
      <c r="AT843" s="218" t="s">
        <v>174</v>
      </c>
      <c r="AU843" s="218" t="s">
        <v>81</v>
      </c>
      <c r="AY843" s="20" t="s">
        <v>171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79</v>
      </c>
      <c r="BK843" s="219">
        <f>ROUND(I843*H843,2)</f>
        <v>0</v>
      </c>
      <c r="BL843" s="20" t="s">
        <v>235</v>
      </c>
      <c r="BM843" s="218" t="s">
        <v>1055</v>
      </c>
    </row>
    <row r="844" s="2" customFormat="1">
      <c r="A844" s="41"/>
      <c r="B844" s="42"/>
      <c r="C844" s="43"/>
      <c r="D844" s="220" t="s">
        <v>180</v>
      </c>
      <c r="E844" s="43"/>
      <c r="F844" s="221" t="s">
        <v>3115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180</v>
      </c>
      <c r="AU844" s="20" t="s">
        <v>81</v>
      </c>
    </row>
    <row r="845" s="13" customFormat="1">
      <c r="A845" s="13"/>
      <c r="B845" s="225"/>
      <c r="C845" s="226"/>
      <c r="D845" s="227" t="s">
        <v>182</v>
      </c>
      <c r="E845" s="228" t="s">
        <v>19</v>
      </c>
      <c r="F845" s="229" t="s">
        <v>3684</v>
      </c>
      <c r="G845" s="226"/>
      <c r="H845" s="230">
        <v>6</v>
      </c>
      <c r="I845" s="231"/>
      <c r="J845" s="226"/>
      <c r="K845" s="226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182</v>
      </c>
      <c r="AU845" s="236" t="s">
        <v>81</v>
      </c>
      <c r="AV845" s="13" t="s">
        <v>81</v>
      </c>
      <c r="AW845" s="13" t="s">
        <v>33</v>
      </c>
      <c r="AX845" s="13" t="s">
        <v>71</v>
      </c>
      <c r="AY845" s="236" t="s">
        <v>171</v>
      </c>
    </row>
    <row r="846" s="13" customFormat="1">
      <c r="A846" s="13"/>
      <c r="B846" s="225"/>
      <c r="C846" s="226"/>
      <c r="D846" s="227" t="s">
        <v>182</v>
      </c>
      <c r="E846" s="228" t="s">
        <v>19</v>
      </c>
      <c r="F846" s="229" t="s">
        <v>3685</v>
      </c>
      <c r="G846" s="226"/>
      <c r="H846" s="230">
        <v>18.875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6" t="s">
        <v>182</v>
      </c>
      <c r="AU846" s="236" t="s">
        <v>81</v>
      </c>
      <c r="AV846" s="13" t="s">
        <v>81</v>
      </c>
      <c r="AW846" s="13" t="s">
        <v>33</v>
      </c>
      <c r="AX846" s="13" t="s">
        <v>71</v>
      </c>
      <c r="AY846" s="236" t="s">
        <v>171</v>
      </c>
    </row>
    <row r="847" s="13" customFormat="1">
      <c r="A847" s="13"/>
      <c r="B847" s="225"/>
      <c r="C847" s="226"/>
      <c r="D847" s="227" t="s">
        <v>182</v>
      </c>
      <c r="E847" s="228" t="s">
        <v>19</v>
      </c>
      <c r="F847" s="229" t="s">
        <v>3686</v>
      </c>
      <c r="G847" s="226"/>
      <c r="H847" s="230">
        <v>9.2899999999999991</v>
      </c>
      <c r="I847" s="231"/>
      <c r="J847" s="226"/>
      <c r="K847" s="226"/>
      <c r="L847" s="232"/>
      <c r="M847" s="233"/>
      <c r="N847" s="234"/>
      <c r="O847" s="234"/>
      <c r="P847" s="234"/>
      <c r="Q847" s="234"/>
      <c r="R847" s="234"/>
      <c r="S847" s="234"/>
      <c r="T847" s="23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6" t="s">
        <v>182</v>
      </c>
      <c r="AU847" s="236" t="s">
        <v>81</v>
      </c>
      <c r="AV847" s="13" t="s">
        <v>81</v>
      </c>
      <c r="AW847" s="13" t="s">
        <v>33</v>
      </c>
      <c r="AX847" s="13" t="s">
        <v>71</v>
      </c>
      <c r="AY847" s="236" t="s">
        <v>171</v>
      </c>
    </row>
    <row r="848" s="13" customFormat="1">
      <c r="A848" s="13"/>
      <c r="B848" s="225"/>
      <c r="C848" s="226"/>
      <c r="D848" s="227" t="s">
        <v>182</v>
      </c>
      <c r="E848" s="228" t="s">
        <v>19</v>
      </c>
      <c r="F848" s="229" t="s">
        <v>3687</v>
      </c>
      <c r="G848" s="226"/>
      <c r="H848" s="230">
        <v>5.6970000000000001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6" t="s">
        <v>182</v>
      </c>
      <c r="AU848" s="236" t="s">
        <v>81</v>
      </c>
      <c r="AV848" s="13" t="s">
        <v>81</v>
      </c>
      <c r="AW848" s="13" t="s">
        <v>33</v>
      </c>
      <c r="AX848" s="13" t="s">
        <v>71</v>
      </c>
      <c r="AY848" s="236" t="s">
        <v>171</v>
      </c>
    </row>
    <row r="849" s="13" customFormat="1">
      <c r="A849" s="13"/>
      <c r="B849" s="225"/>
      <c r="C849" s="226"/>
      <c r="D849" s="227" t="s">
        <v>182</v>
      </c>
      <c r="E849" s="228" t="s">
        <v>19</v>
      </c>
      <c r="F849" s="229" t="s">
        <v>3688</v>
      </c>
      <c r="G849" s="226"/>
      <c r="H849" s="230">
        <v>2.6000000000000001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182</v>
      </c>
      <c r="AU849" s="236" t="s">
        <v>81</v>
      </c>
      <c r="AV849" s="13" t="s">
        <v>81</v>
      </c>
      <c r="AW849" s="13" t="s">
        <v>33</v>
      </c>
      <c r="AX849" s="13" t="s">
        <v>71</v>
      </c>
      <c r="AY849" s="236" t="s">
        <v>171</v>
      </c>
    </row>
    <row r="850" s="14" customFormat="1">
      <c r="A850" s="14"/>
      <c r="B850" s="237"/>
      <c r="C850" s="238"/>
      <c r="D850" s="227" t="s">
        <v>182</v>
      </c>
      <c r="E850" s="239" t="s">
        <v>19</v>
      </c>
      <c r="F850" s="240" t="s">
        <v>3689</v>
      </c>
      <c r="G850" s="238"/>
      <c r="H850" s="241">
        <v>42.462000000000003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182</v>
      </c>
      <c r="AU850" s="247" t="s">
        <v>81</v>
      </c>
      <c r="AV850" s="14" t="s">
        <v>185</v>
      </c>
      <c r="AW850" s="14" t="s">
        <v>33</v>
      </c>
      <c r="AX850" s="14" t="s">
        <v>71</v>
      </c>
      <c r="AY850" s="247" t="s">
        <v>171</v>
      </c>
    </row>
    <row r="851" s="15" customFormat="1">
      <c r="A851" s="15"/>
      <c r="B851" s="248"/>
      <c r="C851" s="249"/>
      <c r="D851" s="227" t="s">
        <v>182</v>
      </c>
      <c r="E851" s="250" t="s">
        <v>19</v>
      </c>
      <c r="F851" s="251" t="s">
        <v>188</v>
      </c>
      <c r="G851" s="249"/>
      <c r="H851" s="252">
        <v>42.462000000000003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8" t="s">
        <v>182</v>
      </c>
      <c r="AU851" s="258" t="s">
        <v>81</v>
      </c>
      <c r="AV851" s="15" t="s">
        <v>179</v>
      </c>
      <c r="AW851" s="15" t="s">
        <v>33</v>
      </c>
      <c r="AX851" s="15" t="s">
        <v>79</v>
      </c>
      <c r="AY851" s="258" t="s">
        <v>171</v>
      </c>
    </row>
    <row r="852" s="2" customFormat="1" ht="16.5" customHeight="1">
      <c r="A852" s="41"/>
      <c r="B852" s="42"/>
      <c r="C852" s="207" t="s">
        <v>630</v>
      </c>
      <c r="D852" s="207" t="s">
        <v>174</v>
      </c>
      <c r="E852" s="208" t="s">
        <v>2351</v>
      </c>
      <c r="F852" s="209" t="s">
        <v>2352</v>
      </c>
      <c r="G852" s="210" t="s">
        <v>191</v>
      </c>
      <c r="H852" s="211">
        <v>111.655</v>
      </c>
      <c r="I852" s="212"/>
      <c r="J852" s="213">
        <f>ROUND(I852*H852,2)</f>
        <v>0</v>
      </c>
      <c r="K852" s="209" t="s">
        <v>178</v>
      </c>
      <c r="L852" s="47"/>
      <c r="M852" s="214" t="s">
        <v>19</v>
      </c>
      <c r="N852" s="215" t="s">
        <v>42</v>
      </c>
      <c r="O852" s="87"/>
      <c r="P852" s="216">
        <f>O852*H852</f>
        <v>0</v>
      </c>
      <c r="Q852" s="216">
        <v>2.0000000000000002E-05</v>
      </c>
      <c r="R852" s="216">
        <f>Q852*H852</f>
        <v>0.0022331</v>
      </c>
      <c r="S852" s="216">
        <v>0</v>
      </c>
      <c r="T852" s="217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18" t="s">
        <v>235</v>
      </c>
      <c r="AT852" s="218" t="s">
        <v>174</v>
      </c>
      <c r="AU852" s="218" t="s">
        <v>81</v>
      </c>
      <c r="AY852" s="20" t="s">
        <v>171</v>
      </c>
      <c r="BE852" s="219">
        <f>IF(N852="základní",J852,0)</f>
        <v>0</v>
      </c>
      <c r="BF852" s="219">
        <f>IF(N852="snížená",J852,0)</f>
        <v>0</v>
      </c>
      <c r="BG852" s="219">
        <f>IF(N852="zákl. přenesená",J852,0)</f>
        <v>0</v>
      </c>
      <c r="BH852" s="219">
        <f>IF(N852="sníž. přenesená",J852,0)</f>
        <v>0</v>
      </c>
      <c r="BI852" s="219">
        <f>IF(N852="nulová",J852,0)</f>
        <v>0</v>
      </c>
      <c r="BJ852" s="20" t="s">
        <v>79</v>
      </c>
      <c r="BK852" s="219">
        <f>ROUND(I852*H852,2)</f>
        <v>0</v>
      </c>
      <c r="BL852" s="20" t="s">
        <v>235</v>
      </c>
      <c r="BM852" s="218" t="s">
        <v>1059</v>
      </c>
    </row>
    <row r="853" s="2" customFormat="1">
      <c r="A853" s="41"/>
      <c r="B853" s="42"/>
      <c r="C853" s="43"/>
      <c r="D853" s="220" t="s">
        <v>180</v>
      </c>
      <c r="E853" s="43"/>
      <c r="F853" s="221" t="s">
        <v>2354</v>
      </c>
      <c r="G853" s="43"/>
      <c r="H853" s="43"/>
      <c r="I853" s="222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180</v>
      </c>
      <c r="AU853" s="20" t="s">
        <v>81</v>
      </c>
    </row>
    <row r="854" s="13" customFormat="1">
      <c r="A854" s="13"/>
      <c r="B854" s="225"/>
      <c r="C854" s="226"/>
      <c r="D854" s="227" t="s">
        <v>182</v>
      </c>
      <c r="E854" s="228" t="s">
        <v>19</v>
      </c>
      <c r="F854" s="229" t="s">
        <v>3684</v>
      </c>
      <c r="G854" s="226"/>
      <c r="H854" s="230">
        <v>6</v>
      </c>
      <c r="I854" s="231"/>
      <c r="J854" s="226"/>
      <c r="K854" s="226"/>
      <c r="L854" s="232"/>
      <c r="M854" s="233"/>
      <c r="N854" s="234"/>
      <c r="O854" s="234"/>
      <c r="P854" s="234"/>
      <c r="Q854" s="234"/>
      <c r="R854" s="234"/>
      <c r="S854" s="234"/>
      <c r="T854" s="23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6" t="s">
        <v>182</v>
      </c>
      <c r="AU854" s="236" t="s">
        <v>81</v>
      </c>
      <c r="AV854" s="13" t="s">
        <v>81</v>
      </c>
      <c r="AW854" s="13" t="s">
        <v>33</v>
      </c>
      <c r="AX854" s="13" t="s">
        <v>71</v>
      </c>
      <c r="AY854" s="236" t="s">
        <v>171</v>
      </c>
    </row>
    <row r="855" s="13" customFormat="1">
      <c r="A855" s="13"/>
      <c r="B855" s="225"/>
      <c r="C855" s="226"/>
      <c r="D855" s="227" t="s">
        <v>182</v>
      </c>
      <c r="E855" s="228" t="s">
        <v>19</v>
      </c>
      <c r="F855" s="229" t="s">
        <v>3685</v>
      </c>
      <c r="G855" s="226"/>
      <c r="H855" s="230">
        <v>18.875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182</v>
      </c>
      <c r="AU855" s="236" t="s">
        <v>81</v>
      </c>
      <c r="AV855" s="13" t="s">
        <v>81</v>
      </c>
      <c r="AW855" s="13" t="s">
        <v>33</v>
      </c>
      <c r="AX855" s="13" t="s">
        <v>71</v>
      </c>
      <c r="AY855" s="236" t="s">
        <v>171</v>
      </c>
    </row>
    <row r="856" s="13" customFormat="1">
      <c r="A856" s="13"/>
      <c r="B856" s="225"/>
      <c r="C856" s="226"/>
      <c r="D856" s="227" t="s">
        <v>182</v>
      </c>
      <c r="E856" s="228" t="s">
        <v>19</v>
      </c>
      <c r="F856" s="229" t="s">
        <v>3686</v>
      </c>
      <c r="G856" s="226"/>
      <c r="H856" s="230">
        <v>9.2899999999999991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182</v>
      </c>
      <c r="AU856" s="236" t="s">
        <v>81</v>
      </c>
      <c r="AV856" s="13" t="s">
        <v>81</v>
      </c>
      <c r="AW856" s="13" t="s">
        <v>33</v>
      </c>
      <c r="AX856" s="13" t="s">
        <v>71</v>
      </c>
      <c r="AY856" s="236" t="s">
        <v>171</v>
      </c>
    </row>
    <row r="857" s="13" customFormat="1">
      <c r="A857" s="13"/>
      <c r="B857" s="225"/>
      <c r="C857" s="226"/>
      <c r="D857" s="227" t="s">
        <v>182</v>
      </c>
      <c r="E857" s="228" t="s">
        <v>19</v>
      </c>
      <c r="F857" s="229" t="s">
        <v>3687</v>
      </c>
      <c r="G857" s="226"/>
      <c r="H857" s="230">
        <v>5.6970000000000001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182</v>
      </c>
      <c r="AU857" s="236" t="s">
        <v>81</v>
      </c>
      <c r="AV857" s="13" t="s">
        <v>81</v>
      </c>
      <c r="AW857" s="13" t="s">
        <v>33</v>
      </c>
      <c r="AX857" s="13" t="s">
        <v>71</v>
      </c>
      <c r="AY857" s="236" t="s">
        <v>171</v>
      </c>
    </row>
    <row r="858" s="13" customFormat="1">
      <c r="A858" s="13"/>
      <c r="B858" s="225"/>
      <c r="C858" s="226"/>
      <c r="D858" s="227" t="s">
        <v>182</v>
      </c>
      <c r="E858" s="228" t="s">
        <v>19</v>
      </c>
      <c r="F858" s="229" t="s">
        <v>3688</v>
      </c>
      <c r="G858" s="226"/>
      <c r="H858" s="230">
        <v>2.6000000000000001</v>
      </c>
      <c r="I858" s="231"/>
      <c r="J858" s="226"/>
      <c r="K858" s="226"/>
      <c r="L858" s="232"/>
      <c r="M858" s="233"/>
      <c r="N858" s="234"/>
      <c r="O858" s="234"/>
      <c r="P858" s="234"/>
      <c r="Q858" s="234"/>
      <c r="R858" s="234"/>
      <c r="S858" s="234"/>
      <c r="T858" s="23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6" t="s">
        <v>182</v>
      </c>
      <c r="AU858" s="236" t="s">
        <v>81</v>
      </c>
      <c r="AV858" s="13" t="s">
        <v>81</v>
      </c>
      <c r="AW858" s="13" t="s">
        <v>33</v>
      </c>
      <c r="AX858" s="13" t="s">
        <v>71</v>
      </c>
      <c r="AY858" s="236" t="s">
        <v>171</v>
      </c>
    </row>
    <row r="859" s="14" customFormat="1">
      <c r="A859" s="14"/>
      <c r="B859" s="237"/>
      <c r="C859" s="238"/>
      <c r="D859" s="227" t="s">
        <v>182</v>
      </c>
      <c r="E859" s="239" t="s">
        <v>19</v>
      </c>
      <c r="F859" s="240" t="s">
        <v>3689</v>
      </c>
      <c r="G859" s="238"/>
      <c r="H859" s="241">
        <v>42.462000000000003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7" t="s">
        <v>182</v>
      </c>
      <c r="AU859" s="247" t="s">
        <v>81</v>
      </c>
      <c r="AV859" s="14" t="s">
        <v>185</v>
      </c>
      <c r="AW859" s="14" t="s">
        <v>33</v>
      </c>
      <c r="AX859" s="14" t="s">
        <v>71</v>
      </c>
      <c r="AY859" s="247" t="s">
        <v>171</v>
      </c>
    </row>
    <row r="860" s="13" customFormat="1">
      <c r="A860" s="13"/>
      <c r="B860" s="225"/>
      <c r="C860" s="226"/>
      <c r="D860" s="227" t="s">
        <v>182</v>
      </c>
      <c r="E860" s="228" t="s">
        <v>19</v>
      </c>
      <c r="F860" s="229" t="s">
        <v>3690</v>
      </c>
      <c r="G860" s="226"/>
      <c r="H860" s="230">
        <v>69.192999999999998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182</v>
      </c>
      <c r="AU860" s="236" t="s">
        <v>81</v>
      </c>
      <c r="AV860" s="13" t="s">
        <v>81</v>
      </c>
      <c r="AW860" s="13" t="s">
        <v>33</v>
      </c>
      <c r="AX860" s="13" t="s">
        <v>71</v>
      </c>
      <c r="AY860" s="236" t="s">
        <v>171</v>
      </c>
    </row>
    <row r="861" s="14" customFormat="1">
      <c r="A861" s="14"/>
      <c r="B861" s="237"/>
      <c r="C861" s="238"/>
      <c r="D861" s="227" t="s">
        <v>182</v>
      </c>
      <c r="E861" s="239" t="s">
        <v>19</v>
      </c>
      <c r="F861" s="240" t="s">
        <v>3691</v>
      </c>
      <c r="G861" s="238"/>
      <c r="H861" s="241">
        <v>69.192999999999998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7" t="s">
        <v>182</v>
      </c>
      <c r="AU861" s="247" t="s">
        <v>81</v>
      </c>
      <c r="AV861" s="14" t="s">
        <v>185</v>
      </c>
      <c r="AW861" s="14" t="s">
        <v>33</v>
      </c>
      <c r="AX861" s="14" t="s">
        <v>71</v>
      </c>
      <c r="AY861" s="247" t="s">
        <v>171</v>
      </c>
    </row>
    <row r="862" s="15" customFormat="1">
      <c r="A862" s="15"/>
      <c r="B862" s="248"/>
      <c r="C862" s="249"/>
      <c r="D862" s="227" t="s">
        <v>182</v>
      </c>
      <c r="E862" s="250" t="s">
        <v>19</v>
      </c>
      <c r="F862" s="251" t="s">
        <v>188</v>
      </c>
      <c r="G862" s="249"/>
      <c r="H862" s="252">
        <v>111.655</v>
      </c>
      <c r="I862" s="253"/>
      <c r="J862" s="249"/>
      <c r="K862" s="249"/>
      <c r="L862" s="254"/>
      <c r="M862" s="255"/>
      <c r="N862" s="256"/>
      <c r="O862" s="256"/>
      <c r="P862" s="256"/>
      <c r="Q862" s="256"/>
      <c r="R862" s="256"/>
      <c r="S862" s="256"/>
      <c r="T862" s="25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8" t="s">
        <v>182</v>
      </c>
      <c r="AU862" s="258" t="s">
        <v>81</v>
      </c>
      <c r="AV862" s="15" t="s">
        <v>179</v>
      </c>
      <c r="AW862" s="15" t="s">
        <v>33</v>
      </c>
      <c r="AX862" s="15" t="s">
        <v>79</v>
      </c>
      <c r="AY862" s="258" t="s">
        <v>171</v>
      </c>
    </row>
    <row r="863" s="2" customFormat="1" ht="16.5" customHeight="1">
      <c r="A863" s="41"/>
      <c r="B863" s="42"/>
      <c r="C863" s="207" t="s">
        <v>1061</v>
      </c>
      <c r="D863" s="207" t="s">
        <v>174</v>
      </c>
      <c r="E863" s="208" t="s">
        <v>3148</v>
      </c>
      <c r="F863" s="209" t="s">
        <v>3149</v>
      </c>
      <c r="G863" s="210" t="s">
        <v>191</v>
      </c>
      <c r="H863" s="211">
        <v>111.655</v>
      </c>
      <c r="I863" s="212"/>
      <c r="J863" s="213">
        <f>ROUND(I863*H863,2)</f>
        <v>0</v>
      </c>
      <c r="K863" s="209" t="s">
        <v>178</v>
      </c>
      <c r="L863" s="47"/>
      <c r="M863" s="214" t="s">
        <v>19</v>
      </c>
      <c r="N863" s="215" t="s">
        <v>42</v>
      </c>
      <c r="O863" s="87"/>
      <c r="P863" s="216">
        <f>O863*H863</f>
        <v>0</v>
      </c>
      <c r="Q863" s="216">
        <v>0</v>
      </c>
      <c r="R863" s="216">
        <f>Q863*H863</f>
        <v>0</v>
      </c>
      <c r="S863" s="216">
        <v>0</v>
      </c>
      <c r="T863" s="21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8" t="s">
        <v>235</v>
      </c>
      <c r="AT863" s="218" t="s">
        <v>174</v>
      </c>
      <c r="AU863" s="218" t="s">
        <v>81</v>
      </c>
      <c r="AY863" s="20" t="s">
        <v>171</v>
      </c>
      <c r="BE863" s="219">
        <f>IF(N863="základní",J863,0)</f>
        <v>0</v>
      </c>
      <c r="BF863" s="219">
        <f>IF(N863="snížená",J863,0)</f>
        <v>0</v>
      </c>
      <c r="BG863" s="219">
        <f>IF(N863="zákl. přenesená",J863,0)</f>
        <v>0</v>
      </c>
      <c r="BH863" s="219">
        <f>IF(N863="sníž. přenesená",J863,0)</f>
        <v>0</v>
      </c>
      <c r="BI863" s="219">
        <f>IF(N863="nulová",J863,0)</f>
        <v>0</v>
      </c>
      <c r="BJ863" s="20" t="s">
        <v>79</v>
      </c>
      <c r="BK863" s="219">
        <f>ROUND(I863*H863,2)</f>
        <v>0</v>
      </c>
      <c r="BL863" s="20" t="s">
        <v>235</v>
      </c>
      <c r="BM863" s="218" t="s">
        <v>1064</v>
      </c>
    </row>
    <row r="864" s="2" customFormat="1">
      <c r="A864" s="41"/>
      <c r="B864" s="42"/>
      <c r="C864" s="43"/>
      <c r="D864" s="220" t="s">
        <v>180</v>
      </c>
      <c r="E864" s="43"/>
      <c r="F864" s="221" t="s">
        <v>3150</v>
      </c>
      <c r="G864" s="43"/>
      <c r="H864" s="43"/>
      <c r="I864" s="222"/>
      <c r="J864" s="43"/>
      <c r="K864" s="43"/>
      <c r="L864" s="47"/>
      <c r="M864" s="223"/>
      <c r="N864" s="22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180</v>
      </c>
      <c r="AU864" s="20" t="s">
        <v>81</v>
      </c>
    </row>
    <row r="865" s="2" customFormat="1" ht="24.15" customHeight="1">
      <c r="A865" s="41"/>
      <c r="B865" s="42"/>
      <c r="C865" s="207" t="s">
        <v>635</v>
      </c>
      <c r="D865" s="207" t="s">
        <v>174</v>
      </c>
      <c r="E865" s="208" t="s">
        <v>3110</v>
      </c>
      <c r="F865" s="209" t="s">
        <v>3111</v>
      </c>
      <c r="G865" s="210" t="s">
        <v>191</v>
      </c>
      <c r="H865" s="211">
        <v>42.462000000000003</v>
      </c>
      <c r="I865" s="212"/>
      <c r="J865" s="213">
        <f>ROUND(I865*H865,2)</f>
        <v>0</v>
      </c>
      <c r="K865" s="209" t="s">
        <v>178</v>
      </c>
      <c r="L865" s="47"/>
      <c r="M865" s="214" t="s">
        <v>19</v>
      </c>
      <c r="N865" s="215" t="s">
        <v>42</v>
      </c>
      <c r="O865" s="87"/>
      <c r="P865" s="216">
        <f>O865*H865</f>
        <v>0</v>
      </c>
      <c r="Q865" s="216">
        <v>0.00013999999999999999</v>
      </c>
      <c r="R865" s="216">
        <f>Q865*H865</f>
        <v>0.0059446799999999999</v>
      </c>
      <c r="S865" s="216">
        <v>0</v>
      </c>
      <c r="T865" s="21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235</v>
      </c>
      <c r="AT865" s="218" t="s">
        <v>174</v>
      </c>
      <c r="AU865" s="218" t="s">
        <v>81</v>
      </c>
      <c r="AY865" s="20" t="s">
        <v>171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79</v>
      </c>
      <c r="BK865" s="219">
        <f>ROUND(I865*H865,2)</f>
        <v>0</v>
      </c>
      <c r="BL865" s="20" t="s">
        <v>235</v>
      </c>
      <c r="BM865" s="218" t="s">
        <v>1069</v>
      </c>
    </row>
    <row r="866" s="2" customFormat="1">
      <c r="A866" s="41"/>
      <c r="B866" s="42"/>
      <c r="C866" s="43"/>
      <c r="D866" s="220" t="s">
        <v>180</v>
      </c>
      <c r="E866" s="43"/>
      <c r="F866" s="221" t="s">
        <v>3112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180</v>
      </c>
      <c r="AU866" s="20" t="s">
        <v>81</v>
      </c>
    </row>
    <row r="867" s="13" customFormat="1">
      <c r="A867" s="13"/>
      <c r="B867" s="225"/>
      <c r="C867" s="226"/>
      <c r="D867" s="227" t="s">
        <v>182</v>
      </c>
      <c r="E867" s="228" t="s">
        <v>19</v>
      </c>
      <c r="F867" s="229" t="s">
        <v>3684</v>
      </c>
      <c r="G867" s="226"/>
      <c r="H867" s="230">
        <v>6</v>
      </c>
      <c r="I867" s="231"/>
      <c r="J867" s="226"/>
      <c r="K867" s="226"/>
      <c r="L867" s="232"/>
      <c r="M867" s="233"/>
      <c r="N867" s="234"/>
      <c r="O867" s="234"/>
      <c r="P867" s="234"/>
      <c r="Q867" s="234"/>
      <c r="R867" s="234"/>
      <c r="S867" s="234"/>
      <c r="T867" s="23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6" t="s">
        <v>182</v>
      </c>
      <c r="AU867" s="236" t="s">
        <v>81</v>
      </c>
      <c r="AV867" s="13" t="s">
        <v>81</v>
      </c>
      <c r="AW867" s="13" t="s">
        <v>33</v>
      </c>
      <c r="AX867" s="13" t="s">
        <v>71</v>
      </c>
      <c r="AY867" s="236" t="s">
        <v>171</v>
      </c>
    </row>
    <row r="868" s="13" customFormat="1">
      <c r="A868" s="13"/>
      <c r="B868" s="225"/>
      <c r="C868" s="226"/>
      <c r="D868" s="227" t="s">
        <v>182</v>
      </c>
      <c r="E868" s="228" t="s">
        <v>19</v>
      </c>
      <c r="F868" s="229" t="s">
        <v>3685</v>
      </c>
      <c r="G868" s="226"/>
      <c r="H868" s="230">
        <v>18.875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182</v>
      </c>
      <c r="AU868" s="236" t="s">
        <v>81</v>
      </c>
      <c r="AV868" s="13" t="s">
        <v>81</v>
      </c>
      <c r="AW868" s="13" t="s">
        <v>33</v>
      </c>
      <c r="AX868" s="13" t="s">
        <v>71</v>
      </c>
      <c r="AY868" s="236" t="s">
        <v>171</v>
      </c>
    </row>
    <row r="869" s="13" customFormat="1">
      <c r="A869" s="13"/>
      <c r="B869" s="225"/>
      <c r="C869" s="226"/>
      <c r="D869" s="227" t="s">
        <v>182</v>
      </c>
      <c r="E869" s="228" t="s">
        <v>19</v>
      </c>
      <c r="F869" s="229" t="s">
        <v>3686</v>
      </c>
      <c r="G869" s="226"/>
      <c r="H869" s="230">
        <v>9.2899999999999991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182</v>
      </c>
      <c r="AU869" s="236" t="s">
        <v>81</v>
      </c>
      <c r="AV869" s="13" t="s">
        <v>81</v>
      </c>
      <c r="AW869" s="13" t="s">
        <v>33</v>
      </c>
      <c r="AX869" s="13" t="s">
        <v>71</v>
      </c>
      <c r="AY869" s="236" t="s">
        <v>171</v>
      </c>
    </row>
    <row r="870" s="13" customFormat="1">
      <c r="A870" s="13"/>
      <c r="B870" s="225"/>
      <c r="C870" s="226"/>
      <c r="D870" s="227" t="s">
        <v>182</v>
      </c>
      <c r="E870" s="228" t="s">
        <v>19</v>
      </c>
      <c r="F870" s="229" t="s">
        <v>3687</v>
      </c>
      <c r="G870" s="226"/>
      <c r="H870" s="230">
        <v>5.6970000000000001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182</v>
      </c>
      <c r="AU870" s="236" t="s">
        <v>81</v>
      </c>
      <c r="AV870" s="13" t="s">
        <v>81</v>
      </c>
      <c r="AW870" s="13" t="s">
        <v>33</v>
      </c>
      <c r="AX870" s="13" t="s">
        <v>71</v>
      </c>
      <c r="AY870" s="236" t="s">
        <v>171</v>
      </c>
    </row>
    <row r="871" s="13" customFormat="1">
      <c r="A871" s="13"/>
      <c r="B871" s="225"/>
      <c r="C871" s="226"/>
      <c r="D871" s="227" t="s">
        <v>182</v>
      </c>
      <c r="E871" s="228" t="s">
        <v>19</v>
      </c>
      <c r="F871" s="229" t="s">
        <v>3688</v>
      </c>
      <c r="G871" s="226"/>
      <c r="H871" s="230">
        <v>2.6000000000000001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182</v>
      </c>
      <c r="AU871" s="236" t="s">
        <v>81</v>
      </c>
      <c r="AV871" s="13" t="s">
        <v>81</v>
      </c>
      <c r="AW871" s="13" t="s">
        <v>33</v>
      </c>
      <c r="AX871" s="13" t="s">
        <v>71</v>
      </c>
      <c r="AY871" s="236" t="s">
        <v>171</v>
      </c>
    </row>
    <row r="872" s="14" customFormat="1">
      <c r="A872" s="14"/>
      <c r="B872" s="237"/>
      <c r="C872" s="238"/>
      <c r="D872" s="227" t="s">
        <v>182</v>
      </c>
      <c r="E872" s="239" t="s">
        <v>19</v>
      </c>
      <c r="F872" s="240" t="s">
        <v>3689</v>
      </c>
      <c r="G872" s="238"/>
      <c r="H872" s="241">
        <v>42.462000000000003</v>
      </c>
      <c r="I872" s="242"/>
      <c r="J872" s="238"/>
      <c r="K872" s="238"/>
      <c r="L872" s="243"/>
      <c r="M872" s="244"/>
      <c r="N872" s="245"/>
      <c r="O872" s="245"/>
      <c r="P872" s="245"/>
      <c r="Q872" s="245"/>
      <c r="R872" s="245"/>
      <c r="S872" s="245"/>
      <c r="T872" s="24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7" t="s">
        <v>182</v>
      </c>
      <c r="AU872" s="247" t="s">
        <v>81</v>
      </c>
      <c r="AV872" s="14" t="s">
        <v>185</v>
      </c>
      <c r="AW872" s="14" t="s">
        <v>33</v>
      </c>
      <c r="AX872" s="14" t="s">
        <v>71</v>
      </c>
      <c r="AY872" s="247" t="s">
        <v>171</v>
      </c>
    </row>
    <row r="873" s="15" customFormat="1">
      <c r="A873" s="15"/>
      <c r="B873" s="248"/>
      <c r="C873" s="249"/>
      <c r="D873" s="227" t="s">
        <v>182</v>
      </c>
      <c r="E873" s="250" t="s">
        <v>19</v>
      </c>
      <c r="F873" s="251" t="s">
        <v>188</v>
      </c>
      <c r="G873" s="249"/>
      <c r="H873" s="252">
        <v>42.462000000000003</v>
      </c>
      <c r="I873" s="253"/>
      <c r="J873" s="249"/>
      <c r="K873" s="249"/>
      <c r="L873" s="254"/>
      <c r="M873" s="255"/>
      <c r="N873" s="256"/>
      <c r="O873" s="256"/>
      <c r="P873" s="256"/>
      <c r="Q873" s="256"/>
      <c r="R873" s="256"/>
      <c r="S873" s="256"/>
      <c r="T873" s="257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8" t="s">
        <v>182</v>
      </c>
      <c r="AU873" s="258" t="s">
        <v>81</v>
      </c>
      <c r="AV873" s="15" t="s">
        <v>179</v>
      </c>
      <c r="AW873" s="15" t="s">
        <v>33</v>
      </c>
      <c r="AX873" s="15" t="s">
        <v>79</v>
      </c>
      <c r="AY873" s="258" t="s">
        <v>171</v>
      </c>
    </row>
    <row r="874" s="2" customFormat="1" ht="16.5" customHeight="1">
      <c r="A874" s="41"/>
      <c r="B874" s="42"/>
      <c r="C874" s="207" t="s">
        <v>1071</v>
      </c>
      <c r="D874" s="207" t="s">
        <v>174</v>
      </c>
      <c r="E874" s="208" t="s">
        <v>3151</v>
      </c>
      <c r="F874" s="209" t="s">
        <v>3152</v>
      </c>
      <c r="G874" s="210" t="s">
        <v>191</v>
      </c>
      <c r="H874" s="211">
        <v>111.655</v>
      </c>
      <c r="I874" s="212"/>
      <c r="J874" s="213">
        <f>ROUND(I874*H874,2)</f>
        <v>0</v>
      </c>
      <c r="K874" s="209" t="s">
        <v>178</v>
      </c>
      <c r="L874" s="47"/>
      <c r="M874" s="214" t="s">
        <v>19</v>
      </c>
      <c r="N874" s="215" t="s">
        <v>42</v>
      </c>
      <c r="O874" s="87"/>
      <c r="P874" s="216">
        <f>O874*H874</f>
        <v>0</v>
      </c>
      <c r="Q874" s="216">
        <v>0.00012999999999999999</v>
      </c>
      <c r="R874" s="216">
        <f>Q874*H874</f>
        <v>0.014515149999999999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235</v>
      </c>
      <c r="AT874" s="218" t="s">
        <v>174</v>
      </c>
      <c r="AU874" s="218" t="s">
        <v>81</v>
      </c>
      <c r="AY874" s="20" t="s">
        <v>171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79</v>
      </c>
      <c r="BK874" s="219">
        <f>ROUND(I874*H874,2)</f>
        <v>0</v>
      </c>
      <c r="BL874" s="20" t="s">
        <v>235</v>
      </c>
      <c r="BM874" s="218" t="s">
        <v>1074</v>
      </c>
    </row>
    <row r="875" s="2" customFormat="1">
      <c r="A875" s="41"/>
      <c r="B875" s="42"/>
      <c r="C875" s="43"/>
      <c r="D875" s="220" t="s">
        <v>180</v>
      </c>
      <c r="E875" s="43"/>
      <c r="F875" s="221" t="s">
        <v>3153</v>
      </c>
      <c r="G875" s="43"/>
      <c r="H875" s="43"/>
      <c r="I875" s="222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180</v>
      </c>
      <c r="AU875" s="20" t="s">
        <v>81</v>
      </c>
    </row>
    <row r="876" s="13" customFormat="1">
      <c r="A876" s="13"/>
      <c r="B876" s="225"/>
      <c r="C876" s="226"/>
      <c r="D876" s="227" t="s">
        <v>182</v>
      </c>
      <c r="E876" s="228" t="s">
        <v>19</v>
      </c>
      <c r="F876" s="229" t="s">
        <v>3684</v>
      </c>
      <c r="G876" s="226"/>
      <c r="H876" s="230">
        <v>6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182</v>
      </c>
      <c r="AU876" s="236" t="s">
        <v>81</v>
      </c>
      <c r="AV876" s="13" t="s">
        <v>81</v>
      </c>
      <c r="AW876" s="13" t="s">
        <v>33</v>
      </c>
      <c r="AX876" s="13" t="s">
        <v>71</v>
      </c>
      <c r="AY876" s="236" t="s">
        <v>171</v>
      </c>
    </row>
    <row r="877" s="13" customFormat="1">
      <c r="A877" s="13"/>
      <c r="B877" s="225"/>
      <c r="C877" s="226"/>
      <c r="D877" s="227" t="s">
        <v>182</v>
      </c>
      <c r="E877" s="228" t="s">
        <v>19</v>
      </c>
      <c r="F877" s="229" t="s">
        <v>3685</v>
      </c>
      <c r="G877" s="226"/>
      <c r="H877" s="230">
        <v>18.875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182</v>
      </c>
      <c r="AU877" s="236" t="s">
        <v>81</v>
      </c>
      <c r="AV877" s="13" t="s">
        <v>81</v>
      </c>
      <c r="AW877" s="13" t="s">
        <v>33</v>
      </c>
      <c r="AX877" s="13" t="s">
        <v>71</v>
      </c>
      <c r="AY877" s="236" t="s">
        <v>171</v>
      </c>
    </row>
    <row r="878" s="13" customFormat="1">
      <c r="A878" s="13"/>
      <c r="B878" s="225"/>
      <c r="C878" s="226"/>
      <c r="D878" s="227" t="s">
        <v>182</v>
      </c>
      <c r="E878" s="228" t="s">
        <v>19</v>
      </c>
      <c r="F878" s="229" t="s">
        <v>3686</v>
      </c>
      <c r="G878" s="226"/>
      <c r="H878" s="230">
        <v>9.2899999999999991</v>
      </c>
      <c r="I878" s="231"/>
      <c r="J878" s="226"/>
      <c r="K878" s="226"/>
      <c r="L878" s="232"/>
      <c r="M878" s="233"/>
      <c r="N878" s="234"/>
      <c r="O878" s="234"/>
      <c r="P878" s="234"/>
      <c r="Q878" s="234"/>
      <c r="R878" s="234"/>
      <c r="S878" s="234"/>
      <c r="T878" s="23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6" t="s">
        <v>182</v>
      </c>
      <c r="AU878" s="236" t="s">
        <v>81</v>
      </c>
      <c r="AV878" s="13" t="s">
        <v>81</v>
      </c>
      <c r="AW878" s="13" t="s">
        <v>33</v>
      </c>
      <c r="AX878" s="13" t="s">
        <v>71</v>
      </c>
      <c r="AY878" s="236" t="s">
        <v>171</v>
      </c>
    </row>
    <row r="879" s="13" customFormat="1">
      <c r="A879" s="13"/>
      <c r="B879" s="225"/>
      <c r="C879" s="226"/>
      <c r="D879" s="227" t="s">
        <v>182</v>
      </c>
      <c r="E879" s="228" t="s">
        <v>19</v>
      </c>
      <c r="F879" s="229" t="s">
        <v>3687</v>
      </c>
      <c r="G879" s="226"/>
      <c r="H879" s="230">
        <v>5.6970000000000001</v>
      </c>
      <c r="I879" s="231"/>
      <c r="J879" s="226"/>
      <c r="K879" s="226"/>
      <c r="L879" s="232"/>
      <c r="M879" s="233"/>
      <c r="N879" s="234"/>
      <c r="O879" s="234"/>
      <c r="P879" s="234"/>
      <c r="Q879" s="234"/>
      <c r="R879" s="234"/>
      <c r="S879" s="234"/>
      <c r="T879" s="23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6" t="s">
        <v>182</v>
      </c>
      <c r="AU879" s="236" t="s">
        <v>81</v>
      </c>
      <c r="AV879" s="13" t="s">
        <v>81</v>
      </c>
      <c r="AW879" s="13" t="s">
        <v>33</v>
      </c>
      <c r="AX879" s="13" t="s">
        <v>71</v>
      </c>
      <c r="AY879" s="236" t="s">
        <v>171</v>
      </c>
    </row>
    <row r="880" s="13" customFormat="1">
      <c r="A880" s="13"/>
      <c r="B880" s="225"/>
      <c r="C880" s="226"/>
      <c r="D880" s="227" t="s">
        <v>182</v>
      </c>
      <c r="E880" s="228" t="s">
        <v>19</v>
      </c>
      <c r="F880" s="229" t="s">
        <v>3688</v>
      </c>
      <c r="G880" s="226"/>
      <c r="H880" s="230">
        <v>2.6000000000000001</v>
      </c>
      <c r="I880" s="231"/>
      <c r="J880" s="226"/>
      <c r="K880" s="226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182</v>
      </c>
      <c r="AU880" s="236" t="s">
        <v>81</v>
      </c>
      <c r="AV880" s="13" t="s">
        <v>81</v>
      </c>
      <c r="AW880" s="13" t="s">
        <v>33</v>
      </c>
      <c r="AX880" s="13" t="s">
        <v>71</v>
      </c>
      <c r="AY880" s="236" t="s">
        <v>171</v>
      </c>
    </row>
    <row r="881" s="14" customFormat="1">
      <c r="A881" s="14"/>
      <c r="B881" s="237"/>
      <c r="C881" s="238"/>
      <c r="D881" s="227" t="s">
        <v>182</v>
      </c>
      <c r="E881" s="239" t="s">
        <v>19</v>
      </c>
      <c r="F881" s="240" t="s">
        <v>3689</v>
      </c>
      <c r="G881" s="238"/>
      <c r="H881" s="241">
        <v>42.462000000000003</v>
      </c>
      <c r="I881" s="242"/>
      <c r="J881" s="238"/>
      <c r="K881" s="238"/>
      <c r="L881" s="243"/>
      <c r="M881" s="244"/>
      <c r="N881" s="245"/>
      <c r="O881" s="245"/>
      <c r="P881" s="245"/>
      <c r="Q881" s="245"/>
      <c r="R881" s="245"/>
      <c r="S881" s="245"/>
      <c r="T881" s="24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7" t="s">
        <v>182</v>
      </c>
      <c r="AU881" s="247" t="s">
        <v>81</v>
      </c>
      <c r="AV881" s="14" t="s">
        <v>185</v>
      </c>
      <c r="AW881" s="14" t="s">
        <v>33</v>
      </c>
      <c r="AX881" s="14" t="s">
        <v>71</v>
      </c>
      <c r="AY881" s="247" t="s">
        <v>171</v>
      </c>
    </row>
    <row r="882" s="13" customFormat="1">
      <c r="A882" s="13"/>
      <c r="B882" s="225"/>
      <c r="C882" s="226"/>
      <c r="D882" s="227" t="s">
        <v>182</v>
      </c>
      <c r="E882" s="228" t="s">
        <v>19</v>
      </c>
      <c r="F882" s="229" t="s">
        <v>3690</v>
      </c>
      <c r="G882" s="226"/>
      <c r="H882" s="230">
        <v>69.192999999999998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182</v>
      </c>
      <c r="AU882" s="236" t="s">
        <v>81</v>
      </c>
      <c r="AV882" s="13" t="s">
        <v>81</v>
      </c>
      <c r="AW882" s="13" t="s">
        <v>33</v>
      </c>
      <c r="AX882" s="13" t="s">
        <v>71</v>
      </c>
      <c r="AY882" s="236" t="s">
        <v>171</v>
      </c>
    </row>
    <row r="883" s="14" customFormat="1">
      <c r="A883" s="14"/>
      <c r="B883" s="237"/>
      <c r="C883" s="238"/>
      <c r="D883" s="227" t="s">
        <v>182</v>
      </c>
      <c r="E883" s="239" t="s">
        <v>19</v>
      </c>
      <c r="F883" s="240" t="s">
        <v>3691</v>
      </c>
      <c r="G883" s="238"/>
      <c r="H883" s="241">
        <v>69.192999999999998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182</v>
      </c>
      <c r="AU883" s="247" t="s">
        <v>81</v>
      </c>
      <c r="AV883" s="14" t="s">
        <v>185</v>
      </c>
      <c r="AW883" s="14" t="s">
        <v>33</v>
      </c>
      <c r="AX883" s="14" t="s">
        <v>71</v>
      </c>
      <c r="AY883" s="247" t="s">
        <v>171</v>
      </c>
    </row>
    <row r="884" s="15" customFormat="1">
      <c r="A884" s="15"/>
      <c r="B884" s="248"/>
      <c r="C884" s="249"/>
      <c r="D884" s="227" t="s">
        <v>182</v>
      </c>
      <c r="E884" s="250" t="s">
        <v>19</v>
      </c>
      <c r="F884" s="251" t="s">
        <v>188</v>
      </c>
      <c r="G884" s="249"/>
      <c r="H884" s="252">
        <v>111.655</v>
      </c>
      <c r="I884" s="253"/>
      <c r="J884" s="249"/>
      <c r="K884" s="249"/>
      <c r="L884" s="254"/>
      <c r="M884" s="255"/>
      <c r="N884" s="256"/>
      <c r="O884" s="256"/>
      <c r="P884" s="256"/>
      <c r="Q884" s="256"/>
      <c r="R884" s="256"/>
      <c r="S884" s="256"/>
      <c r="T884" s="257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58" t="s">
        <v>182</v>
      </c>
      <c r="AU884" s="258" t="s">
        <v>81</v>
      </c>
      <c r="AV884" s="15" t="s">
        <v>179</v>
      </c>
      <c r="AW884" s="15" t="s">
        <v>33</v>
      </c>
      <c r="AX884" s="15" t="s">
        <v>79</v>
      </c>
      <c r="AY884" s="258" t="s">
        <v>171</v>
      </c>
    </row>
    <row r="885" s="2" customFormat="1" ht="16.5" customHeight="1">
      <c r="A885" s="41"/>
      <c r="B885" s="42"/>
      <c r="C885" s="207" t="s">
        <v>640</v>
      </c>
      <c r="D885" s="207" t="s">
        <v>174</v>
      </c>
      <c r="E885" s="208" t="s">
        <v>3692</v>
      </c>
      <c r="F885" s="209" t="s">
        <v>3693</v>
      </c>
      <c r="G885" s="210" t="s">
        <v>191</v>
      </c>
      <c r="H885" s="211">
        <v>111.655</v>
      </c>
      <c r="I885" s="212"/>
      <c r="J885" s="213">
        <f>ROUND(I885*H885,2)</f>
        <v>0</v>
      </c>
      <c r="K885" s="209" t="s">
        <v>178</v>
      </c>
      <c r="L885" s="47"/>
      <c r="M885" s="214" t="s">
        <v>19</v>
      </c>
      <c r="N885" s="215" t="s">
        <v>42</v>
      </c>
      <c r="O885" s="87"/>
      <c r="P885" s="216">
        <f>O885*H885</f>
        <v>0</v>
      </c>
      <c r="Q885" s="216">
        <v>0.00025000000000000001</v>
      </c>
      <c r="R885" s="216">
        <f>Q885*H885</f>
        <v>0.027913750000000001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235</v>
      </c>
      <c r="AT885" s="218" t="s">
        <v>174</v>
      </c>
      <c r="AU885" s="218" t="s">
        <v>81</v>
      </c>
      <c r="AY885" s="20" t="s">
        <v>171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79</v>
      </c>
      <c r="BK885" s="219">
        <f>ROUND(I885*H885,2)</f>
        <v>0</v>
      </c>
      <c r="BL885" s="20" t="s">
        <v>235</v>
      </c>
      <c r="BM885" s="218" t="s">
        <v>1079</v>
      </c>
    </row>
    <row r="886" s="2" customFormat="1">
      <c r="A886" s="41"/>
      <c r="B886" s="42"/>
      <c r="C886" s="43"/>
      <c r="D886" s="220" t="s">
        <v>180</v>
      </c>
      <c r="E886" s="43"/>
      <c r="F886" s="221" t="s">
        <v>3694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180</v>
      </c>
      <c r="AU886" s="20" t="s">
        <v>81</v>
      </c>
    </row>
    <row r="887" s="13" customFormat="1">
      <c r="A887" s="13"/>
      <c r="B887" s="225"/>
      <c r="C887" s="226"/>
      <c r="D887" s="227" t="s">
        <v>182</v>
      </c>
      <c r="E887" s="228" t="s">
        <v>19</v>
      </c>
      <c r="F887" s="229" t="s">
        <v>3684</v>
      </c>
      <c r="G887" s="226"/>
      <c r="H887" s="230">
        <v>6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182</v>
      </c>
      <c r="AU887" s="236" t="s">
        <v>81</v>
      </c>
      <c r="AV887" s="13" t="s">
        <v>81</v>
      </c>
      <c r="AW887" s="13" t="s">
        <v>33</v>
      </c>
      <c r="AX887" s="13" t="s">
        <v>71</v>
      </c>
      <c r="AY887" s="236" t="s">
        <v>171</v>
      </c>
    </row>
    <row r="888" s="13" customFormat="1">
      <c r="A888" s="13"/>
      <c r="B888" s="225"/>
      <c r="C888" s="226"/>
      <c r="D888" s="227" t="s">
        <v>182</v>
      </c>
      <c r="E888" s="228" t="s">
        <v>19</v>
      </c>
      <c r="F888" s="229" t="s">
        <v>3685</v>
      </c>
      <c r="G888" s="226"/>
      <c r="H888" s="230">
        <v>18.875</v>
      </c>
      <c r="I888" s="231"/>
      <c r="J888" s="226"/>
      <c r="K888" s="226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182</v>
      </c>
      <c r="AU888" s="236" t="s">
        <v>81</v>
      </c>
      <c r="AV888" s="13" t="s">
        <v>81</v>
      </c>
      <c r="AW888" s="13" t="s">
        <v>33</v>
      </c>
      <c r="AX888" s="13" t="s">
        <v>71</v>
      </c>
      <c r="AY888" s="236" t="s">
        <v>171</v>
      </c>
    </row>
    <row r="889" s="13" customFormat="1">
      <c r="A889" s="13"/>
      <c r="B889" s="225"/>
      <c r="C889" s="226"/>
      <c r="D889" s="227" t="s">
        <v>182</v>
      </c>
      <c r="E889" s="228" t="s">
        <v>19</v>
      </c>
      <c r="F889" s="229" t="s">
        <v>3686</v>
      </c>
      <c r="G889" s="226"/>
      <c r="H889" s="230">
        <v>9.2899999999999991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182</v>
      </c>
      <c r="AU889" s="236" t="s">
        <v>81</v>
      </c>
      <c r="AV889" s="13" t="s">
        <v>81</v>
      </c>
      <c r="AW889" s="13" t="s">
        <v>33</v>
      </c>
      <c r="AX889" s="13" t="s">
        <v>71</v>
      </c>
      <c r="AY889" s="236" t="s">
        <v>171</v>
      </c>
    </row>
    <row r="890" s="13" customFormat="1">
      <c r="A890" s="13"/>
      <c r="B890" s="225"/>
      <c r="C890" s="226"/>
      <c r="D890" s="227" t="s">
        <v>182</v>
      </c>
      <c r="E890" s="228" t="s">
        <v>19</v>
      </c>
      <c r="F890" s="229" t="s">
        <v>3687</v>
      </c>
      <c r="G890" s="226"/>
      <c r="H890" s="230">
        <v>5.6970000000000001</v>
      </c>
      <c r="I890" s="231"/>
      <c r="J890" s="226"/>
      <c r="K890" s="226"/>
      <c r="L890" s="232"/>
      <c r="M890" s="233"/>
      <c r="N890" s="234"/>
      <c r="O890" s="234"/>
      <c r="P890" s="234"/>
      <c r="Q890" s="234"/>
      <c r="R890" s="234"/>
      <c r="S890" s="234"/>
      <c r="T890" s="23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6" t="s">
        <v>182</v>
      </c>
      <c r="AU890" s="236" t="s">
        <v>81</v>
      </c>
      <c r="AV890" s="13" t="s">
        <v>81</v>
      </c>
      <c r="AW890" s="13" t="s">
        <v>33</v>
      </c>
      <c r="AX890" s="13" t="s">
        <v>71</v>
      </c>
      <c r="AY890" s="236" t="s">
        <v>171</v>
      </c>
    </row>
    <row r="891" s="13" customFormat="1">
      <c r="A891" s="13"/>
      <c r="B891" s="225"/>
      <c r="C891" s="226"/>
      <c r="D891" s="227" t="s">
        <v>182</v>
      </c>
      <c r="E891" s="228" t="s">
        <v>19</v>
      </c>
      <c r="F891" s="229" t="s">
        <v>3688</v>
      </c>
      <c r="G891" s="226"/>
      <c r="H891" s="230">
        <v>2.6000000000000001</v>
      </c>
      <c r="I891" s="231"/>
      <c r="J891" s="226"/>
      <c r="K891" s="226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182</v>
      </c>
      <c r="AU891" s="236" t="s">
        <v>81</v>
      </c>
      <c r="AV891" s="13" t="s">
        <v>81</v>
      </c>
      <c r="AW891" s="13" t="s">
        <v>33</v>
      </c>
      <c r="AX891" s="13" t="s">
        <v>71</v>
      </c>
      <c r="AY891" s="236" t="s">
        <v>171</v>
      </c>
    </row>
    <row r="892" s="14" customFormat="1">
      <c r="A892" s="14"/>
      <c r="B892" s="237"/>
      <c r="C892" s="238"/>
      <c r="D892" s="227" t="s">
        <v>182</v>
      </c>
      <c r="E892" s="239" t="s">
        <v>19</v>
      </c>
      <c r="F892" s="240" t="s">
        <v>3689</v>
      </c>
      <c r="G892" s="238"/>
      <c r="H892" s="241">
        <v>42.462000000000003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7" t="s">
        <v>182</v>
      </c>
      <c r="AU892" s="247" t="s">
        <v>81</v>
      </c>
      <c r="AV892" s="14" t="s">
        <v>185</v>
      </c>
      <c r="AW892" s="14" t="s">
        <v>33</v>
      </c>
      <c r="AX892" s="14" t="s">
        <v>71</v>
      </c>
      <c r="AY892" s="247" t="s">
        <v>171</v>
      </c>
    </row>
    <row r="893" s="13" customFormat="1">
      <c r="A893" s="13"/>
      <c r="B893" s="225"/>
      <c r="C893" s="226"/>
      <c r="D893" s="227" t="s">
        <v>182</v>
      </c>
      <c r="E893" s="228" t="s">
        <v>19</v>
      </c>
      <c r="F893" s="229" t="s">
        <v>3690</v>
      </c>
      <c r="G893" s="226"/>
      <c r="H893" s="230">
        <v>69.192999999999998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182</v>
      </c>
      <c r="AU893" s="236" t="s">
        <v>81</v>
      </c>
      <c r="AV893" s="13" t="s">
        <v>81</v>
      </c>
      <c r="AW893" s="13" t="s">
        <v>33</v>
      </c>
      <c r="AX893" s="13" t="s">
        <v>71</v>
      </c>
      <c r="AY893" s="236" t="s">
        <v>171</v>
      </c>
    </row>
    <row r="894" s="14" customFormat="1">
      <c r="A894" s="14"/>
      <c r="B894" s="237"/>
      <c r="C894" s="238"/>
      <c r="D894" s="227" t="s">
        <v>182</v>
      </c>
      <c r="E894" s="239" t="s">
        <v>19</v>
      </c>
      <c r="F894" s="240" t="s">
        <v>3691</v>
      </c>
      <c r="G894" s="238"/>
      <c r="H894" s="241">
        <v>69.192999999999998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7" t="s">
        <v>182</v>
      </c>
      <c r="AU894" s="247" t="s">
        <v>81</v>
      </c>
      <c r="AV894" s="14" t="s">
        <v>185</v>
      </c>
      <c r="AW894" s="14" t="s">
        <v>33</v>
      </c>
      <c r="AX894" s="14" t="s">
        <v>71</v>
      </c>
      <c r="AY894" s="247" t="s">
        <v>171</v>
      </c>
    </row>
    <row r="895" s="15" customFormat="1">
      <c r="A895" s="15"/>
      <c r="B895" s="248"/>
      <c r="C895" s="249"/>
      <c r="D895" s="227" t="s">
        <v>182</v>
      </c>
      <c r="E895" s="250" t="s">
        <v>19</v>
      </c>
      <c r="F895" s="251" t="s">
        <v>188</v>
      </c>
      <c r="G895" s="249"/>
      <c r="H895" s="252">
        <v>111.655</v>
      </c>
      <c r="I895" s="253"/>
      <c r="J895" s="249"/>
      <c r="K895" s="249"/>
      <c r="L895" s="254"/>
      <c r="M895" s="255"/>
      <c r="N895" s="256"/>
      <c r="O895" s="256"/>
      <c r="P895" s="256"/>
      <c r="Q895" s="256"/>
      <c r="R895" s="256"/>
      <c r="S895" s="256"/>
      <c r="T895" s="257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8" t="s">
        <v>182</v>
      </c>
      <c r="AU895" s="258" t="s">
        <v>81</v>
      </c>
      <c r="AV895" s="15" t="s">
        <v>179</v>
      </c>
      <c r="AW895" s="15" t="s">
        <v>33</v>
      </c>
      <c r="AX895" s="15" t="s">
        <v>79</v>
      </c>
      <c r="AY895" s="258" t="s">
        <v>171</v>
      </c>
    </row>
    <row r="896" s="2" customFormat="1" ht="16.5" customHeight="1">
      <c r="A896" s="41"/>
      <c r="B896" s="42"/>
      <c r="C896" s="207" t="s">
        <v>1082</v>
      </c>
      <c r="D896" s="207" t="s">
        <v>174</v>
      </c>
      <c r="E896" s="208" t="s">
        <v>3695</v>
      </c>
      <c r="F896" s="209" t="s">
        <v>3696</v>
      </c>
      <c r="G896" s="210" t="s">
        <v>191</v>
      </c>
      <c r="H896" s="211">
        <v>30.02</v>
      </c>
      <c r="I896" s="212"/>
      <c r="J896" s="213">
        <f>ROUND(I896*H896,2)</f>
        <v>0</v>
      </c>
      <c r="K896" s="209" t="s">
        <v>178</v>
      </c>
      <c r="L896" s="47"/>
      <c r="M896" s="214" t="s">
        <v>19</v>
      </c>
      <c r="N896" s="215" t="s">
        <v>42</v>
      </c>
      <c r="O896" s="87"/>
      <c r="P896" s="216">
        <f>O896*H896</f>
        <v>0</v>
      </c>
      <c r="Q896" s="216">
        <v>0</v>
      </c>
      <c r="R896" s="216">
        <f>Q896*H896</f>
        <v>0</v>
      </c>
      <c r="S896" s="216">
        <v>0</v>
      </c>
      <c r="T896" s="217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235</v>
      </c>
      <c r="AT896" s="218" t="s">
        <v>174</v>
      </c>
      <c r="AU896" s="218" t="s">
        <v>81</v>
      </c>
      <c r="AY896" s="20" t="s">
        <v>171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79</v>
      </c>
      <c r="BK896" s="219">
        <f>ROUND(I896*H896,2)</f>
        <v>0</v>
      </c>
      <c r="BL896" s="20" t="s">
        <v>235</v>
      </c>
      <c r="BM896" s="218" t="s">
        <v>1085</v>
      </c>
    </row>
    <row r="897" s="2" customFormat="1">
      <c r="A897" s="41"/>
      <c r="B897" s="42"/>
      <c r="C897" s="43"/>
      <c r="D897" s="220" t="s">
        <v>180</v>
      </c>
      <c r="E897" s="43"/>
      <c r="F897" s="221" t="s">
        <v>3697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180</v>
      </c>
      <c r="AU897" s="20" t="s">
        <v>81</v>
      </c>
    </row>
    <row r="898" s="13" customFormat="1">
      <c r="A898" s="13"/>
      <c r="B898" s="225"/>
      <c r="C898" s="226"/>
      <c r="D898" s="227" t="s">
        <v>182</v>
      </c>
      <c r="E898" s="228" t="s">
        <v>19</v>
      </c>
      <c r="F898" s="229" t="s">
        <v>3698</v>
      </c>
      <c r="G898" s="226"/>
      <c r="H898" s="230">
        <v>5.5199999999999996</v>
      </c>
      <c r="I898" s="231"/>
      <c r="J898" s="226"/>
      <c r="K898" s="226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182</v>
      </c>
      <c r="AU898" s="236" t="s">
        <v>81</v>
      </c>
      <c r="AV898" s="13" t="s">
        <v>81</v>
      </c>
      <c r="AW898" s="13" t="s">
        <v>33</v>
      </c>
      <c r="AX898" s="13" t="s">
        <v>71</v>
      </c>
      <c r="AY898" s="236" t="s">
        <v>171</v>
      </c>
    </row>
    <row r="899" s="13" customFormat="1">
      <c r="A899" s="13"/>
      <c r="B899" s="225"/>
      <c r="C899" s="226"/>
      <c r="D899" s="227" t="s">
        <v>182</v>
      </c>
      <c r="E899" s="228" t="s">
        <v>19</v>
      </c>
      <c r="F899" s="229" t="s">
        <v>3699</v>
      </c>
      <c r="G899" s="226"/>
      <c r="H899" s="230">
        <v>15</v>
      </c>
      <c r="I899" s="231"/>
      <c r="J899" s="226"/>
      <c r="K899" s="226"/>
      <c r="L899" s="232"/>
      <c r="M899" s="233"/>
      <c r="N899" s="234"/>
      <c r="O899" s="234"/>
      <c r="P899" s="234"/>
      <c r="Q899" s="234"/>
      <c r="R899" s="234"/>
      <c r="S899" s="234"/>
      <c r="T899" s="23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6" t="s">
        <v>182</v>
      </c>
      <c r="AU899" s="236" t="s">
        <v>81</v>
      </c>
      <c r="AV899" s="13" t="s">
        <v>81</v>
      </c>
      <c r="AW899" s="13" t="s">
        <v>33</v>
      </c>
      <c r="AX899" s="13" t="s">
        <v>71</v>
      </c>
      <c r="AY899" s="236" t="s">
        <v>171</v>
      </c>
    </row>
    <row r="900" s="13" customFormat="1">
      <c r="A900" s="13"/>
      <c r="B900" s="225"/>
      <c r="C900" s="226"/>
      <c r="D900" s="227" t="s">
        <v>182</v>
      </c>
      <c r="E900" s="228" t="s">
        <v>19</v>
      </c>
      <c r="F900" s="229" t="s">
        <v>3700</v>
      </c>
      <c r="G900" s="226"/>
      <c r="H900" s="230">
        <v>5.5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182</v>
      </c>
      <c r="AU900" s="236" t="s">
        <v>81</v>
      </c>
      <c r="AV900" s="13" t="s">
        <v>81</v>
      </c>
      <c r="AW900" s="13" t="s">
        <v>33</v>
      </c>
      <c r="AX900" s="13" t="s">
        <v>71</v>
      </c>
      <c r="AY900" s="236" t="s">
        <v>171</v>
      </c>
    </row>
    <row r="901" s="13" customFormat="1">
      <c r="A901" s="13"/>
      <c r="B901" s="225"/>
      <c r="C901" s="226"/>
      <c r="D901" s="227" t="s">
        <v>182</v>
      </c>
      <c r="E901" s="228" t="s">
        <v>19</v>
      </c>
      <c r="F901" s="229" t="s">
        <v>3701</v>
      </c>
      <c r="G901" s="226"/>
      <c r="H901" s="230">
        <v>4</v>
      </c>
      <c r="I901" s="231"/>
      <c r="J901" s="226"/>
      <c r="K901" s="226"/>
      <c r="L901" s="232"/>
      <c r="M901" s="233"/>
      <c r="N901" s="234"/>
      <c r="O901" s="234"/>
      <c r="P901" s="234"/>
      <c r="Q901" s="234"/>
      <c r="R901" s="234"/>
      <c r="S901" s="234"/>
      <c r="T901" s="23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6" t="s">
        <v>182</v>
      </c>
      <c r="AU901" s="236" t="s">
        <v>81</v>
      </c>
      <c r="AV901" s="13" t="s">
        <v>81</v>
      </c>
      <c r="AW901" s="13" t="s">
        <v>33</v>
      </c>
      <c r="AX901" s="13" t="s">
        <v>71</v>
      </c>
      <c r="AY901" s="236" t="s">
        <v>171</v>
      </c>
    </row>
    <row r="902" s="15" customFormat="1">
      <c r="A902" s="15"/>
      <c r="B902" s="248"/>
      <c r="C902" s="249"/>
      <c r="D902" s="227" t="s">
        <v>182</v>
      </c>
      <c r="E902" s="250" t="s">
        <v>19</v>
      </c>
      <c r="F902" s="251" t="s">
        <v>188</v>
      </c>
      <c r="G902" s="249"/>
      <c r="H902" s="252">
        <v>30.02</v>
      </c>
      <c r="I902" s="253"/>
      <c r="J902" s="249"/>
      <c r="K902" s="249"/>
      <c r="L902" s="254"/>
      <c r="M902" s="255"/>
      <c r="N902" s="256"/>
      <c r="O902" s="256"/>
      <c r="P902" s="256"/>
      <c r="Q902" s="256"/>
      <c r="R902" s="256"/>
      <c r="S902" s="256"/>
      <c r="T902" s="257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8" t="s">
        <v>182</v>
      </c>
      <c r="AU902" s="258" t="s">
        <v>81</v>
      </c>
      <c r="AV902" s="15" t="s">
        <v>179</v>
      </c>
      <c r="AW902" s="15" t="s">
        <v>33</v>
      </c>
      <c r="AX902" s="15" t="s">
        <v>79</v>
      </c>
      <c r="AY902" s="258" t="s">
        <v>171</v>
      </c>
    </row>
    <row r="903" s="2" customFormat="1" ht="16.5" customHeight="1">
      <c r="A903" s="41"/>
      <c r="B903" s="42"/>
      <c r="C903" s="207" t="s">
        <v>644</v>
      </c>
      <c r="D903" s="207" t="s">
        <v>174</v>
      </c>
      <c r="E903" s="208" t="s">
        <v>3702</v>
      </c>
      <c r="F903" s="209" t="s">
        <v>3703</v>
      </c>
      <c r="G903" s="210" t="s">
        <v>191</v>
      </c>
      <c r="H903" s="211">
        <v>30.02</v>
      </c>
      <c r="I903" s="212"/>
      <c r="J903" s="213">
        <f>ROUND(I903*H903,2)</f>
        <v>0</v>
      </c>
      <c r="K903" s="209" t="s">
        <v>178</v>
      </c>
      <c r="L903" s="47"/>
      <c r="M903" s="214" t="s">
        <v>19</v>
      </c>
      <c r="N903" s="215" t="s">
        <v>42</v>
      </c>
      <c r="O903" s="87"/>
      <c r="P903" s="216">
        <f>O903*H903</f>
        <v>0</v>
      </c>
      <c r="Q903" s="216">
        <v>0.00017000000000000001</v>
      </c>
      <c r="R903" s="216">
        <f>Q903*H903</f>
        <v>0.0051034000000000001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235</v>
      </c>
      <c r="AT903" s="218" t="s">
        <v>174</v>
      </c>
      <c r="AU903" s="218" t="s">
        <v>81</v>
      </c>
      <c r="AY903" s="20" t="s">
        <v>171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79</v>
      </c>
      <c r="BK903" s="219">
        <f>ROUND(I903*H903,2)</f>
        <v>0</v>
      </c>
      <c r="BL903" s="20" t="s">
        <v>235</v>
      </c>
      <c r="BM903" s="218" t="s">
        <v>1089</v>
      </c>
    </row>
    <row r="904" s="2" customFormat="1">
      <c r="A904" s="41"/>
      <c r="B904" s="42"/>
      <c r="C904" s="43"/>
      <c r="D904" s="220" t="s">
        <v>180</v>
      </c>
      <c r="E904" s="43"/>
      <c r="F904" s="221" t="s">
        <v>3704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180</v>
      </c>
      <c r="AU904" s="20" t="s">
        <v>81</v>
      </c>
    </row>
    <row r="905" s="2" customFormat="1" ht="16.5" customHeight="1">
      <c r="A905" s="41"/>
      <c r="B905" s="42"/>
      <c r="C905" s="207" t="s">
        <v>1091</v>
      </c>
      <c r="D905" s="207" t="s">
        <v>174</v>
      </c>
      <c r="E905" s="208" t="s">
        <v>2382</v>
      </c>
      <c r="F905" s="209" t="s">
        <v>2383</v>
      </c>
      <c r="G905" s="210" t="s">
        <v>191</v>
      </c>
      <c r="H905" s="211">
        <v>30.02</v>
      </c>
      <c r="I905" s="212"/>
      <c r="J905" s="213">
        <f>ROUND(I905*H905,2)</f>
        <v>0</v>
      </c>
      <c r="K905" s="209" t="s">
        <v>178</v>
      </c>
      <c r="L905" s="47"/>
      <c r="M905" s="214" t="s">
        <v>19</v>
      </c>
      <c r="N905" s="215" t="s">
        <v>42</v>
      </c>
      <c r="O905" s="87"/>
      <c r="P905" s="216">
        <f>O905*H905</f>
        <v>0</v>
      </c>
      <c r="Q905" s="216">
        <v>0.00012</v>
      </c>
      <c r="R905" s="216">
        <f>Q905*H905</f>
        <v>0.0036024</v>
      </c>
      <c r="S905" s="216">
        <v>0</v>
      </c>
      <c r="T905" s="21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8" t="s">
        <v>235</v>
      </c>
      <c r="AT905" s="218" t="s">
        <v>174</v>
      </c>
      <c r="AU905" s="218" t="s">
        <v>81</v>
      </c>
      <c r="AY905" s="20" t="s">
        <v>171</v>
      </c>
      <c r="BE905" s="219">
        <f>IF(N905="základní",J905,0)</f>
        <v>0</v>
      </c>
      <c r="BF905" s="219">
        <f>IF(N905="snížená",J905,0)</f>
        <v>0</v>
      </c>
      <c r="BG905" s="219">
        <f>IF(N905="zákl. přenesená",J905,0)</f>
        <v>0</v>
      </c>
      <c r="BH905" s="219">
        <f>IF(N905="sníž. přenesená",J905,0)</f>
        <v>0</v>
      </c>
      <c r="BI905" s="219">
        <f>IF(N905="nulová",J905,0)</f>
        <v>0</v>
      </c>
      <c r="BJ905" s="20" t="s">
        <v>79</v>
      </c>
      <c r="BK905" s="219">
        <f>ROUND(I905*H905,2)</f>
        <v>0</v>
      </c>
      <c r="BL905" s="20" t="s">
        <v>235</v>
      </c>
      <c r="BM905" s="218" t="s">
        <v>1094</v>
      </c>
    </row>
    <row r="906" s="2" customFormat="1">
      <c r="A906" s="41"/>
      <c r="B906" s="42"/>
      <c r="C906" s="43"/>
      <c r="D906" s="220" t="s">
        <v>180</v>
      </c>
      <c r="E906" s="43"/>
      <c r="F906" s="221" t="s">
        <v>2385</v>
      </c>
      <c r="G906" s="43"/>
      <c r="H906" s="43"/>
      <c r="I906" s="222"/>
      <c r="J906" s="43"/>
      <c r="K906" s="43"/>
      <c r="L906" s="47"/>
      <c r="M906" s="223"/>
      <c r="N906" s="22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180</v>
      </c>
      <c r="AU906" s="20" t="s">
        <v>81</v>
      </c>
    </row>
    <row r="907" s="2" customFormat="1" ht="16.5" customHeight="1">
      <c r="A907" s="41"/>
      <c r="B907" s="42"/>
      <c r="C907" s="207" t="s">
        <v>648</v>
      </c>
      <c r="D907" s="207" t="s">
        <v>174</v>
      </c>
      <c r="E907" s="208" t="s">
        <v>2387</v>
      </c>
      <c r="F907" s="209" t="s">
        <v>2388</v>
      </c>
      <c r="G907" s="210" t="s">
        <v>191</v>
      </c>
      <c r="H907" s="211">
        <v>30.02</v>
      </c>
      <c r="I907" s="212"/>
      <c r="J907" s="213">
        <f>ROUND(I907*H907,2)</f>
        <v>0</v>
      </c>
      <c r="K907" s="209" t="s">
        <v>178</v>
      </c>
      <c r="L907" s="47"/>
      <c r="M907" s="214" t="s">
        <v>19</v>
      </c>
      <c r="N907" s="215" t="s">
        <v>42</v>
      </c>
      <c r="O907" s="87"/>
      <c r="P907" s="216">
        <f>O907*H907</f>
        <v>0</v>
      </c>
      <c r="Q907" s="216">
        <v>0.00012</v>
      </c>
      <c r="R907" s="216">
        <f>Q907*H907</f>
        <v>0.0036024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235</v>
      </c>
      <c r="AT907" s="218" t="s">
        <v>174</v>
      </c>
      <c r="AU907" s="218" t="s">
        <v>81</v>
      </c>
      <c r="AY907" s="20" t="s">
        <v>171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79</v>
      </c>
      <c r="BK907" s="219">
        <f>ROUND(I907*H907,2)</f>
        <v>0</v>
      </c>
      <c r="BL907" s="20" t="s">
        <v>235</v>
      </c>
      <c r="BM907" s="218" t="s">
        <v>1098</v>
      </c>
    </row>
    <row r="908" s="2" customFormat="1">
      <c r="A908" s="41"/>
      <c r="B908" s="42"/>
      <c r="C908" s="43"/>
      <c r="D908" s="220" t="s">
        <v>180</v>
      </c>
      <c r="E908" s="43"/>
      <c r="F908" s="221" t="s">
        <v>2390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180</v>
      </c>
      <c r="AU908" s="20" t="s">
        <v>81</v>
      </c>
    </row>
    <row r="909" s="12" customFormat="1" ht="22.8" customHeight="1">
      <c r="A909" s="12"/>
      <c r="B909" s="191"/>
      <c r="C909" s="192"/>
      <c r="D909" s="193" t="s">
        <v>70</v>
      </c>
      <c r="E909" s="205" t="s">
        <v>3705</v>
      </c>
      <c r="F909" s="205" t="s">
        <v>3706</v>
      </c>
      <c r="G909" s="192"/>
      <c r="H909" s="192"/>
      <c r="I909" s="195"/>
      <c r="J909" s="206">
        <f>BK909</f>
        <v>0</v>
      </c>
      <c r="K909" s="192"/>
      <c r="L909" s="197"/>
      <c r="M909" s="198"/>
      <c r="N909" s="199"/>
      <c r="O909" s="199"/>
      <c r="P909" s="200">
        <f>SUM(P910:P913)</f>
        <v>0</v>
      </c>
      <c r="Q909" s="199"/>
      <c r="R909" s="200">
        <f>SUM(R910:R913)</f>
        <v>0</v>
      </c>
      <c r="S909" s="199"/>
      <c r="T909" s="201">
        <f>SUM(T910:T913)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02" t="s">
        <v>81</v>
      </c>
      <c r="AT909" s="203" t="s">
        <v>70</v>
      </c>
      <c r="AU909" s="203" t="s">
        <v>79</v>
      </c>
      <c r="AY909" s="202" t="s">
        <v>171</v>
      </c>
      <c r="BK909" s="204">
        <f>SUM(BK910:BK913)</f>
        <v>0</v>
      </c>
    </row>
    <row r="910" s="2" customFormat="1" ht="16.5" customHeight="1">
      <c r="A910" s="41"/>
      <c r="B910" s="42"/>
      <c r="C910" s="207" t="s">
        <v>1100</v>
      </c>
      <c r="D910" s="207" t="s">
        <v>174</v>
      </c>
      <c r="E910" s="208" t="s">
        <v>3707</v>
      </c>
      <c r="F910" s="209" t="s">
        <v>3708</v>
      </c>
      <c r="G910" s="210" t="s">
        <v>395</v>
      </c>
      <c r="H910" s="211">
        <v>6</v>
      </c>
      <c r="I910" s="212"/>
      <c r="J910" s="213">
        <f>ROUND(I910*H910,2)</f>
        <v>0</v>
      </c>
      <c r="K910" s="209" t="s">
        <v>19</v>
      </c>
      <c r="L910" s="47"/>
      <c r="M910" s="214" t="s">
        <v>19</v>
      </c>
      <c r="N910" s="215" t="s">
        <v>42</v>
      </c>
      <c r="O910" s="87"/>
      <c r="P910" s="216">
        <f>O910*H910</f>
        <v>0</v>
      </c>
      <c r="Q910" s="216">
        <v>0</v>
      </c>
      <c r="R910" s="216">
        <f>Q910*H910</f>
        <v>0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235</v>
      </c>
      <c r="AT910" s="218" t="s">
        <v>174</v>
      </c>
      <c r="AU910" s="218" t="s">
        <v>81</v>
      </c>
      <c r="AY910" s="20" t="s">
        <v>171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79</v>
      </c>
      <c r="BK910" s="219">
        <f>ROUND(I910*H910,2)</f>
        <v>0</v>
      </c>
      <c r="BL910" s="20" t="s">
        <v>235</v>
      </c>
      <c r="BM910" s="218" t="s">
        <v>1103</v>
      </c>
    </row>
    <row r="911" s="2" customFormat="1" ht="16.5" customHeight="1">
      <c r="A911" s="41"/>
      <c r="B911" s="42"/>
      <c r="C911" s="207" t="s">
        <v>652</v>
      </c>
      <c r="D911" s="207" t="s">
        <v>174</v>
      </c>
      <c r="E911" s="208" t="s">
        <v>3709</v>
      </c>
      <c r="F911" s="209" t="s">
        <v>3710</v>
      </c>
      <c r="G911" s="210" t="s">
        <v>395</v>
      </c>
      <c r="H911" s="211">
        <v>1</v>
      </c>
      <c r="I911" s="212"/>
      <c r="J911" s="213">
        <f>ROUND(I911*H911,2)</f>
        <v>0</v>
      </c>
      <c r="K911" s="209" t="s">
        <v>19</v>
      </c>
      <c r="L911" s="47"/>
      <c r="M911" s="214" t="s">
        <v>19</v>
      </c>
      <c r="N911" s="215" t="s">
        <v>42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235</v>
      </c>
      <c r="AT911" s="218" t="s">
        <v>174</v>
      </c>
      <c r="AU911" s="218" t="s">
        <v>81</v>
      </c>
      <c r="AY911" s="20" t="s">
        <v>171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79</v>
      </c>
      <c r="BK911" s="219">
        <f>ROUND(I911*H911,2)</f>
        <v>0</v>
      </c>
      <c r="BL911" s="20" t="s">
        <v>235</v>
      </c>
      <c r="BM911" s="218" t="s">
        <v>3711</v>
      </c>
    </row>
    <row r="912" s="2" customFormat="1" ht="24.15" customHeight="1">
      <c r="A912" s="41"/>
      <c r="B912" s="42"/>
      <c r="C912" s="207" t="s">
        <v>1111</v>
      </c>
      <c r="D912" s="207" t="s">
        <v>174</v>
      </c>
      <c r="E912" s="208" t="s">
        <v>3712</v>
      </c>
      <c r="F912" s="209" t="s">
        <v>3713</v>
      </c>
      <c r="G912" s="210" t="s">
        <v>1255</v>
      </c>
      <c r="H912" s="279"/>
      <c r="I912" s="212"/>
      <c r="J912" s="213">
        <f>ROUND(I912*H912,2)</f>
        <v>0</v>
      </c>
      <c r="K912" s="209" t="s">
        <v>178</v>
      </c>
      <c r="L912" s="47"/>
      <c r="M912" s="214" t="s">
        <v>19</v>
      </c>
      <c r="N912" s="215" t="s">
        <v>42</v>
      </c>
      <c r="O912" s="87"/>
      <c r="P912" s="216">
        <f>O912*H912</f>
        <v>0</v>
      </c>
      <c r="Q912" s="216">
        <v>0</v>
      </c>
      <c r="R912" s="216">
        <f>Q912*H912</f>
        <v>0</v>
      </c>
      <c r="S912" s="216">
        <v>0</v>
      </c>
      <c r="T912" s="21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8" t="s">
        <v>235</v>
      </c>
      <c r="AT912" s="218" t="s">
        <v>174</v>
      </c>
      <c r="AU912" s="218" t="s">
        <v>81</v>
      </c>
      <c r="AY912" s="20" t="s">
        <v>171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20" t="s">
        <v>79</v>
      </c>
      <c r="BK912" s="219">
        <f>ROUND(I912*H912,2)</f>
        <v>0</v>
      </c>
      <c r="BL912" s="20" t="s">
        <v>235</v>
      </c>
      <c r="BM912" s="218" t="s">
        <v>1107</v>
      </c>
    </row>
    <row r="913" s="2" customFormat="1">
      <c r="A913" s="41"/>
      <c r="B913" s="42"/>
      <c r="C913" s="43"/>
      <c r="D913" s="220" t="s">
        <v>180</v>
      </c>
      <c r="E913" s="43"/>
      <c r="F913" s="221" t="s">
        <v>3714</v>
      </c>
      <c r="G913" s="43"/>
      <c r="H913" s="43"/>
      <c r="I913" s="222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180</v>
      </c>
      <c r="AU913" s="20" t="s">
        <v>81</v>
      </c>
    </row>
    <row r="914" s="12" customFormat="1" ht="25.92" customHeight="1">
      <c r="A914" s="12"/>
      <c r="B914" s="191"/>
      <c r="C914" s="192"/>
      <c r="D914" s="193" t="s">
        <v>70</v>
      </c>
      <c r="E914" s="194" t="s">
        <v>565</v>
      </c>
      <c r="F914" s="194" t="s">
        <v>3715</v>
      </c>
      <c r="G914" s="192"/>
      <c r="H914" s="192"/>
      <c r="I914" s="195"/>
      <c r="J914" s="196">
        <f>BK914</f>
        <v>0</v>
      </c>
      <c r="K914" s="192"/>
      <c r="L914" s="197"/>
      <c r="M914" s="198"/>
      <c r="N914" s="199"/>
      <c r="O914" s="199"/>
      <c r="P914" s="200">
        <f>P915</f>
        <v>0</v>
      </c>
      <c r="Q914" s="199"/>
      <c r="R914" s="200">
        <f>R915</f>
        <v>0.11699999999999999</v>
      </c>
      <c r="S914" s="199"/>
      <c r="T914" s="201">
        <f>T915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02" t="s">
        <v>185</v>
      </c>
      <c r="AT914" s="203" t="s">
        <v>70</v>
      </c>
      <c r="AU914" s="203" t="s">
        <v>71</v>
      </c>
      <c r="AY914" s="202" t="s">
        <v>171</v>
      </c>
      <c r="BK914" s="204">
        <f>BK915</f>
        <v>0</v>
      </c>
    </row>
    <row r="915" s="12" customFormat="1" ht="22.8" customHeight="1">
      <c r="A915" s="12"/>
      <c r="B915" s="191"/>
      <c r="C915" s="192"/>
      <c r="D915" s="193" t="s">
        <v>70</v>
      </c>
      <c r="E915" s="205" t="s">
        <v>3716</v>
      </c>
      <c r="F915" s="205" t="s">
        <v>3717</v>
      </c>
      <c r="G915" s="192"/>
      <c r="H915" s="192"/>
      <c r="I915" s="195"/>
      <c r="J915" s="206">
        <f>BK915</f>
        <v>0</v>
      </c>
      <c r="K915" s="192"/>
      <c r="L915" s="197"/>
      <c r="M915" s="198"/>
      <c r="N915" s="199"/>
      <c r="O915" s="199"/>
      <c r="P915" s="200">
        <f>SUM(P916:P926)</f>
        <v>0</v>
      </c>
      <c r="Q915" s="199"/>
      <c r="R915" s="200">
        <f>SUM(R916:R926)</f>
        <v>0.11699999999999999</v>
      </c>
      <c r="S915" s="199"/>
      <c r="T915" s="201">
        <f>SUM(T916:T926)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02" t="s">
        <v>185</v>
      </c>
      <c r="AT915" s="203" t="s">
        <v>70</v>
      </c>
      <c r="AU915" s="203" t="s">
        <v>79</v>
      </c>
      <c r="AY915" s="202" t="s">
        <v>171</v>
      </c>
      <c r="BK915" s="204">
        <f>SUM(BK916:BK926)</f>
        <v>0</v>
      </c>
    </row>
    <row r="916" s="2" customFormat="1" ht="24.15" customHeight="1">
      <c r="A916" s="41"/>
      <c r="B916" s="42"/>
      <c r="C916" s="207" t="s">
        <v>656</v>
      </c>
      <c r="D916" s="207" t="s">
        <v>174</v>
      </c>
      <c r="E916" s="208" t="s">
        <v>3718</v>
      </c>
      <c r="F916" s="209" t="s">
        <v>3719</v>
      </c>
      <c r="G916" s="210" t="s">
        <v>395</v>
      </c>
      <c r="H916" s="211">
        <v>4</v>
      </c>
      <c r="I916" s="212"/>
      <c r="J916" s="213">
        <f>ROUND(I916*H916,2)</f>
        <v>0</v>
      </c>
      <c r="K916" s="209" t="s">
        <v>19</v>
      </c>
      <c r="L916" s="47"/>
      <c r="M916" s="214" t="s">
        <v>19</v>
      </c>
      <c r="N916" s="215" t="s">
        <v>42</v>
      </c>
      <c r="O916" s="87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498</v>
      </c>
      <c r="AT916" s="218" t="s">
        <v>174</v>
      </c>
      <c r="AU916" s="218" t="s">
        <v>81</v>
      </c>
      <c r="AY916" s="20" t="s">
        <v>171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79</v>
      </c>
      <c r="BK916" s="219">
        <f>ROUND(I916*H916,2)</f>
        <v>0</v>
      </c>
      <c r="BL916" s="20" t="s">
        <v>498</v>
      </c>
      <c r="BM916" s="218" t="s">
        <v>3720</v>
      </c>
    </row>
    <row r="917" s="2" customFormat="1" ht="24.15" customHeight="1">
      <c r="A917" s="41"/>
      <c r="B917" s="42"/>
      <c r="C917" s="269" t="s">
        <v>1125</v>
      </c>
      <c r="D917" s="269" t="s">
        <v>565</v>
      </c>
      <c r="E917" s="270" t="s">
        <v>3721</v>
      </c>
      <c r="F917" s="271" t="s">
        <v>3722</v>
      </c>
      <c r="G917" s="272" t="s">
        <v>395</v>
      </c>
      <c r="H917" s="273">
        <v>1</v>
      </c>
      <c r="I917" s="274"/>
      <c r="J917" s="275">
        <f>ROUND(I917*H917,2)</f>
        <v>0</v>
      </c>
      <c r="K917" s="271" t="s">
        <v>19</v>
      </c>
      <c r="L917" s="276"/>
      <c r="M917" s="277" t="s">
        <v>19</v>
      </c>
      <c r="N917" s="278" t="s">
        <v>42</v>
      </c>
      <c r="O917" s="87"/>
      <c r="P917" s="216">
        <f>O917*H917</f>
        <v>0</v>
      </c>
      <c r="Q917" s="216">
        <v>0.0077999999999999996</v>
      </c>
      <c r="R917" s="216">
        <f>Q917*H917</f>
        <v>0.0077999999999999996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1148</v>
      </c>
      <c r="AT917" s="218" t="s">
        <v>565</v>
      </c>
      <c r="AU917" s="218" t="s">
        <v>81</v>
      </c>
      <c r="AY917" s="20" t="s">
        <v>171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79</v>
      </c>
      <c r="BK917" s="219">
        <f>ROUND(I917*H917,2)</f>
        <v>0</v>
      </c>
      <c r="BL917" s="20" t="s">
        <v>498</v>
      </c>
      <c r="BM917" s="218" t="s">
        <v>3723</v>
      </c>
    </row>
    <row r="918" s="2" customFormat="1" ht="24.15" customHeight="1">
      <c r="A918" s="41"/>
      <c r="B918" s="42"/>
      <c r="C918" s="269" t="s">
        <v>661</v>
      </c>
      <c r="D918" s="269" t="s">
        <v>565</v>
      </c>
      <c r="E918" s="270" t="s">
        <v>3724</v>
      </c>
      <c r="F918" s="271" t="s">
        <v>3725</v>
      </c>
      <c r="G918" s="272" t="s">
        <v>395</v>
      </c>
      <c r="H918" s="273">
        <v>1</v>
      </c>
      <c r="I918" s="274"/>
      <c r="J918" s="275">
        <f>ROUND(I918*H918,2)</f>
        <v>0</v>
      </c>
      <c r="K918" s="271" t="s">
        <v>19</v>
      </c>
      <c r="L918" s="276"/>
      <c r="M918" s="277" t="s">
        <v>19</v>
      </c>
      <c r="N918" s="278" t="s">
        <v>42</v>
      </c>
      <c r="O918" s="87"/>
      <c r="P918" s="216">
        <f>O918*H918</f>
        <v>0</v>
      </c>
      <c r="Q918" s="216">
        <v>0.0077999999999999996</v>
      </c>
      <c r="R918" s="216">
        <f>Q918*H918</f>
        <v>0.0077999999999999996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1148</v>
      </c>
      <c r="AT918" s="218" t="s">
        <v>565</v>
      </c>
      <c r="AU918" s="218" t="s">
        <v>81</v>
      </c>
      <c r="AY918" s="20" t="s">
        <v>171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79</v>
      </c>
      <c r="BK918" s="219">
        <f>ROUND(I918*H918,2)</f>
        <v>0</v>
      </c>
      <c r="BL918" s="20" t="s">
        <v>498</v>
      </c>
      <c r="BM918" s="218" t="s">
        <v>3726</v>
      </c>
    </row>
    <row r="919" s="2" customFormat="1" ht="24.15" customHeight="1">
      <c r="A919" s="41"/>
      <c r="B919" s="42"/>
      <c r="C919" s="269" t="s">
        <v>1152</v>
      </c>
      <c r="D919" s="269" t="s">
        <v>565</v>
      </c>
      <c r="E919" s="270" t="s">
        <v>3727</v>
      </c>
      <c r="F919" s="271" t="s">
        <v>3728</v>
      </c>
      <c r="G919" s="272" t="s">
        <v>395</v>
      </c>
      <c r="H919" s="273">
        <v>2</v>
      </c>
      <c r="I919" s="274"/>
      <c r="J919" s="275">
        <f>ROUND(I919*H919,2)</f>
        <v>0</v>
      </c>
      <c r="K919" s="271" t="s">
        <v>19</v>
      </c>
      <c r="L919" s="276"/>
      <c r="M919" s="277" t="s">
        <v>19</v>
      </c>
      <c r="N919" s="278" t="s">
        <v>42</v>
      </c>
      <c r="O919" s="87"/>
      <c r="P919" s="216">
        <f>O919*H919</f>
        <v>0</v>
      </c>
      <c r="Q919" s="216">
        <v>0.0077999999999999996</v>
      </c>
      <c r="R919" s="216">
        <f>Q919*H919</f>
        <v>0.015599999999999999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1148</v>
      </c>
      <c r="AT919" s="218" t="s">
        <v>565</v>
      </c>
      <c r="AU919" s="218" t="s">
        <v>81</v>
      </c>
      <c r="AY919" s="20" t="s">
        <v>171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79</v>
      </c>
      <c r="BK919" s="219">
        <f>ROUND(I919*H919,2)</f>
        <v>0</v>
      </c>
      <c r="BL919" s="20" t="s">
        <v>498</v>
      </c>
      <c r="BM919" s="218" t="s">
        <v>3729</v>
      </c>
    </row>
    <row r="920" s="2" customFormat="1" ht="24.15" customHeight="1">
      <c r="A920" s="41"/>
      <c r="B920" s="42"/>
      <c r="C920" s="207" t="s">
        <v>668</v>
      </c>
      <c r="D920" s="207" t="s">
        <v>174</v>
      </c>
      <c r="E920" s="208" t="s">
        <v>3730</v>
      </c>
      <c r="F920" s="209" t="s">
        <v>3719</v>
      </c>
      <c r="G920" s="210" t="s">
        <v>395</v>
      </c>
      <c r="H920" s="211">
        <v>6</v>
      </c>
      <c r="I920" s="212"/>
      <c r="J920" s="213">
        <f>ROUND(I920*H920,2)</f>
        <v>0</v>
      </c>
      <c r="K920" s="209" t="s">
        <v>19</v>
      </c>
      <c r="L920" s="47"/>
      <c r="M920" s="214" t="s">
        <v>19</v>
      </c>
      <c r="N920" s="215" t="s">
        <v>42</v>
      </c>
      <c r="O920" s="87"/>
      <c r="P920" s="216">
        <f>O920*H920</f>
        <v>0</v>
      </c>
      <c r="Q920" s="216">
        <v>0</v>
      </c>
      <c r="R920" s="216">
        <f>Q920*H920</f>
        <v>0</v>
      </c>
      <c r="S920" s="216">
        <v>0</v>
      </c>
      <c r="T920" s="21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8" t="s">
        <v>498</v>
      </c>
      <c r="AT920" s="218" t="s">
        <v>174</v>
      </c>
      <c r="AU920" s="218" t="s">
        <v>81</v>
      </c>
      <c r="AY920" s="20" t="s">
        <v>171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20" t="s">
        <v>79</v>
      </c>
      <c r="BK920" s="219">
        <f>ROUND(I920*H920,2)</f>
        <v>0</v>
      </c>
      <c r="BL920" s="20" t="s">
        <v>498</v>
      </c>
      <c r="BM920" s="218" t="s">
        <v>3731</v>
      </c>
    </row>
    <row r="921" s="2" customFormat="1" ht="16.5" customHeight="1">
      <c r="A921" s="41"/>
      <c r="B921" s="42"/>
      <c r="C921" s="269" t="s">
        <v>1165</v>
      </c>
      <c r="D921" s="269" t="s">
        <v>565</v>
      </c>
      <c r="E921" s="270" t="s">
        <v>3732</v>
      </c>
      <c r="F921" s="271" t="s">
        <v>3733</v>
      </c>
      <c r="G921" s="272" t="s">
        <v>395</v>
      </c>
      <c r="H921" s="273">
        <v>6</v>
      </c>
      <c r="I921" s="274"/>
      <c r="J921" s="275">
        <f>ROUND(I921*H921,2)</f>
        <v>0</v>
      </c>
      <c r="K921" s="271" t="s">
        <v>19</v>
      </c>
      <c r="L921" s="276"/>
      <c r="M921" s="277" t="s">
        <v>19</v>
      </c>
      <c r="N921" s="278" t="s">
        <v>42</v>
      </c>
      <c r="O921" s="87"/>
      <c r="P921" s="216">
        <f>O921*H921</f>
        <v>0</v>
      </c>
      <c r="Q921" s="216">
        <v>0.0077999999999999996</v>
      </c>
      <c r="R921" s="216">
        <f>Q921*H921</f>
        <v>0.046799999999999994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1148</v>
      </c>
      <c r="AT921" s="218" t="s">
        <v>565</v>
      </c>
      <c r="AU921" s="218" t="s">
        <v>81</v>
      </c>
      <c r="AY921" s="20" t="s">
        <v>171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79</v>
      </c>
      <c r="BK921" s="219">
        <f>ROUND(I921*H921,2)</f>
        <v>0</v>
      </c>
      <c r="BL921" s="20" t="s">
        <v>498</v>
      </c>
      <c r="BM921" s="218" t="s">
        <v>3734</v>
      </c>
    </row>
    <row r="922" s="2" customFormat="1" ht="16.5" customHeight="1">
      <c r="A922" s="41"/>
      <c r="B922" s="42"/>
      <c r="C922" s="269" t="s">
        <v>673</v>
      </c>
      <c r="D922" s="269" t="s">
        <v>565</v>
      </c>
      <c r="E922" s="270" t="s">
        <v>3735</v>
      </c>
      <c r="F922" s="271" t="s">
        <v>3736</v>
      </c>
      <c r="G922" s="272" t="s">
        <v>395</v>
      </c>
      <c r="H922" s="273">
        <v>5</v>
      </c>
      <c r="I922" s="274"/>
      <c r="J922" s="275">
        <f>ROUND(I922*H922,2)</f>
        <v>0</v>
      </c>
      <c r="K922" s="271" t="s">
        <v>19</v>
      </c>
      <c r="L922" s="276"/>
      <c r="M922" s="277" t="s">
        <v>19</v>
      </c>
      <c r="N922" s="278" t="s">
        <v>42</v>
      </c>
      <c r="O922" s="87"/>
      <c r="P922" s="216">
        <f>O922*H922</f>
        <v>0</v>
      </c>
      <c r="Q922" s="216">
        <v>0.0077999999999999996</v>
      </c>
      <c r="R922" s="216">
        <f>Q922*H922</f>
        <v>0.039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1148</v>
      </c>
      <c r="AT922" s="218" t="s">
        <v>565</v>
      </c>
      <c r="AU922" s="218" t="s">
        <v>81</v>
      </c>
      <c r="AY922" s="20" t="s">
        <v>171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79</v>
      </c>
      <c r="BK922" s="219">
        <f>ROUND(I922*H922,2)</f>
        <v>0</v>
      </c>
      <c r="BL922" s="20" t="s">
        <v>498</v>
      </c>
      <c r="BM922" s="218" t="s">
        <v>3737</v>
      </c>
    </row>
    <row r="923" s="16" customFormat="1">
      <c r="A923" s="16"/>
      <c r="B923" s="259"/>
      <c r="C923" s="260"/>
      <c r="D923" s="227" t="s">
        <v>182</v>
      </c>
      <c r="E923" s="261" t="s">
        <v>19</v>
      </c>
      <c r="F923" s="262" t="s">
        <v>3738</v>
      </c>
      <c r="G923" s="260"/>
      <c r="H923" s="261" t="s">
        <v>19</v>
      </c>
      <c r="I923" s="263"/>
      <c r="J923" s="260"/>
      <c r="K923" s="260"/>
      <c r="L923" s="264"/>
      <c r="M923" s="265"/>
      <c r="N923" s="266"/>
      <c r="O923" s="266"/>
      <c r="P923" s="266"/>
      <c r="Q923" s="266"/>
      <c r="R923" s="266"/>
      <c r="S923" s="266"/>
      <c r="T923" s="267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68" t="s">
        <v>182</v>
      </c>
      <c r="AU923" s="268" t="s">
        <v>81</v>
      </c>
      <c r="AV923" s="16" t="s">
        <v>79</v>
      </c>
      <c r="AW923" s="16" t="s">
        <v>33</v>
      </c>
      <c r="AX923" s="16" t="s">
        <v>71</v>
      </c>
      <c r="AY923" s="268" t="s">
        <v>171</v>
      </c>
    </row>
    <row r="924" s="13" customFormat="1">
      <c r="A924" s="13"/>
      <c r="B924" s="225"/>
      <c r="C924" s="226"/>
      <c r="D924" s="227" t="s">
        <v>182</v>
      </c>
      <c r="E924" s="228" t="s">
        <v>19</v>
      </c>
      <c r="F924" s="229" t="s">
        <v>210</v>
      </c>
      <c r="G924" s="226"/>
      <c r="H924" s="230">
        <v>5</v>
      </c>
      <c r="I924" s="231"/>
      <c r="J924" s="226"/>
      <c r="K924" s="226"/>
      <c r="L924" s="232"/>
      <c r="M924" s="233"/>
      <c r="N924" s="234"/>
      <c r="O924" s="234"/>
      <c r="P924" s="234"/>
      <c r="Q924" s="234"/>
      <c r="R924" s="234"/>
      <c r="S924" s="234"/>
      <c r="T924" s="23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6" t="s">
        <v>182</v>
      </c>
      <c r="AU924" s="236" t="s">
        <v>81</v>
      </c>
      <c r="AV924" s="13" t="s">
        <v>81</v>
      </c>
      <c r="AW924" s="13" t="s">
        <v>33</v>
      </c>
      <c r="AX924" s="13" t="s">
        <v>79</v>
      </c>
      <c r="AY924" s="236" t="s">
        <v>171</v>
      </c>
    </row>
    <row r="925" s="2" customFormat="1" ht="16.5" customHeight="1">
      <c r="A925" s="41"/>
      <c r="B925" s="42"/>
      <c r="C925" s="207" t="s">
        <v>1180</v>
      </c>
      <c r="D925" s="207" t="s">
        <v>174</v>
      </c>
      <c r="E925" s="208" t="s">
        <v>3739</v>
      </c>
      <c r="F925" s="209" t="s">
        <v>3740</v>
      </c>
      <c r="G925" s="210" t="s">
        <v>3741</v>
      </c>
      <c r="H925" s="211">
        <v>2</v>
      </c>
      <c r="I925" s="212"/>
      <c r="J925" s="213">
        <f>ROUND(I925*H925,2)</f>
        <v>0</v>
      </c>
      <c r="K925" s="209" t="s">
        <v>19</v>
      </c>
      <c r="L925" s="47"/>
      <c r="M925" s="214" t="s">
        <v>19</v>
      </c>
      <c r="N925" s="215" t="s">
        <v>42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498</v>
      </c>
      <c r="AT925" s="218" t="s">
        <v>174</v>
      </c>
      <c r="AU925" s="218" t="s">
        <v>81</v>
      </c>
      <c r="AY925" s="20" t="s">
        <v>171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79</v>
      </c>
      <c r="BK925" s="219">
        <f>ROUND(I925*H925,2)</f>
        <v>0</v>
      </c>
      <c r="BL925" s="20" t="s">
        <v>498</v>
      </c>
      <c r="BM925" s="218" t="s">
        <v>3742</v>
      </c>
    </row>
    <row r="926" s="2" customFormat="1" ht="16.5" customHeight="1">
      <c r="A926" s="41"/>
      <c r="B926" s="42"/>
      <c r="C926" s="207" t="s">
        <v>680</v>
      </c>
      <c r="D926" s="207" t="s">
        <v>174</v>
      </c>
      <c r="E926" s="208" t="s">
        <v>3743</v>
      </c>
      <c r="F926" s="209" t="s">
        <v>3744</v>
      </c>
      <c r="G926" s="210" t="s">
        <v>395</v>
      </c>
      <c r="H926" s="211">
        <v>3</v>
      </c>
      <c r="I926" s="212"/>
      <c r="J926" s="213">
        <f>ROUND(I926*H926,2)</f>
        <v>0</v>
      </c>
      <c r="K926" s="209" t="s">
        <v>19</v>
      </c>
      <c r="L926" s="47"/>
      <c r="M926" s="214" t="s">
        <v>19</v>
      </c>
      <c r="N926" s="215" t="s">
        <v>42</v>
      </c>
      <c r="O926" s="87"/>
      <c r="P926" s="216">
        <f>O926*H926</f>
        <v>0</v>
      </c>
      <c r="Q926" s="216">
        <v>0</v>
      </c>
      <c r="R926" s="216">
        <f>Q926*H926</f>
        <v>0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498</v>
      </c>
      <c r="AT926" s="218" t="s">
        <v>174</v>
      </c>
      <c r="AU926" s="218" t="s">
        <v>81</v>
      </c>
      <c r="AY926" s="20" t="s">
        <v>171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79</v>
      </c>
      <c r="BK926" s="219">
        <f>ROUND(I926*H926,2)</f>
        <v>0</v>
      </c>
      <c r="BL926" s="20" t="s">
        <v>498</v>
      </c>
      <c r="BM926" s="218" t="s">
        <v>3745</v>
      </c>
    </row>
    <row r="927" s="12" customFormat="1" ht="25.92" customHeight="1">
      <c r="A927" s="12"/>
      <c r="B927" s="191"/>
      <c r="C927" s="192"/>
      <c r="D927" s="193" t="s">
        <v>70</v>
      </c>
      <c r="E927" s="194" t="s">
        <v>2538</v>
      </c>
      <c r="F927" s="194" t="s">
        <v>2539</v>
      </c>
      <c r="G927" s="192"/>
      <c r="H927" s="192"/>
      <c r="I927" s="195"/>
      <c r="J927" s="196">
        <f>BK927</f>
        <v>0</v>
      </c>
      <c r="K927" s="192"/>
      <c r="L927" s="197"/>
      <c r="M927" s="198"/>
      <c r="N927" s="199"/>
      <c r="O927" s="199"/>
      <c r="P927" s="200">
        <f>SUM(P928:P931)</f>
        <v>0</v>
      </c>
      <c r="Q927" s="199"/>
      <c r="R927" s="200">
        <f>SUM(R928:R931)</f>
        <v>0</v>
      </c>
      <c r="S927" s="199"/>
      <c r="T927" s="201">
        <f>SUM(T928:T931)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2" t="s">
        <v>179</v>
      </c>
      <c r="AT927" s="203" t="s">
        <v>70</v>
      </c>
      <c r="AU927" s="203" t="s">
        <v>71</v>
      </c>
      <c r="AY927" s="202" t="s">
        <v>171</v>
      </c>
      <c r="BK927" s="204">
        <f>SUM(BK928:BK931)</f>
        <v>0</v>
      </c>
    </row>
    <row r="928" s="2" customFormat="1" ht="21.75" customHeight="1">
      <c r="A928" s="41"/>
      <c r="B928" s="42"/>
      <c r="C928" s="207" t="s">
        <v>1192</v>
      </c>
      <c r="D928" s="207" t="s">
        <v>174</v>
      </c>
      <c r="E928" s="208" t="s">
        <v>3746</v>
      </c>
      <c r="F928" s="209" t="s">
        <v>3747</v>
      </c>
      <c r="G928" s="210" t="s">
        <v>2543</v>
      </c>
      <c r="H928" s="211">
        <v>40</v>
      </c>
      <c r="I928" s="212"/>
      <c r="J928" s="213">
        <f>ROUND(I928*H928,2)</f>
        <v>0</v>
      </c>
      <c r="K928" s="209" t="s">
        <v>178</v>
      </c>
      <c r="L928" s="47"/>
      <c r="M928" s="214" t="s">
        <v>19</v>
      </c>
      <c r="N928" s="215" t="s">
        <v>42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2544</v>
      </c>
      <c r="AT928" s="218" t="s">
        <v>174</v>
      </c>
      <c r="AU928" s="218" t="s">
        <v>79</v>
      </c>
      <c r="AY928" s="20" t="s">
        <v>171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79</v>
      </c>
      <c r="BK928" s="219">
        <f>ROUND(I928*H928,2)</f>
        <v>0</v>
      </c>
      <c r="BL928" s="20" t="s">
        <v>2544</v>
      </c>
      <c r="BM928" s="218" t="s">
        <v>1114</v>
      </c>
    </row>
    <row r="929" s="2" customFormat="1">
      <c r="A929" s="41"/>
      <c r="B929" s="42"/>
      <c r="C929" s="43"/>
      <c r="D929" s="220" t="s">
        <v>180</v>
      </c>
      <c r="E929" s="43"/>
      <c r="F929" s="221" t="s">
        <v>3748</v>
      </c>
      <c r="G929" s="43"/>
      <c r="H929" s="43"/>
      <c r="I929" s="222"/>
      <c r="J929" s="43"/>
      <c r="K929" s="43"/>
      <c r="L929" s="47"/>
      <c r="M929" s="223"/>
      <c r="N929" s="224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180</v>
      </c>
      <c r="AU929" s="20" t="s">
        <v>79</v>
      </c>
    </row>
    <row r="930" s="13" customFormat="1">
      <c r="A930" s="13"/>
      <c r="B930" s="225"/>
      <c r="C930" s="226"/>
      <c r="D930" s="227" t="s">
        <v>182</v>
      </c>
      <c r="E930" s="228" t="s">
        <v>19</v>
      </c>
      <c r="F930" s="229" t="s">
        <v>3749</v>
      </c>
      <c r="G930" s="226"/>
      <c r="H930" s="230">
        <v>40</v>
      </c>
      <c r="I930" s="231"/>
      <c r="J930" s="226"/>
      <c r="K930" s="226"/>
      <c r="L930" s="232"/>
      <c r="M930" s="233"/>
      <c r="N930" s="234"/>
      <c r="O930" s="234"/>
      <c r="P930" s="234"/>
      <c r="Q930" s="234"/>
      <c r="R930" s="234"/>
      <c r="S930" s="234"/>
      <c r="T930" s="23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6" t="s">
        <v>182</v>
      </c>
      <c r="AU930" s="236" t="s">
        <v>79</v>
      </c>
      <c r="AV930" s="13" t="s">
        <v>81</v>
      </c>
      <c r="AW930" s="13" t="s">
        <v>33</v>
      </c>
      <c r="AX930" s="13" t="s">
        <v>71</v>
      </c>
      <c r="AY930" s="236" t="s">
        <v>171</v>
      </c>
    </row>
    <row r="931" s="15" customFormat="1">
      <c r="A931" s="15"/>
      <c r="B931" s="248"/>
      <c r="C931" s="249"/>
      <c r="D931" s="227" t="s">
        <v>182</v>
      </c>
      <c r="E931" s="250" t="s">
        <v>19</v>
      </c>
      <c r="F931" s="251" t="s">
        <v>188</v>
      </c>
      <c r="G931" s="249"/>
      <c r="H931" s="252">
        <v>40</v>
      </c>
      <c r="I931" s="253"/>
      <c r="J931" s="249"/>
      <c r="K931" s="249"/>
      <c r="L931" s="254"/>
      <c r="M931" s="280"/>
      <c r="N931" s="281"/>
      <c r="O931" s="281"/>
      <c r="P931" s="281"/>
      <c r="Q931" s="281"/>
      <c r="R931" s="281"/>
      <c r="S931" s="281"/>
      <c r="T931" s="282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8" t="s">
        <v>182</v>
      </c>
      <c r="AU931" s="258" t="s">
        <v>79</v>
      </c>
      <c r="AV931" s="15" t="s">
        <v>179</v>
      </c>
      <c r="AW931" s="15" t="s">
        <v>33</v>
      </c>
      <c r="AX931" s="15" t="s">
        <v>79</v>
      </c>
      <c r="AY931" s="258" t="s">
        <v>171</v>
      </c>
    </row>
    <row r="932" s="2" customFormat="1" ht="6.96" customHeight="1">
      <c r="A932" s="41"/>
      <c r="B932" s="62"/>
      <c r="C932" s="63"/>
      <c r="D932" s="63"/>
      <c r="E932" s="63"/>
      <c r="F932" s="63"/>
      <c r="G932" s="63"/>
      <c r="H932" s="63"/>
      <c r="I932" s="63"/>
      <c r="J932" s="63"/>
      <c r="K932" s="63"/>
      <c r="L932" s="47"/>
      <c r="M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</sheetData>
  <sheetProtection sheet="1" autoFilter="0" formatColumns="0" formatRows="0" objects="1" scenarios="1" spinCount="100000" saltValue="A5d/XM8142/NfOoYQ2haem9gbiGLWdFlUSk7r6JyHgugSm0ekscPeKti4P/kDojjl8iWPyX2pCkzuJAydktxZQ==" hashValue="c2oi/KLLa71ce52nzzVNYMiYbLS8wIBb37DXoC6hNcEGUBxjz91CvrNQRth7FljYPbmI6bveR6bJDtR15hwp/g==" algorithmName="SHA-512" password="CC35"/>
  <autoFilter ref="C101:K931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3_01/171152501"/>
    <hyperlink ref="F110" r:id="rId2" display="https://podminky.urs.cz/item/CS_URS_2023_01/564851111"/>
    <hyperlink ref="F114" r:id="rId3" display="https://podminky.urs.cz/item/CS_URS_2023_01/451577777"/>
    <hyperlink ref="F116" r:id="rId4" display="https://podminky.urs.cz/item/CS_URS_2023_01/596811222"/>
    <hyperlink ref="F121" r:id="rId5" display="https://podminky.urs.cz/item/CS_URS_2023_01/915491211"/>
    <hyperlink ref="F129" r:id="rId6" display="https://podminky.urs.cz/item/CS_URS_2023_01/629995101"/>
    <hyperlink ref="F131" r:id="rId7" display="https://podminky.urs.cz/item/CS_URS_2023_01/622325303"/>
    <hyperlink ref="F242" r:id="rId8" display="https://podminky.urs.cz/item/CS_URS_2023_01/622135011"/>
    <hyperlink ref="F244" r:id="rId9" display="https://podminky.urs.cz/item/CS_URS_2023_01/622135095"/>
    <hyperlink ref="F248" r:id="rId10" display="https://podminky.urs.cz/item/CS_URS_2023_01/622131121"/>
    <hyperlink ref="F252" r:id="rId11" display="https://podminky.urs.cz/item/CS_URS_2023_01/622142001"/>
    <hyperlink ref="F256" r:id="rId12" display="https://podminky.urs.cz/item/CS_URS_2023_01/783809205"/>
    <hyperlink ref="F261" r:id="rId13" display="https://podminky.urs.cz/item/CS_URS_2023_01/783809207"/>
    <hyperlink ref="F272" r:id="rId14" display="https://podminky.urs.cz/item/CS_URS_2023_01/783809223"/>
    <hyperlink ref="F279" r:id="rId15" display="https://podminky.urs.cz/item/CS_URS_2023_01/622151031"/>
    <hyperlink ref="F393" r:id="rId16" display="https://podminky.urs.cz/item/CS_URS_2023_01/629999042"/>
    <hyperlink ref="F401" r:id="rId17" display="https://podminky.urs.cz/item/CS_URS_2023_01/783823165"/>
    <hyperlink ref="F408" r:id="rId18" display="https://podminky.urs.cz/item/CS_URS_2023_01/629991011"/>
    <hyperlink ref="F430" r:id="rId19" display="https://podminky.urs.cz/item/CS_URS_2023_01/629995201"/>
    <hyperlink ref="F436" r:id="rId20" display="https://podminky.urs.cz/item/CS_URS_2023_01/783823165"/>
    <hyperlink ref="F440" r:id="rId21" display="https://podminky.urs.cz/item/CS_URS_2023_01/629995215"/>
    <hyperlink ref="F446" r:id="rId22" display="https://podminky.urs.cz/item/CS_URS_2023_01/985142111"/>
    <hyperlink ref="F452" r:id="rId23" display="https://podminky.urs.cz/item/CS_URS_2023_01/644941111"/>
    <hyperlink ref="F456" r:id="rId24" display="https://podminky.urs.cz/item/CS_URS_2023_01/641941111"/>
    <hyperlink ref="F464" r:id="rId25" display="https://podminky.urs.cz/item/CS_URS_2023_01/941311111"/>
    <hyperlink ref="F470" r:id="rId26" display="https://podminky.urs.cz/item/CS_URS_2023_01/941311112"/>
    <hyperlink ref="F476" r:id="rId27" display="https://podminky.urs.cz/item/CS_URS_2023_01/941311211"/>
    <hyperlink ref="F480" r:id="rId28" display="https://podminky.urs.cz/item/CS_URS_2023_01/941311811"/>
    <hyperlink ref="F482" r:id="rId29" display="https://podminky.urs.cz/item/CS_URS_2023_01/941311812"/>
    <hyperlink ref="F484" r:id="rId30" display="https://podminky.urs.cz/item/CS_URS_2023_01/949101112"/>
    <hyperlink ref="F488" r:id="rId31" display="https://podminky.urs.cz/item/CS_URS_2023_01/944511111"/>
    <hyperlink ref="F492" r:id="rId32" display="https://podminky.urs.cz/item/CS_URS_2023_01/944511211"/>
    <hyperlink ref="F496" r:id="rId33" display="https://podminky.urs.cz/item/CS_URS_2023_01/944511811"/>
    <hyperlink ref="F498" r:id="rId34" display="https://podminky.urs.cz/item/CS_URS_2023_01/944711112"/>
    <hyperlink ref="F502" r:id="rId35" display="https://podminky.urs.cz/item/CS_URS_2023_01/944711212"/>
    <hyperlink ref="F506" r:id="rId36" display="https://podminky.urs.cz/item/CS_URS_2023_01/944711812"/>
    <hyperlink ref="F508" r:id="rId37" display="https://podminky.urs.cz/item/CS_URS_2023_01/942321112"/>
    <hyperlink ref="F512" r:id="rId38" display="https://podminky.urs.cz/item/CS_URS_2023_01/942321211"/>
    <hyperlink ref="F516" r:id="rId39" display="https://podminky.urs.cz/item/CS_URS_2023_01/942321812"/>
    <hyperlink ref="F518" r:id="rId40" display="https://podminky.urs.cz/item/CS_URS_2023_01/993111111"/>
    <hyperlink ref="F520" r:id="rId41" display="https://podminky.urs.cz/item/CS_URS_2023_01/941311332"/>
    <hyperlink ref="F531" r:id="rId42" display="https://podminky.urs.cz/item/CS_URS_2023_01/936104211"/>
    <hyperlink ref="F536" r:id="rId43" display="https://podminky.urs.cz/item/CS_URS_2023_01/966001312"/>
    <hyperlink ref="F541" r:id="rId44" display="https://podminky.urs.cz/item/CS_URS_2023_01/936104213"/>
    <hyperlink ref="F546" r:id="rId45" display="https://podminky.urs.cz/item/CS_URS_2023_01/966001411"/>
    <hyperlink ref="F551" r:id="rId46" display="https://podminky.urs.cz/item/CS_URS_2023_01/936174311"/>
    <hyperlink ref="F556" r:id="rId47" display="https://podminky.urs.cz/item/CS_URS_2023_01/966001212"/>
    <hyperlink ref="F561" r:id="rId48" display="https://podminky.urs.cz/item/CS_URS_2023_01/936124113"/>
    <hyperlink ref="F567" r:id="rId49" display="https://podminky.urs.cz/item/CS_URS_2023_01/619996145"/>
    <hyperlink ref="F583" r:id="rId50" display="https://podminky.urs.cz/item/CS_URS_2023_01/767661811"/>
    <hyperlink ref="F588" r:id="rId51" display="https://podminky.urs.cz/item/CS_URS_2023_01/751398821"/>
    <hyperlink ref="F590" r:id="rId52" display="https://podminky.urs.cz/item/CS_URS_2023_01/968072244"/>
    <hyperlink ref="F595" r:id="rId53" display="https://podminky.urs.cz/item/CS_URS_2023_01/113106121"/>
    <hyperlink ref="F599" r:id="rId54" display="https://podminky.urs.cz/item/CS_URS_2023_01/113107231"/>
    <hyperlink ref="F604" r:id="rId55" display="https://podminky.urs.cz/item/CS_URS_2023_01/113107221"/>
    <hyperlink ref="F608" r:id="rId56" display="https://podminky.urs.cz/item/CS_URS_2023_01/976085411"/>
    <hyperlink ref="F612" r:id="rId57" display="https://podminky.urs.cz/item/CS_URS_2023_01/741372801"/>
    <hyperlink ref="F614" r:id="rId58" display="https://podminky.urs.cz/item/CS_URS_2023_01/741372821"/>
    <hyperlink ref="F616" r:id="rId59" display="https://podminky.urs.cz/item/CS_URS_2023_01/742420811"/>
    <hyperlink ref="F619" r:id="rId60" display="https://podminky.urs.cz/item/CS_URS_2023_01/978015341"/>
    <hyperlink ref="F728" r:id="rId61" display="https://podminky.urs.cz/item/CS_URS_2023_01/966031313"/>
    <hyperlink ref="F736" r:id="rId62" display="https://podminky.urs.cz/item/CS_URS_2023_01/966032911"/>
    <hyperlink ref="F742" r:id="rId63" display="https://podminky.urs.cz/item/CS_URS_2023_01/967032974"/>
    <hyperlink ref="F755" r:id="rId64" display="https://podminky.urs.cz/item/CS_URS_2023_01/997013501"/>
    <hyperlink ref="F757" r:id="rId65" display="https://podminky.urs.cz/item/CS_URS_2023_01/997013509"/>
    <hyperlink ref="F761" r:id="rId66" display="https://podminky.urs.cz/item/CS_URS_2023_01/997013873"/>
    <hyperlink ref="F763" r:id="rId67" display="https://podminky.urs.cz/item/CS_URS_2023_01/997013861"/>
    <hyperlink ref="F765" r:id="rId68" display="https://podminky.urs.cz/item/CS_URS_2023_01/997013814"/>
    <hyperlink ref="F769" r:id="rId69" display="https://podminky.urs.cz/item/CS_URS_2023_01/997013871"/>
    <hyperlink ref="F776" r:id="rId70" display="https://podminky.urs.cz/item/CS_URS_2023_01/998011003"/>
    <hyperlink ref="F781" r:id="rId71" display="https://podminky.urs.cz/item/CS_URS_2023_01/998229112"/>
    <hyperlink ref="F787" r:id="rId72" display="https://podminky.urs.cz/item/CS_URS_2023_01/998751101"/>
    <hyperlink ref="F807" r:id="rId73" display="https://podminky.urs.cz/item/CS_URS_2023_01/998762202"/>
    <hyperlink ref="F810" r:id="rId74" display="https://podminky.urs.cz/item/CS_URS_2023_01/763221673"/>
    <hyperlink ref="F817" r:id="rId75" display="https://podminky.urs.cz/item/CS_URS_2023_01/998763302"/>
    <hyperlink ref="F820" r:id="rId76" display="https://podminky.urs.cz/item/CS_URS_2023_01/767161813"/>
    <hyperlink ref="F824" r:id="rId77" display="https://podminky.urs.cz/item/CS_URS_2023_01/767161211"/>
    <hyperlink ref="F828" r:id="rId78" display="https://podminky.urs.cz/item/CS_URS_2023_01/998767202"/>
    <hyperlink ref="F831" r:id="rId79" display="https://podminky.urs.cz/item/CS_URS_2023_01/781121011"/>
    <hyperlink ref="F836" r:id="rId80" display="https://podminky.urs.cz/item/CS_URS_2023_01/781734112"/>
    <hyperlink ref="F841" r:id="rId81" display="https://podminky.urs.cz/item/CS_URS_2023_01/998781202"/>
    <hyperlink ref="F844" r:id="rId82" display="https://podminky.urs.cz/item/CS_URS_2023_01/783206801"/>
    <hyperlink ref="F853" r:id="rId83" display="https://podminky.urs.cz/item/CS_URS_2023_01/783201201"/>
    <hyperlink ref="F864" r:id="rId84" display="https://podminky.urs.cz/item/CS_URS_2023_01/783201401"/>
    <hyperlink ref="F866" r:id="rId85" display="https://podminky.urs.cz/item/CS_URS_2023_01/783213111"/>
    <hyperlink ref="F875" r:id="rId86" display="https://podminky.urs.cz/item/CS_URS_2023_01/783214101"/>
    <hyperlink ref="F886" r:id="rId87" display="https://podminky.urs.cz/item/CS_URS_2023_01/783218111"/>
    <hyperlink ref="F897" r:id="rId88" display="https://podminky.urs.cz/item/CS_URS_2023_01/783306809"/>
    <hyperlink ref="F904" r:id="rId89" display="https://podminky.urs.cz/item/CS_URS_2023_01/783314201"/>
    <hyperlink ref="F906" r:id="rId90" display="https://podminky.urs.cz/item/CS_URS_2023_01/783315101"/>
    <hyperlink ref="F908" r:id="rId91" display="https://podminky.urs.cz/item/CS_URS_2023_01/783317101"/>
    <hyperlink ref="F913" r:id="rId92" display="https://podminky.urs.cz/item/CS_URS_2023_01/998787202"/>
    <hyperlink ref="F929" r:id="rId93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3750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ROUND((SUM(BE96:BE430)),  2)</f>
        <v>0</v>
      </c>
      <c r="G33" s="41"/>
      <c r="H33" s="41"/>
      <c r="I33" s="151">
        <v>0.20999999999999999</v>
      </c>
      <c r="J33" s="150">
        <f>ROUND(((SUM(BE96:BE430))*I33),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ROUND((SUM(BF96:BF430)),  2)</f>
        <v>0</v>
      </c>
      <c r="G34" s="41"/>
      <c r="H34" s="41"/>
      <c r="I34" s="151">
        <v>0.14999999999999999</v>
      </c>
      <c r="J34" s="150">
        <f>ROUND(((SUM(BF96:BF430))*I34),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ROUND((SUM(BG96:BG430)),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ROUND((SUM(BH96:BH430)),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ROUND((SUM(BI96:BI430)),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3751</v>
      </c>
      <c r="E61" s="177"/>
      <c r="F61" s="177"/>
      <c r="G61" s="177"/>
      <c r="H61" s="177"/>
      <c r="I61" s="177"/>
      <c r="J61" s="178">
        <f>J98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3752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3753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3754</v>
      </c>
      <c r="E64" s="177"/>
      <c r="F64" s="177"/>
      <c r="G64" s="177"/>
      <c r="H64" s="177"/>
      <c r="I64" s="177"/>
      <c r="J64" s="178">
        <f>J121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3755</v>
      </c>
      <c r="E65" s="177"/>
      <c r="F65" s="177"/>
      <c r="G65" s="177"/>
      <c r="H65" s="177"/>
      <c r="I65" s="177"/>
      <c r="J65" s="178">
        <f>J133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3756</v>
      </c>
      <c r="E66" s="177"/>
      <c r="F66" s="177"/>
      <c r="G66" s="177"/>
      <c r="H66" s="177"/>
      <c r="I66" s="177"/>
      <c r="J66" s="178">
        <f>J146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3757</v>
      </c>
      <c r="E67" s="177"/>
      <c r="F67" s="177"/>
      <c r="G67" s="177"/>
      <c r="H67" s="177"/>
      <c r="I67" s="177"/>
      <c r="J67" s="178">
        <f>J147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3758</v>
      </c>
      <c r="E68" s="177"/>
      <c r="F68" s="177"/>
      <c r="G68" s="177"/>
      <c r="H68" s="177"/>
      <c r="I68" s="177"/>
      <c r="J68" s="178">
        <f>J181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3759</v>
      </c>
      <c r="E69" s="177"/>
      <c r="F69" s="177"/>
      <c r="G69" s="177"/>
      <c r="H69" s="177"/>
      <c r="I69" s="177"/>
      <c r="J69" s="178">
        <f>J208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3760</v>
      </c>
      <c r="E70" s="177"/>
      <c r="F70" s="177"/>
      <c r="G70" s="177"/>
      <c r="H70" s="177"/>
      <c r="I70" s="177"/>
      <c r="J70" s="178">
        <f>J229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137</v>
      </c>
      <c r="E71" s="177"/>
      <c r="F71" s="177"/>
      <c r="G71" s="177"/>
      <c r="H71" s="177"/>
      <c r="I71" s="177"/>
      <c r="J71" s="178">
        <f>J253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3761</v>
      </c>
      <c r="E72" s="177"/>
      <c r="F72" s="177"/>
      <c r="G72" s="177"/>
      <c r="H72" s="177"/>
      <c r="I72" s="177"/>
      <c r="J72" s="178">
        <f>J281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139</v>
      </c>
      <c r="E73" s="177"/>
      <c r="F73" s="177"/>
      <c r="G73" s="177"/>
      <c r="H73" s="177"/>
      <c r="I73" s="177"/>
      <c r="J73" s="178">
        <f>J383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140</v>
      </c>
      <c r="E74" s="177"/>
      <c r="F74" s="177"/>
      <c r="G74" s="177"/>
      <c r="H74" s="177"/>
      <c r="I74" s="177"/>
      <c r="J74" s="178">
        <f>J410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8"/>
      <c r="C75" s="169"/>
      <c r="D75" s="170" t="s">
        <v>141</v>
      </c>
      <c r="E75" s="171"/>
      <c r="F75" s="171"/>
      <c r="G75" s="171"/>
      <c r="H75" s="171"/>
      <c r="I75" s="171"/>
      <c r="J75" s="172">
        <f>J413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4"/>
      <c r="C76" s="175"/>
      <c r="D76" s="176" t="s">
        <v>142</v>
      </c>
      <c r="E76" s="177"/>
      <c r="F76" s="177"/>
      <c r="G76" s="177"/>
      <c r="H76" s="177"/>
      <c r="I76" s="177"/>
      <c r="J76" s="178">
        <f>J414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63" t="str">
        <f>E7</f>
        <v>ÚSTÍ NAD LABEM STŘEKOV ON - OPRAVA OBJEKTU _OPRAVA Č.1</v>
      </c>
      <c r="F86" s="35"/>
      <c r="G86" s="35"/>
      <c r="H86" s="35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122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04 - KOMUNIKACE</v>
      </c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 xml:space="preserve"> </v>
      </c>
      <c r="G90" s="43"/>
      <c r="H90" s="43"/>
      <c r="I90" s="35" t="s">
        <v>23</v>
      </c>
      <c r="J90" s="75" t="str">
        <f>IF(J12="","",J12)</f>
        <v>1. 4. 2023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E15</f>
        <v>Sprva železnic,s.o.</v>
      </c>
      <c r="G92" s="43"/>
      <c r="H92" s="43"/>
      <c r="I92" s="35" t="s">
        <v>32</v>
      </c>
      <c r="J92" s="39" t="str">
        <f>E21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IF(E18="","",E18)</f>
        <v>Vyplň údaj</v>
      </c>
      <c r="G93" s="43"/>
      <c r="H93" s="43"/>
      <c r="I93" s="35" t="s">
        <v>34</v>
      </c>
      <c r="J93" s="39" t="str">
        <f>E24</f>
        <v xml:space="preserve"> 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0"/>
      <c r="B95" s="181"/>
      <c r="C95" s="182" t="s">
        <v>157</v>
      </c>
      <c r="D95" s="183" t="s">
        <v>56</v>
      </c>
      <c r="E95" s="183" t="s">
        <v>52</v>
      </c>
      <c r="F95" s="183" t="s">
        <v>53</v>
      </c>
      <c r="G95" s="183" t="s">
        <v>158</v>
      </c>
      <c r="H95" s="183" t="s">
        <v>159</v>
      </c>
      <c r="I95" s="183" t="s">
        <v>160</v>
      </c>
      <c r="J95" s="183" t="s">
        <v>126</v>
      </c>
      <c r="K95" s="184" t="s">
        <v>161</v>
      </c>
      <c r="L95" s="185"/>
      <c r="M95" s="95" t="s">
        <v>19</v>
      </c>
      <c r="N95" s="96" t="s">
        <v>41</v>
      </c>
      <c r="O95" s="96" t="s">
        <v>162</v>
      </c>
      <c r="P95" s="96" t="s">
        <v>163</v>
      </c>
      <c r="Q95" s="96" t="s">
        <v>164</v>
      </c>
      <c r="R95" s="96" t="s">
        <v>165</v>
      </c>
      <c r="S95" s="96" t="s">
        <v>166</v>
      </c>
      <c r="T95" s="97" t="s">
        <v>167</v>
      </c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</row>
    <row r="96" s="2" customFormat="1" ht="22.8" customHeight="1">
      <c r="A96" s="41"/>
      <c r="B96" s="42"/>
      <c r="C96" s="102" t="s">
        <v>168</v>
      </c>
      <c r="D96" s="43"/>
      <c r="E96" s="43"/>
      <c r="F96" s="43"/>
      <c r="G96" s="43"/>
      <c r="H96" s="43"/>
      <c r="I96" s="43"/>
      <c r="J96" s="186">
        <f>BK96</f>
        <v>0</v>
      </c>
      <c r="K96" s="43"/>
      <c r="L96" s="47"/>
      <c r="M96" s="98"/>
      <c r="N96" s="187"/>
      <c r="O96" s="99"/>
      <c r="P96" s="188">
        <f>P97+P413</f>
        <v>0</v>
      </c>
      <c r="Q96" s="99"/>
      <c r="R96" s="188">
        <f>R97+R413</f>
        <v>1774.3813896999998</v>
      </c>
      <c r="S96" s="99"/>
      <c r="T96" s="189">
        <f>T97+T413</f>
        <v>937.87526000000014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70</v>
      </c>
      <c r="AU96" s="20" t="s">
        <v>127</v>
      </c>
      <c r="BK96" s="190">
        <f>BK97+BK413</f>
        <v>0</v>
      </c>
    </row>
    <row r="97" s="12" customFormat="1" ht="25.92" customHeight="1">
      <c r="A97" s="12"/>
      <c r="B97" s="191"/>
      <c r="C97" s="192"/>
      <c r="D97" s="193" t="s">
        <v>70</v>
      </c>
      <c r="E97" s="194" t="s">
        <v>169</v>
      </c>
      <c r="F97" s="194" t="s">
        <v>170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P98+P99+P112+P121+P133+P146+P147+P181+P208+P229+P253+P281+P383+P410</f>
        <v>0</v>
      </c>
      <c r="Q97" s="199"/>
      <c r="R97" s="200">
        <f>R98+R99+R112+R121+R133+R146+R147+R181+R208+R229+R253+R281+R383+R410</f>
        <v>1774.3634372999998</v>
      </c>
      <c r="S97" s="199"/>
      <c r="T97" s="201">
        <f>T98+T99+T112+T121+T133+T146+T147+T181+T208+T229+T253+T281+T383+T410</f>
        <v>937.87526000000014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79</v>
      </c>
      <c r="AT97" s="203" t="s">
        <v>70</v>
      </c>
      <c r="AU97" s="203" t="s">
        <v>71</v>
      </c>
      <c r="AY97" s="202" t="s">
        <v>171</v>
      </c>
      <c r="BK97" s="204">
        <f>BK98+BK99+BK112+BK121+BK133+BK146+BK147+BK181+BK208+BK229+BK253+BK281+BK383+BK410</f>
        <v>0</v>
      </c>
    </row>
    <row r="98" s="12" customFormat="1" ht="22.8" customHeight="1">
      <c r="A98" s="12"/>
      <c r="B98" s="191"/>
      <c r="C98" s="192"/>
      <c r="D98" s="193" t="s">
        <v>70</v>
      </c>
      <c r="E98" s="205" t="s">
        <v>79</v>
      </c>
      <c r="F98" s="205" t="s">
        <v>3762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v>0</v>
      </c>
      <c r="Q98" s="199"/>
      <c r="R98" s="200">
        <v>0</v>
      </c>
      <c r="S98" s="199"/>
      <c r="T98" s="201"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79</v>
      </c>
      <c r="AT98" s="203" t="s">
        <v>70</v>
      </c>
      <c r="AU98" s="203" t="s">
        <v>79</v>
      </c>
      <c r="AY98" s="202" t="s">
        <v>171</v>
      </c>
      <c r="BK98" s="204">
        <v>0</v>
      </c>
    </row>
    <row r="99" s="12" customFormat="1" ht="22.8" customHeight="1">
      <c r="A99" s="12"/>
      <c r="B99" s="191"/>
      <c r="C99" s="192"/>
      <c r="D99" s="193" t="s">
        <v>70</v>
      </c>
      <c r="E99" s="205" t="s">
        <v>255</v>
      </c>
      <c r="F99" s="205" t="s">
        <v>3763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SUM(P100:P111)</f>
        <v>0</v>
      </c>
      <c r="Q99" s="199"/>
      <c r="R99" s="200">
        <f>SUM(R100:R111)</f>
        <v>0.01281</v>
      </c>
      <c r="S99" s="199"/>
      <c r="T99" s="201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79</v>
      </c>
      <c r="AT99" s="203" t="s">
        <v>70</v>
      </c>
      <c r="AU99" s="203" t="s">
        <v>79</v>
      </c>
      <c r="AY99" s="202" t="s">
        <v>171</v>
      </c>
      <c r="BK99" s="204">
        <f>SUM(BK100:BK111)</f>
        <v>0</v>
      </c>
    </row>
    <row r="100" s="2" customFormat="1" ht="24.15" customHeight="1">
      <c r="A100" s="41"/>
      <c r="B100" s="42"/>
      <c r="C100" s="207" t="s">
        <v>79</v>
      </c>
      <c r="D100" s="207" t="s">
        <v>174</v>
      </c>
      <c r="E100" s="208" t="s">
        <v>3764</v>
      </c>
      <c r="F100" s="209" t="s">
        <v>3765</v>
      </c>
      <c r="G100" s="210" t="s">
        <v>191</v>
      </c>
      <c r="H100" s="211">
        <v>8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179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179</v>
      </c>
      <c r="BM100" s="218" t="s">
        <v>81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3766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13" customFormat="1">
      <c r="A102" s="13"/>
      <c r="B102" s="225"/>
      <c r="C102" s="226"/>
      <c r="D102" s="227" t="s">
        <v>182</v>
      </c>
      <c r="E102" s="228" t="s">
        <v>19</v>
      </c>
      <c r="F102" s="229" t="s">
        <v>3767</v>
      </c>
      <c r="G102" s="226"/>
      <c r="H102" s="230">
        <v>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182</v>
      </c>
      <c r="AU102" s="236" t="s">
        <v>81</v>
      </c>
      <c r="AV102" s="13" t="s">
        <v>81</v>
      </c>
      <c r="AW102" s="13" t="s">
        <v>33</v>
      </c>
      <c r="AX102" s="13" t="s">
        <v>71</v>
      </c>
      <c r="AY102" s="236" t="s">
        <v>171</v>
      </c>
    </row>
    <row r="103" s="15" customFormat="1">
      <c r="A103" s="15"/>
      <c r="B103" s="248"/>
      <c r="C103" s="249"/>
      <c r="D103" s="227" t="s">
        <v>182</v>
      </c>
      <c r="E103" s="250" t="s">
        <v>19</v>
      </c>
      <c r="F103" s="251" t="s">
        <v>188</v>
      </c>
      <c r="G103" s="249"/>
      <c r="H103" s="252">
        <v>8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182</v>
      </c>
      <c r="AU103" s="258" t="s">
        <v>81</v>
      </c>
      <c r="AV103" s="15" t="s">
        <v>179</v>
      </c>
      <c r="AW103" s="15" t="s">
        <v>33</v>
      </c>
      <c r="AX103" s="15" t="s">
        <v>79</v>
      </c>
      <c r="AY103" s="258" t="s">
        <v>171</v>
      </c>
    </row>
    <row r="104" s="2" customFormat="1" ht="21.75" customHeight="1">
      <c r="A104" s="41"/>
      <c r="B104" s="42"/>
      <c r="C104" s="207" t="s">
        <v>81</v>
      </c>
      <c r="D104" s="207" t="s">
        <v>174</v>
      </c>
      <c r="E104" s="208" t="s">
        <v>3768</v>
      </c>
      <c r="F104" s="209" t="s">
        <v>3769</v>
      </c>
      <c r="G104" s="210" t="s">
        <v>191</v>
      </c>
      <c r="H104" s="211">
        <v>8</v>
      </c>
      <c r="I104" s="212"/>
      <c r="J104" s="213">
        <f>ROUND(I104*H104,2)</f>
        <v>0</v>
      </c>
      <c r="K104" s="209" t="s">
        <v>178</v>
      </c>
      <c r="L104" s="47"/>
      <c r="M104" s="214" t="s">
        <v>19</v>
      </c>
      <c r="N104" s="215" t="s">
        <v>42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179</v>
      </c>
      <c r="AT104" s="218" t="s">
        <v>174</v>
      </c>
      <c r="AU104" s="218" t="s">
        <v>81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179</v>
      </c>
      <c r="BM104" s="218" t="s">
        <v>179</v>
      </c>
    </row>
    <row r="105" s="2" customFormat="1">
      <c r="A105" s="41"/>
      <c r="B105" s="42"/>
      <c r="C105" s="43"/>
      <c r="D105" s="220" t="s">
        <v>180</v>
      </c>
      <c r="E105" s="43"/>
      <c r="F105" s="221" t="s">
        <v>3770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180</v>
      </c>
      <c r="AU105" s="20" t="s">
        <v>81</v>
      </c>
    </row>
    <row r="106" s="2" customFormat="1" ht="21.75" customHeight="1">
      <c r="A106" s="41"/>
      <c r="B106" s="42"/>
      <c r="C106" s="207" t="s">
        <v>185</v>
      </c>
      <c r="D106" s="207" t="s">
        <v>174</v>
      </c>
      <c r="E106" s="208" t="s">
        <v>3771</v>
      </c>
      <c r="F106" s="209" t="s">
        <v>3772</v>
      </c>
      <c r="G106" s="210" t="s">
        <v>191</v>
      </c>
      <c r="H106" s="211">
        <v>80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179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179</v>
      </c>
      <c r="BM106" s="218" t="s">
        <v>197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3773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13" customFormat="1">
      <c r="A108" s="13"/>
      <c r="B108" s="225"/>
      <c r="C108" s="226"/>
      <c r="D108" s="227" t="s">
        <v>182</v>
      </c>
      <c r="E108" s="228" t="s">
        <v>19</v>
      </c>
      <c r="F108" s="229" t="s">
        <v>3774</v>
      </c>
      <c r="G108" s="226"/>
      <c r="H108" s="230">
        <v>80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182</v>
      </c>
      <c r="AU108" s="236" t="s">
        <v>81</v>
      </c>
      <c r="AV108" s="13" t="s">
        <v>81</v>
      </c>
      <c r="AW108" s="13" t="s">
        <v>33</v>
      </c>
      <c r="AX108" s="13" t="s">
        <v>71</v>
      </c>
      <c r="AY108" s="236" t="s">
        <v>171</v>
      </c>
    </row>
    <row r="109" s="15" customFormat="1">
      <c r="A109" s="15"/>
      <c r="B109" s="248"/>
      <c r="C109" s="249"/>
      <c r="D109" s="227" t="s">
        <v>182</v>
      </c>
      <c r="E109" s="250" t="s">
        <v>19</v>
      </c>
      <c r="F109" s="251" t="s">
        <v>188</v>
      </c>
      <c r="G109" s="249"/>
      <c r="H109" s="252">
        <v>80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182</v>
      </c>
      <c r="AU109" s="258" t="s">
        <v>81</v>
      </c>
      <c r="AV109" s="15" t="s">
        <v>179</v>
      </c>
      <c r="AW109" s="15" t="s">
        <v>33</v>
      </c>
      <c r="AX109" s="15" t="s">
        <v>79</v>
      </c>
      <c r="AY109" s="258" t="s">
        <v>171</v>
      </c>
    </row>
    <row r="110" s="2" customFormat="1" ht="24.15" customHeight="1">
      <c r="A110" s="41"/>
      <c r="B110" s="42"/>
      <c r="C110" s="207" t="s">
        <v>179</v>
      </c>
      <c r="D110" s="207" t="s">
        <v>174</v>
      </c>
      <c r="E110" s="208" t="s">
        <v>3775</v>
      </c>
      <c r="F110" s="209" t="s">
        <v>3776</v>
      </c>
      <c r="G110" s="210" t="s">
        <v>395</v>
      </c>
      <c r="H110" s="211">
        <v>1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0.01281</v>
      </c>
      <c r="R110" s="216">
        <f>Q110*H110</f>
        <v>0.01281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179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179</v>
      </c>
      <c r="BM110" s="218" t="s">
        <v>204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3777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12" customFormat="1" ht="22.8" customHeight="1">
      <c r="A112" s="12"/>
      <c r="B112" s="191"/>
      <c r="C112" s="192"/>
      <c r="D112" s="193" t="s">
        <v>70</v>
      </c>
      <c r="E112" s="205" t="s">
        <v>219</v>
      </c>
      <c r="F112" s="205" t="s">
        <v>3778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SUM(P113:P120)</f>
        <v>0</v>
      </c>
      <c r="Q112" s="199"/>
      <c r="R112" s="200">
        <f>SUM(R113:R120)</f>
        <v>0</v>
      </c>
      <c r="S112" s="199"/>
      <c r="T112" s="201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70</v>
      </c>
      <c r="AU112" s="203" t="s">
        <v>79</v>
      </c>
      <c r="AY112" s="202" t="s">
        <v>171</v>
      </c>
      <c r="BK112" s="204">
        <f>SUM(BK113:BK120)</f>
        <v>0</v>
      </c>
    </row>
    <row r="113" s="2" customFormat="1" ht="21.75" customHeight="1">
      <c r="A113" s="41"/>
      <c r="B113" s="42"/>
      <c r="C113" s="207" t="s">
        <v>210</v>
      </c>
      <c r="D113" s="207" t="s">
        <v>174</v>
      </c>
      <c r="E113" s="208" t="s">
        <v>3779</v>
      </c>
      <c r="F113" s="209" t="s">
        <v>3780</v>
      </c>
      <c r="G113" s="210" t="s">
        <v>534</v>
      </c>
      <c r="H113" s="211">
        <v>300.52499999999998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213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3781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13" customFormat="1">
      <c r="A115" s="13"/>
      <c r="B115" s="225"/>
      <c r="C115" s="226"/>
      <c r="D115" s="227" t="s">
        <v>182</v>
      </c>
      <c r="E115" s="228" t="s">
        <v>19</v>
      </c>
      <c r="F115" s="229" t="s">
        <v>3782</v>
      </c>
      <c r="G115" s="226"/>
      <c r="H115" s="230">
        <v>25.329000000000001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182</v>
      </c>
      <c r="AU115" s="236" t="s">
        <v>81</v>
      </c>
      <c r="AV115" s="13" t="s">
        <v>81</v>
      </c>
      <c r="AW115" s="13" t="s">
        <v>33</v>
      </c>
      <c r="AX115" s="13" t="s">
        <v>71</v>
      </c>
      <c r="AY115" s="236" t="s">
        <v>171</v>
      </c>
    </row>
    <row r="116" s="13" customFormat="1">
      <c r="A116" s="13"/>
      <c r="B116" s="225"/>
      <c r="C116" s="226"/>
      <c r="D116" s="227" t="s">
        <v>182</v>
      </c>
      <c r="E116" s="228" t="s">
        <v>19</v>
      </c>
      <c r="F116" s="229" t="s">
        <v>3783</v>
      </c>
      <c r="G116" s="226"/>
      <c r="H116" s="230">
        <v>102.306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182</v>
      </c>
      <c r="AU116" s="236" t="s">
        <v>81</v>
      </c>
      <c r="AV116" s="13" t="s">
        <v>81</v>
      </c>
      <c r="AW116" s="13" t="s">
        <v>33</v>
      </c>
      <c r="AX116" s="13" t="s">
        <v>71</v>
      </c>
      <c r="AY116" s="236" t="s">
        <v>171</v>
      </c>
    </row>
    <row r="117" s="13" customFormat="1">
      <c r="A117" s="13"/>
      <c r="B117" s="225"/>
      <c r="C117" s="226"/>
      <c r="D117" s="227" t="s">
        <v>182</v>
      </c>
      <c r="E117" s="228" t="s">
        <v>19</v>
      </c>
      <c r="F117" s="229" t="s">
        <v>3784</v>
      </c>
      <c r="G117" s="226"/>
      <c r="H117" s="230">
        <v>140.345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182</v>
      </c>
      <c r="AU117" s="236" t="s">
        <v>81</v>
      </c>
      <c r="AV117" s="13" t="s">
        <v>81</v>
      </c>
      <c r="AW117" s="13" t="s">
        <v>33</v>
      </c>
      <c r="AX117" s="13" t="s">
        <v>71</v>
      </c>
      <c r="AY117" s="236" t="s">
        <v>171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3785</v>
      </c>
      <c r="G118" s="226"/>
      <c r="H118" s="230">
        <v>34.195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3" customFormat="1">
      <c r="A119" s="13"/>
      <c r="B119" s="225"/>
      <c r="C119" s="226"/>
      <c r="D119" s="227" t="s">
        <v>182</v>
      </c>
      <c r="E119" s="228" t="s">
        <v>19</v>
      </c>
      <c r="F119" s="229" t="s">
        <v>3786</v>
      </c>
      <c r="G119" s="226"/>
      <c r="H119" s="230">
        <v>-1.6499999999999999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182</v>
      </c>
      <c r="AU119" s="236" t="s">
        <v>81</v>
      </c>
      <c r="AV119" s="13" t="s">
        <v>81</v>
      </c>
      <c r="AW119" s="13" t="s">
        <v>33</v>
      </c>
      <c r="AX119" s="13" t="s">
        <v>71</v>
      </c>
      <c r="AY119" s="236" t="s">
        <v>171</v>
      </c>
    </row>
    <row r="120" s="15" customFormat="1">
      <c r="A120" s="15"/>
      <c r="B120" s="248"/>
      <c r="C120" s="249"/>
      <c r="D120" s="227" t="s">
        <v>182</v>
      </c>
      <c r="E120" s="250" t="s">
        <v>19</v>
      </c>
      <c r="F120" s="251" t="s">
        <v>3787</v>
      </c>
      <c r="G120" s="249"/>
      <c r="H120" s="252">
        <v>300.52500000000003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182</v>
      </c>
      <c r="AU120" s="258" t="s">
        <v>81</v>
      </c>
      <c r="AV120" s="15" t="s">
        <v>179</v>
      </c>
      <c r="AW120" s="15" t="s">
        <v>33</v>
      </c>
      <c r="AX120" s="15" t="s">
        <v>79</v>
      </c>
      <c r="AY120" s="258" t="s">
        <v>171</v>
      </c>
    </row>
    <row r="121" s="12" customFormat="1" ht="22.8" customHeight="1">
      <c r="A121" s="12"/>
      <c r="B121" s="191"/>
      <c r="C121" s="192"/>
      <c r="D121" s="193" t="s">
        <v>70</v>
      </c>
      <c r="E121" s="205" t="s">
        <v>269</v>
      </c>
      <c r="F121" s="205" t="s">
        <v>3788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SUM(P122:P132)</f>
        <v>0</v>
      </c>
      <c r="Q121" s="199"/>
      <c r="R121" s="200">
        <f>SUM(R122:R132)</f>
        <v>0</v>
      </c>
      <c r="S121" s="199"/>
      <c r="T121" s="201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79</v>
      </c>
      <c r="AT121" s="203" t="s">
        <v>70</v>
      </c>
      <c r="AU121" s="203" t="s">
        <v>79</v>
      </c>
      <c r="AY121" s="202" t="s">
        <v>171</v>
      </c>
      <c r="BK121" s="204">
        <f>SUM(BK122:BK132)</f>
        <v>0</v>
      </c>
    </row>
    <row r="122" s="2" customFormat="1" ht="24.15" customHeight="1">
      <c r="A122" s="41"/>
      <c r="B122" s="42"/>
      <c r="C122" s="207" t="s">
        <v>197</v>
      </c>
      <c r="D122" s="207" t="s">
        <v>174</v>
      </c>
      <c r="E122" s="208" t="s">
        <v>3789</v>
      </c>
      <c r="F122" s="209" t="s">
        <v>3790</v>
      </c>
      <c r="G122" s="210" t="s">
        <v>534</v>
      </c>
      <c r="H122" s="211">
        <v>16.123000000000001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179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179</v>
      </c>
      <c r="BM122" s="218" t="s">
        <v>219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3791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13" customFormat="1">
      <c r="A124" s="13"/>
      <c r="B124" s="225"/>
      <c r="C124" s="226"/>
      <c r="D124" s="227" t="s">
        <v>182</v>
      </c>
      <c r="E124" s="228" t="s">
        <v>19</v>
      </c>
      <c r="F124" s="229" t="s">
        <v>3792</v>
      </c>
      <c r="G124" s="226"/>
      <c r="H124" s="230">
        <v>3.375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182</v>
      </c>
      <c r="AU124" s="236" t="s">
        <v>81</v>
      </c>
      <c r="AV124" s="13" t="s">
        <v>81</v>
      </c>
      <c r="AW124" s="13" t="s">
        <v>33</v>
      </c>
      <c r="AX124" s="13" t="s">
        <v>71</v>
      </c>
      <c r="AY124" s="236" t="s">
        <v>171</v>
      </c>
    </row>
    <row r="125" s="13" customFormat="1">
      <c r="A125" s="13"/>
      <c r="B125" s="225"/>
      <c r="C125" s="226"/>
      <c r="D125" s="227" t="s">
        <v>182</v>
      </c>
      <c r="E125" s="228" t="s">
        <v>19</v>
      </c>
      <c r="F125" s="229" t="s">
        <v>3793</v>
      </c>
      <c r="G125" s="226"/>
      <c r="H125" s="230">
        <v>4.29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182</v>
      </c>
      <c r="AU125" s="236" t="s">
        <v>81</v>
      </c>
      <c r="AV125" s="13" t="s">
        <v>81</v>
      </c>
      <c r="AW125" s="13" t="s">
        <v>33</v>
      </c>
      <c r="AX125" s="13" t="s">
        <v>71</v>
      </c>
      <c r="AY125" s="236" t="s">
        <v>171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3794</v>
      </c>
      <c r="G126" s="226"/>
      <c r="H126" s="230">
        <v>1.9219999999999999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4" customFormat="1">
      <c r="A127" s="14"/>
      <c r="B127" s="237"/>
      <c r="C127" s="238"/>
      <c r="D127" s="227" t="s">
        <v>182</v>
      </c>
      <c r="E127" s="239" t="s">
        <v>19</v>
      </c>
      <c r="F127" s="240" t="s">
        <v>3795</v>
      </c>
      <c r="G127" s="238"/>
      <c r="H127" s="241">
        <v>9.5869999999999997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182</v>
      </c>
      <c r="AU127" s="247" t="s">
        <v>81</v>
      </c>
      <c r="AV127" s="14" t="s">
        <v>185</v>
      </c>
      <c r="AW127" s="14" t="s">
        <v>33</v>
      </c>
      <c r="AX127" s="14" t="s">
        <v>71</v>
      </c>
      <c r="AY127" s="247" t="s">
        <v>171</v>
      </c>
    </row>
    <row r="128" s="13" customFormat="1">
      <c r="A128" s="13"/>
      <c r="B128" s="225"/>
      <c r="C128" s="226"/>
      <c r="D128" s="227" t="s">
        <v>182</v>
      </c>
      <c r="E128" s="228" t="s">
        <v>19</v>
      </c>
      <c r="F128" s="229" t="s">
        <v>3796</v>
      </c>
      <c r="G128" s="226"/>
      <c r="H128" s="230">
        <v>0.42699999999999999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182</v>
      </c>
      <c r="AU128" s="236" t="s">
        <v>81</v>
      </c>
      <c r="AV128" s="13" t="s">
        <v>81</v>
      </c>
      <c r="AW128" s="13" t="s">
        <v>33</v>
      </c>
      <c r="AX128" s="13" t="s">
        <v>71</v>
      </c>
      <c r="AY128" s="236" t="s">
        <v>171</v>
      </c>
    </row>
    <row r="129" s="14" customFormat="1">
      <c r="A129" s="14"/>
      <c r="B129" s="237"/>
      <c r="C129" s="238"/>
      <c r="D129" s="227" t="s">
        <v>182</v>
      </c>
      <c r="E129" s="239" t="s">
        <v>19</v>
      </c>
      <c r="F129" s="240" t="s">
        <v>3797</v>
      </c>
      <c r="G129" s="238"/>
      <c r="H129" s="241">
        <v>0.42699999999999999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182</v>
      </c>
      <c r="AU129" s="247" t="s">
        <v>81</v>
      </c>
      <c r="AV129" s="14" t="s">
        <v>185</v>
      </c>
      <c r="AW129" s="14" t="s">
        <v>33</v>
      </c>
      <c r="AX129" s="14" t="s">
        <v>71</v>
      </c>
      <c r="AY129" s="247" t="s">
        <v>171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3798</v>
      </c>
      <c r="G130" s="226"/>
      <c r="H130" s="230">
        <v>6.109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4" customFormat="1">
      <c r="A131" s="14"/>
      <c r="B131" s="237"/>
      <c r="C131" s="238"/>
      <c r="D131" s="227" t="s">
        <v>182</v>
      </c>
      <c r="E131" s="239" t="s">
        <v>19</v>
      </c>
      <c r="F131" s="240" t="s">
        <v>3799</v>
      </c>
      <c r="G131" s="238"/>
      <c r="H131" s="241">
        <v>6.109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182</v>
      </c>
      <c r="AU131" s="247" t="s">
        <v>81</v>
      </c>
      <c r="AV131" s="14" t="s">
        <v>185</v>
      </c>
      <c r="AW131" s="14" t="s">
        <v>33</v>
      </c>
      <c r="AX131" s="14" t="s">
        <v>71</v>
      </c>
      <c r="AY131" s="247" t="s">
        <v>171</v>
      </c>
    </row>
    <row r="132" s="15" customFormat="1">
      <c r="A132" s="15"/>
      <c r="B132" s="248"/>
      <c r="C132" s="249"/>
      <c r="D132" s="227" t="s">
        <v>182</v>
      </c>
      <c r="E132" s="250" t="s">
        <v>19</v>
      </c>
      <c r="F132" s="251" t="s">
        <v>188</v>
      </c>
      <c r="G132" s="249"/>
      <c r="H132" s="252">
        <v>16.122999999999998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182</v>
      </c>
      <c r="AU132" s="258" t="s">
        <v>81</v>
      </c>
      <c r="AV132" s="15" t="s">
        <v>179</v>
      </c>
      <c r="AW132" s="15" t="s">
        <v>33</v>
      </c>
      <c r="AX132" s="15" t="s">
        <v>79</v>
      </c>
      <c r="AY132" s="258" t="s">
        <v>171</v>
      </c>
    </row>
    <row r="133" s="12" customFormat="1" ht="22.8" customHeight="1">
      <c r="A133" s="12"/>
      <c r="B133" s="191"/>
      <c r="C133" s="192"/>
      <c r="D133" s="193" t="s">
        <v>70</v>
      </c>
      <c r="E133" s="205" t="s">
        <v>235</v>
      </c>
      <c r="F133" s="205" t="s">
        <v>3800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SUM(P134:P145)</f>
        <v>0</v>
      </c>
      <c r="Q133" s="199"/>
      <c r="R133" s="200">
        <f>SUM(R134:R145)</f>
        <v>0</v>
      </c>
      <c r="S133" s="199"/>
      <c r="T133" s="201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79</v>
      </c>
      <c r="AT133" s="203" t="s">
        <v>70</v>
      </c>
      <c r="AU133" s="203" t="s">
        <v>79</v>
      </c>
      <c r="AY133" s="202" t="s">
        <v>171</v>
      </c>
      <c r="BK133" s="204">
        <f>SUM(BK134:BK145)</f>
        <v>0</v>
      </c>
    </row>
    <row r="134" s="2" customFormat="1" ht="37.8" customHeight="1">
      <c r="A134" s="41"/>
      <c r="B134" s="42"/>
      <c r="C134" s="207" t="s">
        <v>224</v>
      </c>
      <c r="D134" s="207" t="s">
        <v>174</v>
      </c>
      <c r="E134" s="208" t="s">
        <v>3801</v>
      </c>
      <c r="F134" s="209" t="s">
        <v>3802</v>
      </c>
      <c r="G134" s="210" t="s">
        <v>534</v>
      </c>
      <c r="H134" s="211">
        <v>316.64800000000002</v>
      </c>
      <c r="I134" s="212"/>
      <c r="J134" s="213">
        <f>ROUND(I134*H134,2)</f>
        <v>0</v>
      </c>
      <c r="K134" s="209" t="s">
        <v>178</v>
      </c>
      <c r="L134" s="47"/>
      <c r="M134" s="214" t="s">
        <v>19</v>
      </c>
      <c r="N134" s="215" t="s">
        <v>42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179</v>
      </c>
      <c r="AT134" s="218" t="s">
        <v>174</v>
      </c>
      <c r="AU134" s="218" t="s">
        <v>81</v>
      </c>
      <c r="AY134" s="20" t="s">
        <v>171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179</v>
      </c>
      <c r="BM134" s="218" t="s">
        <v>227</v>
      </c>
    </row>
    <row r="135" s="2" customFormat="1">
      <c r="A135" s="41"/>
      <c r="B135" s="42"/>
      <c r="C135" s="43"/>
      <c r="D135" s="220" t="s">
        <v>180</v>
      </c>
      <c r="E135" s="43"/>
      <c r="F135" s="221" t="s">
        <v>3803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180</v>
      </c>
      <c r="AU135" s="20" t="s">
        <v>81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3804</v>
      </c>
      <c r="G136" s="226"/>
      <c r="H136" s="230">
        <v>316.64800000000002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5" customFormat="1">
      <c r="A137" s="15"/>
      <c r="B137" s="248"/>
      <c r="C137" s="249"/>
      <c r="D137" s="227" t="s">
        <v>182</v>
      </c>
      <c r="E137" s="250" t="s">
        <v>19</v>
      </c>
      <c r="F137" s="251" t="s">
        <v>188</v>
      </c>
      <c r="G137" s="249"/>
      <c r="H137" s="252">
        <v>316.64800000000002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182</v>
      </c>
      <c r="AU137" s="258" t="s">
        <v>81</v>
      </c>
      <c r="AV137" s="15" t="s">
        <v>179</v>
      </c>
      <c r="AW137" s="15" t="s">
        <v>33</v>
      </c>
      <c r="AX137" s="15" t="s">
        <v>79</v>
      </c>
      <c r="AY137" s="258" t="s">
        <v>171</v>
      </c>
    </row>
    <row r="138" s="2" customFormat="1" ht="37.8" customHeight="1">
      <c r="A138" s="41"/>
      <c r="B138" s="42"/>
      <c r="C138" s="207" t="s">
        <v>204</v>
      </c>
      <c r="D138" s="207" t="s">
        <v>174</v>
      </c>
      <c r="E138" s="208" t="s">
        <v>3805</v>
      </c>
      <c r="F138" s="209" t="s">
        <v>3806</v>
      </c>
      <c r="G138" s="210" t="s">
        <v>534</v>
      </c>
      <c r="H138" s="211">
        <v>1583.24</v>
      </c>
      <c r="I138" s="212"/>
      <c r="J138" s="213">
        <f>ROUND(I138*H138,2)</f>
        <v>0</v>
      </c>
      <c r="K138" s="209" t="s">
        <v>178</v>
      </c>
      <c r="L138" s="47"/>
      <c r="M138" s="214" t="s">
        <v>19</v>
      </c>
      <c r="N138" s="215" t="s">
        <v>42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179</v>
      </c>
      <c r="AT138" s="218" t="s">
        <v>174</v>
      </c>
      <c r="AU138" s="218" t="s">
        <v>81</v>
      </c>
      <c r="AY138" s="20" t="s">
        <v>171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179</v>
      </c>
      <c r="BM138" s="218" t="s">
        <v>235</v>
      </c>
    </row>
    <row r="139" s="2" customFormat="1">
      <c r="A139" s="41"/>
      <c r="B139" s="42"/>
      <c r="C139" s="43"/>
      <c r="D139" s="220" t="s">
        <v>180</v>
      </c>
      <c r="E139" s="43"/>
      <c r="F139" s="221" t="s">
        <v>3807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180</v>
      </c>
      <c r="AU139" s="20" t="s">
        <v>81</v>
      </c>
    </row>
    <row r="140" s="13" customFormat="1">
      <c r="A140" s="13"/>
      <c r="B140" s="225"/>
      <c r="C140" s="226"/>
      <c r="D140" s="227" t="s">
        <v>182</v>
      </c>
      <c r="E140" s="228" t="s">
        <v>19</v>
      </c>
      <c r="F140" s="229" t="s">
        <v>3808</v>
      </c>
      <c r="G140" s="226"/>
      <c r="H140" s="230">
        <v>1583.24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182</v>
      </c>
      <c r="AU140" s="236" t="s">
        <v>81</v>
      </c>
      <c r="AV140" s="13" t="s">
        <v>81</v>
      </c>
      <c r="AW140" s="13" t="s">
        <v>33</v>
      </c>
      <c r="AX140" s="13" t="s">
        <v>71</v>
      </c>
      <c r="AY140" s="236" t="s">
        <v>171</v>
      </c>
    </row>
    <row r="141" s="15" customFormat="1">
      <c r="A141" s="15"/>
      <c r="B141" s="248"/>
      <c r="C141" s="249"/>
      <c r="D141" s="227" t="s">
        <v>182</v>
      </c>
      <c r="E141" s="250" t="s">
        <v>19</v>
      </c>
      <c r="F141" s="251" t="s">
        <v>188</v>
      </c>
      <c r="G141" s="249"/>
      <c r="H141" s="252">
        <v>1583.24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182</v>
      </c>
      <c r="AU141" s="258" t="s">
        <v>81</v>
      </c>
      <c r="AV141" s="15" t="s">
        <v>179</v>
      </c>
      <c r="AW141" s="15" t="s">
        <v>33</v>
      </c>
      <c r="AX141" s="15" t="s">
        <v>79</v>
      </c>
      <c r="AY141" s="258" t="s">
        <v>171</v>
      </c>
    </row>
    <row r="142" s="2" customFormat="1" ht="24.15" customHeight="1">
      <c r="A142" s="41"/>
      <c r="B142" s="42"/>
      <c r="C142" s="207" t="s">
        <v>238</v>
      </c>
      <c r="D142" s="207" t="s">
        <v>174</v>
      </c>
      <c r="E142" s="208" t="s">
        <v>3809</v>
      </c>
      <c r="F142" s="209" t="s">
        <v>3618</v>
      </c>
      <c r="G142" s="210" t="s">
        <v>177</v>
      </c>
      <c r="H142" s="211">
        <v>538.30200000000002</v>
      </c>
      <c r="I142" s="212"/>
      <c r="J142" s="213">
        <f>ROUND(I142*H142,2)</f>
        <v>0</v>
      </c>
      <c r="K142" s="209" t="s">
        <v>178</v>
      </c>
      <c r="L142" s="47"/>
      <c r="M142" s="214" t="s">
        <v>19</v>
      </c>
      <c r="N142" s="215" t="s">
        <v>42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179</v>
      </c>
      <c r="AT142" s="218" t="s">
        <v>174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179</v>
      </c>
      <c r="BM142" s="218" t="s">
        <v>241</v>
      </c>
    </row>
    <row r="143" s="2" customFormat="1">
      <c r="A143" s="41"/>
      <c r="B143" s="42"/>
      <c r="C143" s="43"/>
      <c r="D143" s="220" t="s">
        <v>180</v>
      </c>
      <c r="E143" s="43"/>
      <c r="F143" s="221" t="s">
        <v>3810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180</v>
      </c>
      <c r="AU143" s="20" t="s">
        <v>81</v>
      </c>
    </row>
    <row r="144" s="13" customFormat="1">
      <c r="A144" s="13"/>
      <c r="B144" s="225"/>
      <c r="C144" s="226"/>
      <c r="D144" s="227" t="s">
        <v>182</v>
      </c>
      <c r="E144" s="228" t="s">
        <v>19</v>
      </c>
      <c r="F144" s="229" t="s">
        <v>3811</v>
      </c>
      <c r="G144" s="226"/>
      <c r="H144" s="230">
        <v>538.30200000000002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182</v>
      </c>
      <c r="AU144" s="236" t="s">
        <v>81</v>
      </c>
      <c r="AV144" s="13" t="s">
        <v>81</v>
      </c>
      <c r="AW144" s="13" t="s">
        <v>33</v>
      </c>
      <c r="AX144" s="13" t="s">
        <v>71</v>
      </c>
      <c r="AY144" s="236" t="s">
        <v>171</v>
      </c>
    </row>
    <row r="145" s="15" customFormat="1">
      <c r="A145" s="15"/>
      <c r="B145" s="248"/>
      <c r="C145" s="249"/>
      <c r="D145" s="227" t="s">
        <v>182</v>
      </c>
      <c r="E145" s="250" t="s">
        <v>19</v>
      </c>
      <c r="F145" s="251" t="s">
        <v>188</v>
      </c>
      <c r="G145" s="249"/>
      <c r="H145" s="252">
        <v>538.30200000000002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182</v>
      </c>
      <c r="AU145" s="258" t="s">
        <v>81</v>
      </c>
      <c r="AV145" s="15" t="s">
        <v>179</v>
      </c>
      <c r="AW145" s="15" t="s">
        <v>33</v>
      </c>
      <c r="AX145" s="15" t="s">
        <v>79</v>
      </c>
      <c r="AY145" s="258" t="s">
        <v>171</v>
      </c>
    </row>
    <row r="146" s="12" customFormat="1" ht="22.8" customHeight="1">
      <c r="A146" s="12"/>
      <c r="B146" s="191"/>
      <c r="C146" s="192"/>
      <c r="D146" s="193" t="s">
        <v>70</v>
      </c>
      <c r="E146" s="205" t="s">
        <v>210</v>
      </c>
      <c r="F146" s="205" t="s">
        <v>3812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v>0</v>
      </c>
      <c r="Q146" s="199"/>
      <c r="R146" s="200">
        <v>0</v>
      </c>
      <c r="S146" s="199"/>
      <c r="T146" s="201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79</v>
      </c>
      <c r="AT146" s="203" t="s">
        <v>70</v>
      </c>
      <c r="AU146" s="203" t="s">
        <v>79</v>
      </c>
      <c r="AY146" s="202" t="s">
        <v>171</v>
      </c>
      <c r="BK146" s="204">
        <v>0</v>
      </c>
    </row>
    <row r="147" s="12" customFormat="1" ht="22.8" customHeight="1">
      <c r="A147" s="12"/>
      <c r="B147" s="191"/>
      <c r="C147" s="192"/>
      <c r="D147" s="193" t="s">
        <v>70</v>
      </c>
      <c r="E147" s="205" t="s">
        <v>3813</v>
      </c>
      <c r="F147" s="205" t="s">
        <v>3814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SUM(P148:P180)</f>
        <v>0</v>
      </c>
      <c r="Q147" s="199"/>
      <c r="R147" s="200">
        <f>SUM(R148:R180)</f>
        <v>332.18095343999994</v>
      </c>
      <c r="S147" s="199"/>
      <c r="T147" s="201">
        <f>SUM(T148:T180)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79</v>
      </c>
      <c r="AT147" s="203" t="s">
        <v>70</v>
      </c>
      <c r="AU147" s="203" t="s">
        <v>79</v>
      </c>
      <c r="AY147" s="202" t="s">
        <v>171</v>
      </c>
      <c r="BK147" s="204">
        <f>SUM(BK148:BK180)</f>
        <v>0</v>
      </c>
    </row>
    <row r="148" s="2" customFormat="1" ht="24.15" customHeight="1">
      <c r="A148" s="41"/>
      <c r="B148" s="42"/>
      <c r="C148" s="207" t="s">
        <v>213</v>
      </c>
      <c r="D148" s="207" t="s">
        <v>174</v>
      </c>
      <c r="E148" s="208" t="s">
        <v>3193</v>
      </c>
      <c r="F148" s="209" t="s">
        <v>3194</v>
      </c>
      <c r="G148" s="210" t="s">
        <v>191</v>
      </c>
      <c r="H148" s="211">
        <v>545.572</v>
      </c>
      <c r="I148" s="212"/>
      <c r="J148" s="213">
        <f>ROUND(I148*H148,2)</f>
        <v>0</v>
      </c>
      <c r="K148" s="209" t="s">
        <v>178</v>
      </c>
      <c r="L148" s="47"/>
      <c r="M148" s="214" t="s">
        <v>19</v>
      </c>
      <c r="N148" s="215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179</v>
      </c>
      <c r="AT148" s="218" t="s">
        <v>174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179</v>
      </c>
      <c r="BM148" s="218" t="s">
        <v>248</v>
      </c>
    </row>
    <row r="149" s="2" customFormat="1">
      <c r="A149" s="41"/>
      <c r="B149" s="42"/>
      <c r="C149" s="43"/>
      <c r="D149" s="220" t="s">
        <v>180</v>
      </c>
      <c r="E149" s="43"/>
      <c r="F149" s="221" t="s">
        <v>3195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180</v>
      </c>
      <c r="AU149" s="20" t="s">
        <v>81</v>
      </c>
    </row>
    <row r="150" s="13" customFormat="1">
      <c r="A150" s="13"/>
      <c r="B150" s="225"/>
      <c r="C150" s="226"/>
      <c r="D150" s="227" t="s">
        <v>182</v>
      </c>
      <c r="E150" s="228" t="s">
        <v>19</v>
      </c>
      <c r="F150" s="229" t="s">
        <v>3815</v>
      </c>
      <c r="G150" s="226"/>
      <c r="H150" s="230">
        <v>374.90100000000001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182</v>
      </c>
      <c r="AU150" s="236" t="s">
        <v>81</v>
      </c>
      <c r="AV150" s="13" t="s">
        <v>81</v>
      </c>
      <c r="AW150" s="13" t="s">
        <v>33</v>
      </c>
      <c r="AX150" s="13" t="s">
        <v>71</v>
      </c>
      <c r="AY150" s="236" t="s">
        <v>171</v>
      </c>
    </row>
    <row r="151" s="13" customFormat="1">
      <c r="A151" s="13"/>
      <c r="B151" s="225"/>
      <c r="C151" s="226"/>
      <c r="D151" s="227" t="s">
        <v>182</v>
      </c>
      <c r="E151" s="228" t="s">
        <v>19</v>
      </c>
      <c r="F151" s="229" t="s">
        <v>3816</v>
      </c>
      <c r="G151" s="226"/>
      <c r="H151" s="230">
        <v>4.5449999999999999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182</v>
      </c>
      <c r="AU151" s="236" t="s">
        <v>81</v>
      </c>
      <c r="AV151" s="13" t="s">
        <v>81</v>
      </c>
      <c r="AW151" s="13" t="s">
        <v>33</v>
      </c>
      <c r="AX151" s="13" t="s">
        <v>71</v>
      </c>
      <c r="AY151" s="236" t="s">
        <v>171</v>
      </c>
    </row>
    <row r="152" s="13" customFormat="1">
      <c r="A152" s="13"/>
      <c r="B152" s="225"/>
      <c r="C152" s="226"/>
      <c r="D152" s="227" t="s">
        <v>182</v>
      </c>
      <c r="E152" s="228" t="s">
        <v>19</v>
      </c>
      <c r="F152" s="229" t="s">
        <v>3817</v>
      </c>
      <c r="G152" s="226"/>
      <c r="H152" s="230">
        <v>27.082999999999998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182</v>
      </c>
      <c r="AU152" s="236" t="s">
        <v>81</v>
      </c>
      <c r="AV152" s="13" t="s">
        <v>81</v>
      </c>
      <c r="AW152" s="13" t="s">
        <v>33</v>
      </c>
      <c r="AX152" s="13" t="s">
        <v>71</v>
      </c>
      <c r="AY152" s="236" t="s">
        <v>171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3818</v>
      </c>
      <c r="G153" s="226"/>
      <c r="H153" s="230">
        <v>49.756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3819</v>
      </c>
      <c r="G154" s="226"/>
      <c r="H154" s="230">
        <v>34.387999999999998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3" customFormat="1">
      <c r="A155" s="13"/>
      <c r="B155" s="225"/>
      <c r="C155" s="226"/>
      <c r="D155" s="227" t="s">
        <v>182</v>
      </c>
      <c r="E155" s="228" t="s">
        <v>19</v>
      </c>
      <c r="F155" s="229" t="s">
        <v>3820</v>
      </c>
      <c r="G155" s="226"/>
      <c r="H155" s="230">
        <v>54.899000000000001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182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171</v>
      </c>
    </row>
    <row r="156" s="15" customFormat="1">
      <c r="A156" s="15"/>
      <c r="B156" s="248"/>
      <c r="C156" s="249"/>
      <c r="D156" s="227" t="s">
        <v>182</v>
      </c>
      <c r="E156" s="250" t="s">
        <v>19</v>
      </c>
      <c r="F156" s="251" t="s">
        <v>188</v>
      </c>
      <c r="G156" s="249"/>
      <c r="H156" s="252">
        <v>545.57199999999989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182</v>
      </c>
      <c r="AU156" s="258" t="s">
        <v>81</v>
      </c>
      <c r="AV156" s="15" t="s">
        <v>179</v>
      </c>
      <c r="AW156" s="15" t="s">
        <v>33</v>
      </c>
      <c r="AX156" s="15" t="s">
        <v>79</v>
      </c>
      <c r="AY156" s="258" t="s">
        <v>171</v>
      </c>
    </row>
    <row r="157" s="2" customFormat="1" ht="21.75" customHeight="1">
      <c r="A157" s="41"/>
      <c r="B157" s="42"/>
      <c r="C157" s="207" t="s">
        <v>255</v>
      </c>
      <c r="D157" s="207" t="s">
        <v>174</v>
      </c>
      <c r="E157" s="208" t="s">
        <v>3197</v>
      </c>
      <c r="F157" s="209" t="s">
        <v>3198</v>
      </c>
      <c r="G157" s="210" t="s">
        <v>191</v>
      </c>
      <c r="H157" s="211">
        <v>545.572</v>
      </c>
      <c r="I157" s="212"/>
      <c r="J157" s="213">
        <f>ROUND(I157*H157,2)</f>
        <v>0</v>
      </c>
      <c r="K157" s="209" t="s">
        <v>178</v>
      </c>
      <c r="L157" s="47"/>
      <c r="M157" s="214" t="s">
        <v>19</v>
      </c>
      <c r="N157" s="215" t="s">
        <v>42</v>
      </c>
      <c r="O157" s="87"/>
      <c r="P157" s="216">
        <f>O157*H157</f>
        <v>0</v>
      </c>
      <c r="Q157" s="216">
        <v>0.34499999999999997</v>
      </c>
      <c r="R157" s="216">
        <f>Q157*H157</f>
        <v>188.22233999999997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179</v>
      </c>
      <c r="AT157" s="218" t="s">
        <v>174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179</v>
      </c>
      <c r="BM157" s="218" t="s">
        <v>258</v>
      </c>
    </row>
    <row r="158" s="2" customFormat="1">
      <c r="A158" s="41"/>
      <c r="B158" s="42"/>
      <c r="C158" s="43"/>
      <c r="D158" s="220" t="s">
        <v>180</v>
      </c>
      <c r="E158" s="43"/>
      <c r="F158" s="221" t="s">
        <v>3199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180</v>
      </c>
      <c r="AU158" s="20" t="s">
        <v>81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3815</v>
      </c>
      <c r="G159" s="226"/>
      <c r="H159" s="230">
        <v>374.90100000000001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3" customFormat="1">
      <c r="A160" s="13"/>
      <c r="B160" s="225"/>
      <c r="C160" s="226"/>
      <c r="D160" s="227" t="s">
        <v>182</v>
      </c>
      <c r="E160" s="228" t="s">
        <v>19</v>
      </c>
      <c r="F160" s="229" t="s">
        <v>3816</v>
      </c>
      <c r="G160" s="226"/>
      <c r="H160" s="230">
        <v>4.5449999999999999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182</v>
      </c>
      <c r="AU160" s="236" t="s">
        <v>81</v>
      </c>
      <c r="AV160" s="13" t="s">
        <v>81</v>
      </c>
      <c r="AW160" s="13" t="s">
        <v>33</v>
      </c>
      <c r="AX160" s="13" t="s">
        <v>71</v>
      </c>
      <c r="AY160" s="236" t="s">
        <v>171</v>
      </c>
    </row>
    <row r="161" s="13" customFormat="1">
      <c r="A161" s="13"/>
      <c r="B161" s="225"/>
      <c r="C161" s="226"/>
      <c r="D161" s="227" t="s">
        <v>182</v>
      </c>
      <c r="E161" s="228" t="s">
        <v>19</v>
      </c>
      <c r="F161" s="229" t="s">
        <v>3817</v>
      </c>
      <c r="G161" s="226"/>
      <c r="H161" s="230">
        <v>27.082999999999998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182</v>
      </c>
      <c r="AU161" s="236" t="s">
        <v>81</v>
      </c>
      <c r="AV161" s="13" t="s">
        <v>81</v>
      </c>
      <c r="AW161" s="13" t="s">
        <v>33</v>
      </c>
      <c r="AX161" s="13" t="s">
        <v>71</v>
      </c>
      <c r="AY161" s="236" t="s">
        <v>171</v>
      </c>
    </row>
    <row r="162" s="13" customFormat="1">
      <c r="A162" s="13"/>
      <c r="B162" s="225"/>
      <c r="C162" s="226"/>
      <c r="D162" s="227" t="s">
        <v>182</v>
      </c>
      <c r="E162" s="228" t="s">
        <v>19</v>
      </c>
      <c r="F162" s="229" t="s">
        <v>3818</v>
      </c>
      <c r="G162" s="226"/>
      <c r="H162" s="230">
        <v>49.756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182</v>
      </c>
      <c r="AU162" s="236" t="s">
        <v>81</v>
      </c>
      <c r="AV162" s="13" t="s">
        <v>81</v>
      </c>
      <c r="AW162" s="13" t="s">
        <v>33</v>
      </c>
      <c r="AX162" s="13" t="s">
        <v>71</v>
      </c>
      <c r="AY162" s="236" t="s">
        <v>171</v>
      </c>
    </row>
    <row r="163" s="13" customFormat="1">
      <c r="A163" s="13"/>
      <c r="B163" s="225"/>
      <c r="C163" s="226"/>
      <c r="D163" s="227" t="s">
        <v>182</v>
      </c>
      <c r="E163" s="228" t="s">
        <v>19</v>
      </c>
      <c r="F163" s="229" t="s">
        <v>3819</v>
      </c>
      <c r="G163" s="226"/>
      <c r="H163" s="230">
        <v>34.387999999999998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182</v>
      </c>
      <c r="AU163" s="236" t="s">
        <v>81</v>
      </c>
      <c r="AV163" s="13" t="s">
        <v>81</v>
      </c>
      <c r="AW163" s="13" t="s">
        <v>33</v>
      </c>
      <c r="AX163" s="13" t="s">
        <v>71</v>
      </c>
      <c r="AY163" s="236" t="s">
        <v>171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3820</v>
      </c>
      <c r="G164" s="226"/>
      <c r="H164" s="230">
        <v>54.899000000000001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5" customFormat="1">
      <c r="A165" s="15"/>
      <c r="B165" s="248"/>
      <c r="C165" s="249"/>
      <c r="D165" s="227" t="s">
        <v>182</v>
      </c>
      <c r="E165" s="250" t="s">
        <v>19</v>
      </c>
      <c r="F165" s="251" t="s">
        <v>188</v>
      </c>
      <c r="G165" s="249"/>
      <c r="H165" s="252">
        <v>545.57199999999989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182</v>
      </c>
      <c r="AU165" s="258" t="s">
        <v>81</v>
      </c>
      <c r="AV165" s="15" t="s">
        <v>179</v>
      </c>
      <c r="AW165" s="15" t="s">
        <v>33</v>
      </c>
      <c r="AX165" s="15" t="s">
        <v>79</v>
      </c>
      <c r="AY165" s="258" t="s">
        <v>171</v>
      </c>
    </row>
    <row r="166" s="2" customFormat="1" ht="24.15" customHeight="1">
      <c r="A166" s="41"/>
      <c r="B166" s="42"/>
      <c r="C166" s="207" t="s">
        <v>219</v>
      </c>
      <c r="D166" s="207" t="s">
        <v>174</v>
      </c>
      <c r="E166" s="208" t="s">
        <v>3200</v>
      </c>
      <c r="F166" s="209" t="s">
        <v>3201</v>
      </c>
      <c r="G166" s="210" t="s">
        <v>191</v>
      </c>
      <c r="H166" s="211">
        <v>545.572</v>
      </c>
      <c r="I166" s="212"/>
      <c r="J166" s="213">
        <f>ROUND(I166*H166,2)</f>
        <v>0</v>
      </c>
      <c r="K166" s="209" t="s">
        <v>178</v>
      </c>
      <c r="L166" s="47"/>
      <c r="M166" s="214" t="s">
        <v>19</v>
      </c>
      <c r="N166" s="215" t="s">
        <v>42</v>
      </c>
      <c r="O166" s="87"/>
      <c r="P166" s="216">
        <f>O166*H166</f>
        <v>0</v>
      </c>
      <c r="Q166" s="216">
        <v>0.16192000000000001</v>
      </c>
      <c r="R166" s="216">
        <f>Q166*H166</f>
        <v>88.339018240000001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179</v>
      </c>
      <c r="AT166" s="218" t="s">
        <v>174</v>
      </c>
      <c r="AU166" s="218" t="s">
        <v>81</v>
      </c>
      <c r="AY166" s="20" t="s">
        <v>171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179</v>
      </c>
      <c r="BM166" s="218" t="s">
        <v>265</v>
      </c>
    </row>
    <row r="167" s="2" customFormat="1">
      <c r="A167" s="41"/>
      <c r="B167" s="42"/>
      <c r="C167" s="43"/>
      <c r="D167" s="220" t="s">
        <v>180</v>
      </c>
      <c r="E167" s="43"/>
      <c r="F167" s="221" t="s">
        <v>3202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180</v>
      </c>
      <c r="AU167" s="20" t="s">
        <v>81</v>
      </c>
    </row>
    <row r="168" s="2" customFormat="1" ht="37.8" customHeight="1">
      <c r="A168" s="41"/>
      <c r="B168" s="42"/>
      <c r="C168" s="207" t="s">
        <v>269</v>
      </c>
      <c r="D168" s="207" t="s">
        <v>174</v>
      </c>
      <c r="E168" s="208" t="s">
        <v>3821</v>
      </c>
      <c r="F168" s="209" t="s">
        <v>3822</v>
      </c>
      <c r="G168" s="210" t="s">
        <v>191</v>
      </c>
      <c r="H168" s="211">
        <v>545.572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0.10100000000000001</v>
      </c>
      <c r="R168" s="216">
        <f>Q168*H168</f>
        <v>55.102772000000002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179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179</v>
      </c>
      <c r="BM168" s="218" t="s">
        <v>272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3823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16.5" customHeight="1">
      <c r="A170" s="41"/>
      <c r="B170" s="42"/>
      <c r="C170" s="269" t="s">
        <v>227</v>
      </c>
      <c r="D170" s="269" t="s">
        <v>565</v>
      </c>
      <c r="E170" s="270" t="s">
        <v>3206</v>
      </c>
      <c r="F170" s="271" t="s">
        <v>3207</v>
      </c>
      <c r="G170" s="272" t="s">
        <v>191</v>
      </c>
      <c r="H170" s="273">
        <v>556.48299999999995</v>
      </c>
      <c r="I170" s="274"/>
      <c r="J170" s="275">
        <f>ROUND(I170*H170,2)</f>
        <v>0</v>
      </c>
      <c r="K170" s="271" t="s">
        <v>19</v>
      </c>
      <c r="L170" s="276"/>
      <c r="M170" s="277" t="s">
        <v>19</v>
      </c>
      <c r="N170" s="278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204</v>
      </c>
      <c r="AT170" s="218" t="s">
        <v>565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179</v>
      </c>
      <c r="BM170" s="218" t="s">
        <v>276</v>
      </c>
    </row>
    <row r="171" s="13" customFormat="1">
      <c r="A171" s="13"/>
      <c r="B171" s="225"/>
      <c r="C171" s="226"/>
      <c r="D171" s="227" t="s">
        <v>182</v>
      </c>
      <c r="E171" s="228" t="s">
        <v>19</v>
      </c>
      <c r="F171" s="229" t="s">
        <v>3824</v>
      </c>
      <c r="G171" s="226"/>
      <c r="H171" s="230">
        <v>556.48299999999995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182</v>
      </c>
      <c r="AU171" s="236" t="s">
        <v>81</v>
      </c>
      <c r="AV171" s="13" t="s">
        <v>81</v>
      </c>
      <c r="AW171" s="13" t="s">
        <v>33</v>
      </c>
      <c r="AX171" s="13" t="s">
        <v>71</v>
      </c>
      <c r="AY171" s="236" t="s">
        <v>171</v>
      </c>
    </row>
    <row r="172" s="15" customFormat="1">
      <c r="A172" s="15"/>
      <c r="B172" s="248"/>
      <c r="C172" s="249"/>
      <c r="D172" s="227" t="s">
        <v>182</v>
      </c>
      <c r="E172" s="250" t="s">
        <v>19</v>
      </c>
      <c r="F172" s="251" t="s">
        <v>188</v>
      </c>
      <c r="G172" s="249"/>
      <c r="H172" s="252">
        <v>556.48299999999995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182</v>
      </c>
      <c r="AU172" s="258" t="s">
        <v>81</v>
      </c>
      <c r="AV172" s="15" t="s">
        <v>179</v>
      </c>
      <c r="AW172" s="15" t="s">
        <v>33</v>
      </c>
      <c r="AX172" s="15" t="s">
        <v>79</v>
      </c>
      <c r="AY172" s="258" t="s">
        <v>171</v>
      </c>
    </row>
    <row r="173" s="2" customFormat="1" ht="37.8" customHeight="1">
      <c r="A173" s="41"/>
      <c r="B173" s="42"/>
      <c r="C173" s="207" t="s">
        <v>8</v>
      </c>
      <c r="D173" s="207" t="s">
        <v>174</v>
      </c>
      <c r="E173" s="208" t="s">
        <v>3209</v>
      </c>
      <c r="F173" s="209" t="s">
        <v>3210</v>
      </c>
      <c r="G173" s="210" t="s">
        <v>234</v>
      </c>
      <c r="H173" s="211">
        <v>6.3899999999999997</v>
      </c>
      <c r="I173" s="212"/>
      <c r="J173" s="213">
        <f>ROUND(I173*H173,2)</f>
        <v>0</v>
      </c>
      <c r="K173" s="209" t="s">
        <v>178</v>
      </c>
      <c r="L173" s="47"/>
      <c r="M173" s="214" t="s">
        <v>19</v>
      </c>
      <c r="N173" s="215" t="s">
        <v>42</v>
      </c>
      <c r="O173" s="87"/>
      <c r="P173" s="216">
        <f>O173*H173</f>
        <v>0</v>
      </c>
      <c r="Q173" s="216">
        <v>0.080879999999999994</v>
      </c>
      <c r="R173" s="216">
        <f>Q173*H173</f>
        <v>0.51682319999999993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179</v>
      </c>
      <c r="AT173" s="218" t="s">
        <v>174</v>
      </c>
      <c r="AU173" s="218" t="s">
        <v>81</v>
      </c>
      <c r="AY173" s="20" t="s">
        <v>171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179</v>
      </c>
      <c r="BM173" s="218" t="s">
        <v>280</v>
      </c>
    </row>
    <row r="174" s="2" customFormat="1">
      <c r="A174" s="41"/>
      <c r="B174" s="42"/>
      <c r="C174" s="43"/>
      <c r="D174" s="220" t="s">
        <v>180</v>
      </c>
      <c r="E174" s="43"/>
      <c r="F174" s="221" t="s">
        <v>3211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180</v>
      </c>
      <c r="AU174" s="20" t="s">
        <v>81</v>
      </c>
    </row>
    <row r="175" s="13" customFormat="1">
      <c r="A175" s="13"/>
      <c r="B175" s="225"/>
      <c r="C175" s="226"/>
      <c r="D175" s="227" t="s">
        <v>182</v>
      </c>
      <c r="E175" s="228" t="s">
        <v>19</v>
      </c>
      <c r="F175" s="229" t="s">
        <v>3825</v>
      </c>
      <c r="G175" s="226"/>
      <c r="H175" s="230">
        <v>6.3899999999999997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182</v>
      </c>
      <c r="AU175" s="236" t="s">
        <v>81</v>
      </c>
      <c r="AV175" s="13" t="s">
        <v>81</v>
      </c>
      <c r="AW175" s="13" t="s">
        <v>33</v>
      </c>
      <c r="AX175" s="13" t="s">
        <v>71</v>
      </c>
      <c r="AY175" s="236" t="s">
        <v>171</v>
      </c>
    </row>
    <row r="176" s="15" customFormat="1">
      <c r="A176" s="15"/>
      <c r="B176" s="248"/>
      <c r="C176" s="249"/>
      <c r="D176" s="227" t="s">
        <v>182</v>
      </c>
      <c r="E176" s="250" t="s">
        <v>19</v>
      </c>
      <c r="F176" s="251" t="s">
        <v>188</v>
      </c>
      <c r="G176" s="249"/>
      <c r="H176" s="252">
        <v>6.3899999999999997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182</v>
      </c>
      <c r="AU176" s="258" t="s">
        <v>81</v>
      </c>
      <c r="AV176" s="15" t="s">
        <v>179</v>
      </c>
      <c r="AW176" s="15" t="s">
        <v>33</v>
      </c>
      <c r="AX176" s="15" t="s">
        <v>79</v>
      </c>
      <c r="AY176" s="258" t="s">
        <v>171</v>
      </c>
    </row>
    <row r="177" s="2" customFormat="1" ht="21.75" customHeight="1">
      <c r="A177" s="41"/>
      <c r="B177" s="42"/>
      <c r="C177" s="269" t="s">
        <v>235</v>
      </c>
      <c r="D177" s="269" t="s">
        <v>565</v>
      </c>
      <c r="E177" s="270" t="s">
        <v>3213</v>
      </c>
      <c r="F177" s="271" t="s">
        <v>3214</v>
      </c>
      <c r="G177" s="272" t="s">
        <v>191</v>
      </c>
      <c r="H177" s="273">
        <v>1.4059999999999999</v>
      </c>
      <c r="I177" s="274"/>
      <c r="J177" s="275">
        <f>ROUND(I177*H177,2)</f>
        <v>0</v>
      </c>
      <c r="K177" s="271" t="s">
        <v>19</v>
      </c>
      <c r="L177" s="276"/>
      <c r="M177" s="277" t="s">
        <v>19</v>
      </c>
      <c r="N177" s="278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204</v>
      </c>
      <c r="AT177" s="218" t="s">
        <v>565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179</v>
      </c>
      <c r="BM177" s="218" t="s">
        <v>286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3826</v>
      </c>
      <c r="G178" s="226"/>
      <c r="H178" s="230">
        <v>1.4059999999999999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81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5" customFormat="1">
      <c r="A179" s="15"/>
      <c r="B179" s="248"/>
      <c r="C179" s="249"/>
      <c r="D179" s="227" t="s">
        <v>182</v>
      </c>
      <c r="E179" s="250" t="s">
        <v>19</v>
      </c>
      <c r="F179" s="251" t="s">
        <v>188</v>
      </c>
      <c r="G179" s="249"/>
      <c r="H179" s="252">
        <v>1.4059999999999999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182</v>
      </c>
      <c r="AU179" s="258" t="s">
        <v>81</v>
      </c>
      <c r="AV179" s="15" t="s">
        <v>179</v>
      </c>
      <c r="AW179" s="15" t="s">
        <v>33</v>
      </c>
      <c r="AX179" s="15" t="s">
        <v>79</v>
      </c>
      <c r="AY179" s="258" t="s">
        <v>171</v>
      </c>
    </row>
    <row r="180" s="2" customFormat="1" ht="16.5" customHeight="1">
      <c r="A180" s="41"/>
      <c r="B180" s="42"/>
      <c r="C180" s="207" t="s">
        <v>346</v>
      </c>
      <c r="D180" s="207" t="s">
        <v>174</v>
      </c>
      <c r="E180" s="208" t="s">
        <v>3827</v>
      </c>
      <c r="F180" s="209" t="s">
        <v>3828</v>
      </c>
      <c r="G180" s="210" t="s">
        <v>395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179</v>
      </c>
      <c r="AT180" s="218" t="s">
        <v>174</v>
      </c>
      <c r="AU180" s="218" t="s">
        <v>81</v>
      </c>
      <c r="AY180" s="20" t="s">
        <v>171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179</v>
      </c>
      <c r="BM180" s="218" t="s">
        <v>200</v>
      </c>
    </row>
    <row r="181" s="12" customFormat="1" ht="22.8" customHeight="1">
      <c r="A181" s="12"/>
      <c r="B181" s="191"/>
      <c r="C181" s="192"/>
      <c r="D181" s="193" t="s">
        <v>70</v>
      </c>
      <c r="E181" s="205" t="s">
        <v>2014</v>
      </c>
      <c r="F181" s="205" t="s">
        <v>3829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SUM(P182:P207)</f>
        <v>0</v>
      </c>
      <c r="Q181" s="199"/>
      <c r="R181" s="200">
        <f>SUM(R182:R207)</f>
        <v>144.51960575999999</v>
      </c>
      <c r="S181" s="199"/>
      <c r="T181" s="201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79</v>
      </c>
      <c r="AT181" s="203" t="s">
        <v>70</v>
      </c>
      <c r="AU181" s="203" t="s">
        <v>79</v>
      </c>
      <c r="AY181" s="202" t="s">
        <v>171</v>
      </c>
      <c r="BK181" s="204">
        <f>SUM(BK182:BK207)</f>
        <v>0</v>
      </c>
    </row>
    <row r="182" s="2" customFormat="1" ht="24.15" customHeight="1">
      <c r="A182" s="41"/>
      <c r="B182" s="42"/>
      <c r="C182" s="207" t="s">
        <v>241</v>
      </c>
      <c r="D182" s="207" t="s">
        <v>174</v>
      </c>
      <c r="E182" s="208" t="s">
        <v>3193</v>
      </c>
      <c r="F182" s="209" t="s">
        <v>3194</v>
      </c>
      <c r="G182" s="210" t="s">
        <v>191</v>
      </c>
      <c r="H182" s="211">
        <v>237.72800000000001</v>
      </c>
      <c r="I182" s="212"/>
      <c r="J182" s="213">
        <f>ROUND(I182*H182,2)</f>
        <v>0</v>
      </c>
      <c r="K182" s="209" t="s">
        <v>178</v>
      </c>
      <c r="L182" s="47"/>
      <c r="M182" s="214" t="s">
        <v>19</v>
      </c>
      <c r="N182" s="215" t="s">
        <v>42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179</v>
      </c>
      <c r="AT182" s="218" t="s">
        <v>174</v>
      </c>
      <c r="AU182" s="218" t="s">
        <v>81</v>
      </c>
      <c r="AY182" s="20" t="s">
        <v>171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179</v>
      </c>
      <c r="BM182" s="218" t="s">
        <v>372</v>
      </c>
    </row>
    <row r="183" s="2" customFormat="1">
      <c r="A183" s="41"/>
      <c r="B183" s="42"/>
      <c r="C183" s="43"/>
      <c r="D183" s="220" t="s">
        <v>180</v>
      </c>
      <c r="E183" s="43"/>
      <c r="F183" s="221" t="s">
        <v>3195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180</v>
      </c>
      <c r="AU183" s="20" t="s">
        <v>81</v>
      </c>
    </row>
    <row r="184" s="13" customFormat="1">
      <c r="A184" s="13"/>
      <c r="B184" s="225"/>
      <c r="C184" s="226"/>
      <c r="D184" s="227" t="s">
        <v>182</v>
      </c>
      <c r="E184" s="228" t="s">
        <v>19</v>
      </c>
      <c r="F184" s="229" t="s">
        <v>3830</v>
      </c>
      <c r="G184" s="226"/>
      <c r="H184" s="230">
        <v>191.809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182</v>
      </c>
      <c r="AU184" s="236" t="s">
        <v>81</v>
      </c>
      <c r="AV184" s="13" t="s">
        <v>81</v>
      </c>
      <c r="AW184" s="13" t="s">
        <v>33</v>
      </c>
      <c r="AX184" s="13" t="s">
        <v>71</v>
      </c>
      <c r="AY184" s="236" t="s">
        <v>171</v>
      </c>
    </row>
    <row r="185" s="13" customFormat="1">
      <c r="A185" s="13"/>
      <c r="B185" s="225"/>
      <c r="C185" s="226"/>
      <c r="D185" s="227" t="s">
        <v>182</v>
      </c>
      <c r="E185" s="228" t="s">
        <v>19</v>
      </c>
      <c r="F185" s="229" t="s">
        <v>3831</v>
      </c>
      <c r="G185" s="226"/>
      <c r="H185" s="230">
        <v>-21.895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182</v>
      </c>
      <c r="AU185" s="236" t="s">
        <v>81</v>
      </c>
      <c r="AV185" s="13" t="s">
        <v>81</v>
      </c>
      <c r="AW185" s="13" t="s">
        <v>33</v>
      </c>
      <c r="AX185" s="13" t="s">
        <v>71</v>
      </c>
      <c r="AY185" s="236" t="s">
        <v>171</v>
      </c>
    </row>
    <row r="186" s="13" customFormat="1">
      <c r="A186" s="13"/>
      <c r="B186" s="225"/>
      <c r="C186" s="226"/>
      <c r="D186" s="227" t="s">
        <v>182</v>
      </c>
      <c r="E186" s="228" t="s">
        <v>19</v>
      </c>
      <c r="F186" s="229" t="s">
        <v>3832</v>
      </c>
      <c r="G186" s="226"/>
      <c r="H186" s="230">
        <v>11.454000000000001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182</v>
      </c>
      <c r="AU186" s="236" t="s">
        <v>81</v>
      </c>
      <c r="AV186" s="13" t="s">
        <v>81</v>
      </c>
      <c r="AW186" s="13" t="s">
        <v>33</v>
      </c>
      <c r="AX186" s="13" t="s">
        <v>71</v>
      </c>
      <c r="AY186" s="236" t="s">
        <v>171</v>
      </c>
    </row>
    <row r="187" s="13" customFormat="1">
      <c r="A187" s="13"/>
      <c r="B187" s="225"/>
      <c r="C187" s="226"/>
      <c r="D187" s="227" t="s">
        <v>182</v>
      </c>
      <c r="E187" s="228" t="s">
        <v>19</v>
      </c>
      <c r="F187" s="229" t="s">
        <v>3833</v>
      </c>
      <c r="G187" s="226"/>
      <c r="H187" s="230">
        <v>18.411999999999999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182</v>
      </c>
      <c r="AU187" s="236" t="s">
        <v>81</v>
      </c>
      <c r="AV187" s="13" t="s">
        <v>81</v>
      </c>
      <c r="AW187" s="13" t="s">
        <v>33</v>
      </c>
      <c r="AX187" s="13" t="s">
        <v>71</v>
      </c>
      <c r="AY187" s="236" t="s">
        <v>171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3834</v>
      </c>
      <c r="G188" s="226"/>
      <c r="H188" s="230">
        <v>-7.7519999999999998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3" customFormat="1">
      <c r="A189" s="13"/>
      <c r="B189" s="225"/>
      <c r="C189" s="226"/>
      <c r="D189" s="227" t="s">
        <v>182</v>
      </c>
      <c r="E189" s="228" t="s">
        <v>19</v>
      </c>
      <c r="F189" s="229" t="s">
        <v>3835</v>
      </c>
      <c r="G189" s="226"/>
      <c r="H189" s="230">
        <v>45.700000000000003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182</v>
      </c>
      <c r="AU189" s="236" t="s">
        <v>81</v>
      </c>
      <c r="AV189" s="13" t="s">
        <v>81</v>
      </c>
      <c r="AW189" s="13" t="s">
        <v>33</v>
      </c>
      <c r="AX189" s="13" t="s">
        <v>71</v>
      </c>
      <c r="AY189" s="236" t="s">
        <v>171</v>
      </c>
    </row>
    <row r="190" s="15" customFormat="1">
      <c r="A190" s="15"/>
      <c r="B190" s="248"/>
      <c r="C190" s="249"/>
      <c r="D190" s="227" t="s">
        <v>182</v>
      </c>
      <c r="E190" s="250" t="s">
        <v>19</v>
      </c>
      <c r="F190" s="251" t="s">
        <v>188</v>
      </c>
      <c r="G190" s="249"/>
      <c r="H190" s="252">
        <v>237.72800000000001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182</v>
      </c>
      <c r="AU190" s="258" t="s">
        <v>81</v>
      </c>
      <c r="AV190" s="15" t="s">
        <v>179</v>
      </c>
      <c r="AW190" s="15" t="s">
        <v>33</v>
      </c>
      <c r="AX190" s="15" t="s">
        <v>79</v>
      </c>
      <c r="AY190" s="258" t="s">
        <v>171</v>
      </c>
    </row>
    <row r="191" s="2" customFormat="1" ht="21.75" customHeight="1">
      <c r="A191" s="41"/>
      <c r="B191" s="42"/>
      <c r="C191" s="207" t="s">
        <v>392</v>
      </c>
      <c r="D191" s="207" t="s">
        <v>174</v>
      </c>
      <c r="E191" s="208" t="s">
        <v>3197</v>
      </c>
      <c r="F191" s="209" t="s">
        <v>3198</v>
      </c>
      <c r="G191" s="210" t="s">
        <v>191</v>
      </c>
      <c r="H191" s="211">
        <v>237.72800000000001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0.34499999999999997</v>
      </c>
      <c r="R191" s="216">
        <f>Q191*H191</f>
        <v>82.016159999999999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179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179</v>
      </c>
      <c r="BM191" s="218" t="s">
        <v>396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3199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81</v>
      </c>
    </row>
    <row r="193" s="13" customFormat="1">
      <c r="A193" s="13"/>
      <c r="B193" s="225"/>
      <c r="C193" s="226"/>
      <c r="D193" s="227" t="s">
        <v>182</v>
      </c>
      <c r="E193" s="228" t="s">
        <v>19</v>
      </c>
      <c r="F193" s="229" t="s">
        <v>3830</v>
      </c>
      <c r="G193" s="226"/>
      <c r="H193" s="230">
        <v>191.809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182</v>
      </c>
      <c r="AU193" s="236" t="s">
        <v>81</v>
      </c>
      <c r="AV193" s="13" t="s">
        <v>81</v>
      </c>
      <c r="AW193" s="13" t="s">
        <v>33</v>
      </c>
      <c r="AX193" s="13" t="s">
        <v>71</v>
      </c>
      <c r="AY193" s="236" t="s">
        <v>171</v>
      </c>
    </row>
    <row r="194" s="13" customFormat="1">
      <c r="A194" s="13"/>
      <c r="B194" s="225"/>
      <c r="C194" s="226"/>
      <c r="D194" s="227" t="s">
        <v>182</v>
      </c>
      <c r="E194" s="228" t="s">
        <v>19</v>
      </c>
      <c r="F194" s="229" t="s">
        <v>3831</v>
      </c>
      <c r="G194" s="226"/>
      <c r="H194" s="230">
        <v>-21.895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182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171</v>
      </c>
    </row>
    <row r="195" s="13" customFormat="1">
      <c r="A195" s="13"/>
      <c r="B195" s="225"/>
      <c r="C195" s="226"/>
      <c r="D195" s="227" t="s">
        <v>182</v>
      </c>
      <c r="E195" s="228" t="s">
        <v>19</v>
      </c>
      <c r="F195" s="229" t="s">
        <v>3832</v>
      </c>
      <c r="G195" s="226"/>
      <c r="H195" s="230">
        <v>11.454000000000001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182</v>
      </c>
      <c r="AU195" s="236" t="s">
        <v>81</v>
      </c>
      <c r="AV195" s="13" t="s">
        <v>81</v>
      </c>
      <c r="AW195" s="13" t="s">
        <v>33</v>
      </c>
      <c r="AX195" s="13" t="s">
        <v>71</v>
      </c>
      <c r="AY195" s="236" t="s">
        <v>171</v>
      </c>
    </row>
    <row r="196" s="13" customFormat="1">
      <c r="A196" s="13"/>
      <c r="B196" s="225"/>
      <c r="C196" s="226"/>
      <c r="D196" s="227" t="s">
        <v>182</v>
      </c>
      <c r="E196" s="228" t="s">
        <v>19</v>
      </c>
      <c r="F196" s="229" t="s">
        <v>3833</v>
      </c>
      <c r="G196" s="226"/>
      <c r="H196" s="230">
        <v>18.411999999999999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182</v>
      </c>
      <c r="AU196" s="236" t="s">
        <v>81</v>
      </c>
      <c r="AV196" s="13" t="s">
        <v>81</v>
      </c>
      <c r="AW196" s="13" t="s">
        <v>33</v>
      </c>
      <c r="AX196" s="13" t="s">
        <v>71</v>
      </c>
      <c r="AY196" s="236" t="s">
        <v>171</v>
      </c>
    </row>
    <row r="197" s="13" customFormat="1">
      <c r="A197" s="13"/>
      <c r="B197" s="225"/>
      <c r="C197" s="226"/>
      <c r="D197" s="227" t="s">
        <v>182</v>
      </c>
      <c r="E197" s="228" t="s">
        <v>19</v>
      </c>
      <c r="F197" s="229" t="s">
        <v>3834</v>
      </c>
      <c r="G197" s="226"/>
      <c r="H197" s="230">
        <v>-7.7519999999999998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182</v>
      </c>
      <c r="AU197" s="236" t="s">
        <v>81</v>
      </c>
      <c r="AV197" s="13" t="s">
        <v>81</v>
      </c>
      <c r="AW197" s="13" t="s">
        <v>33</v>
      </c>
      <c r="AX197" s="13" t="s">
        <v>71</v>
      </c>
      <c r="AY197" s="236" t="s">
        <v>171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3835</v>
      </c>
      <c r="G198" s="226"/>
      <c r="H198" s="230">
        <v>45.700000000000003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5" customFormat="1">
      <c r="A199" s="15"/>
      <c r="B199" s="248"/>
      <c r="C199" s="249"/>
      <c r="D199" s="227" t="s">
        <v>182</v>
      </c>
      <c r="E199" s="250" t="s">
        <v>19</v>
      </c>
      <c r="F199" s="251" t="s">
        <v>188</v>
      </c>
      <c r="G199" s="249"/>
      <c r="H199" s="252">
        <v>237.72800000000001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182</v>
      </c>
      <c r="AU199" s="258" t="s">
        <v>81</v>
      </c>
      <c r="AV199" s="15" t="s">
        <v>179</v>
      </c>
      <c r="AW199" s="15" t="s">
        <v>33</v>
      </c>
      <c r="AX199" s="15" t="s">
        <v>79</v>
      </c>
      <c r="AY199" s="258" t="s">
        <v>171</v>
      </c>
    </row>
    <row r="200" s="2" customFormat="1" ht="24.15" customHeight="1">
      <c r="A200" s="41"/>
      <c r="B200" s="42"/>
      <c r="C200" s="207" t="s">
        <v>248</v>
      </c>
      <c r="D200" s="207" t="s">
        <v>174</v>
      </c>
      <c r="E200" s="208" t="s">
        <v>3200</v>
      </c>
      <c r="F200" s="209" t="s">
        <v>3201</v>
      </c>
      <c r="G200" s="210" t="s">
        <v>191</v>
      </c>
      <c r="H200" s="211">
        <v>237.72800000000001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0.16192000000000001</v>
      </c>
      <c r="R200" s="216">
        <f>Q200*H200</f>
        <v>38.492917760000005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179</v>
      </c>
      <c r="AT200" s="218" t="s">
        <v>174</v>
      </c>
      <c r="AU200" s="218" t="s">
        <v>81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179</v>
      </c>
      <c r="BM200" s="218" t="s">
        <v>401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3202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81</v>
      </c>
    </row>
    <row r="202" s="2" customFormat="1" ht="37.8" customHeight="1">
      <c r="A202" s="41"/>
      <c r="B202" s="42"/>
      <c r="C202" s="207" t="s">
        <v>7</v>
      </c>
      <c r="D202" s="207" t="s">
        <v>174</v>
      </c>
      <c r="E202" s="208" t="s">
        <v>3203</v>
      </c>
      <c r="F202" s="209" t="s">
        <v>3204</v>
      </c>
      <c r="G202" s="210" t="s">
        <v>191</v>
      </c>
      <c r="H202" s="211">
        <v>237.72800000000001</v>
      </c>
      <c r="I202" s="212"/>
      <c r="J202" s="213">
        <f>ROUND(I202*H202,2)</f>
        <v>0</v>
      </c>
      <c r="K202" s="209" t="s">
        <v>178</v>
      </c>
      <c r="L202" s="47"/>
      <c r="M202" s="214" t="s">
        <v>19</v>
      </c>
      <c r="N202" s="215" t="s">
        <v>42</v>
      </c>
      <c r="O202" s="87"/>
      <c r="P202" s="216">
        <f>O202*H202</f>
        <v>0</v>
      </c>
      <c r="Q202" s="216">
        <v>0.10100000000000001</v>
      </c>
      <c r="R202" s="216">
        <f>Q202*H202</f>
        <v>24.010528000000001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179</v>
      </c>
      <c r="AT202" s="218" t="s">
        <v>174</v>
      </c>
      <c r="AU202" s="218" t="s">
        <v>81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179</v>
      </c>
      <c r="BM202" s="218" t="s">
        <v>406</v>
      </c>
    </row>
    <row r="203" s="2" customFormat="1">
      <c r="A203" s="41"/>
      <c r="B203" s="42"/>
      <c r="C203" s="43"/>
      <c r="D203" s="220" t="s">
        <v>180</v>
      </c>
      <c r="E203" s="43"/>
      <c r="F203" s="221" t="s">
        <v>3205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180</v>
      </c>
      <c r="AU203" s="20" t="s">
        <v>81</v>
      </c>
    </row>
    <row r="204" s="2" customFormat="1" ht="16.5" customHeight="1">
      <c r="A204" s="41"/>
      <c r="B204" s="42"/>
      <c r="C204" s="269" t="s">
        <v>258</v>
      </c>
      <c r="D204" s="269" t="s">
        <v>565</v>
      </c>
      <c r="E204" s="270" t="s">
        <v>3206</v>
      </c>
      <c r="F204" s="271" t="s">
        <v>3207</v>
      </c>
      <c r="G204" s="272" t="s">
        <v>191</v>
      </c>
      <c r="H204" s="273">
        <v>242.483</v>
      </c>
      <c r="I204" s="274"/>
      <c r="J204" s="275">
        <f>ROUND(I204*H204,2)</f>
        <v>0</v>
      </c>
      <c r="K204" s="271" t="s">
        <v>19</v>
      </c>
      <c r="L204" s="276"/>
      <c r="M204" s="277" t="s">
        <v>19</v>
      </c>
      <c r="N204" s="278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204</v>
      </c>
      <c r="AT204" s="218" t="s">
        <v>565</v>
      </c>
      <c r="AU204" s="218" t="s">
        <v>81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179</v>
      </c>
      <c r="BM204" s="218" t="s">
        <v>416</v>
      </c>
    </row>
    <row r="205" s="13" customFormat="1">
      <c r="A205" s="13"/>
      <c r="B205" s="225"/>
      <c r="C205" s="226"/>
      <c r="D205" s="227" t="s">
        <v>182</v>
      </c>
      <c r="E205" s="228" t="s">
        <v>19</v>
      </c>
      <c r="F205" s="229" t="s">
        <v>3836</v>
      </c>
      <c r="G205" s="226"/>
      <c r="H205" s="230">
        <v>242.483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182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171</v>
      </c>
    </row>
    <row r="206" s="15" customFormat="1">
      <c r="A206" s="15"/>
      <c r="B206" s="248"/>
      <c r="C206" s="249"/>
      <c r="D206" s="227" t="s">
        <v>182</v>
      </c>
      <c r="E206" s="250" t="s">
        <v>19</v>
      </c>
      <c r="F206" s="251" t="s">
        <v>188</v>
      </c>
      <c r="G206" s="249"/>
      <c r="H206" s="252">
        <v>242.483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182</v>
      </c>
      <c r="AU206" s="258" t="s">
        <v>81</v>
      </c>
      <c r="AV206" s="15" t="s">
        <v>179</v>
      </c>
      <c r="AW206" s="15" t="s">
        <v>33</v>
      </c>
      <c r="AX206" s="15" t="s">
        <v>79</v>
      </c>
      <c r="AY206" s="258" t="s">
        <v>171</v>
      </c>
    </row>
    <row r="207" s="2" customFormat="1" ht="16.5" customHeight="1">
      <c r="A207" s="41"/>
      <c r="B207" s="42"/>
      <c r="C207" s="207" t="s">
        <v>421</v>
      </c>
      <c r="D207" s="207" t="s">
        <v>174</v>
      </c>
      <c r="E207" s="208" t="s">
        <v>3827</v>
      </c>
      <c r="F207" s="209" t="s">
        <v>3828</v>
      </c>
      <c r="G207" s="210" t="s">
        <v>395</v>
      </c>
      <c r="H207" s="211">
        <v>4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42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179</v>
      </c>
      <c r="AT207" s="218" t="s">
        <v>174</v>
      </c>
      <c r="AU207" s="218" t="s">
        <v>81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179</v>
      </c>
      <c r="BM207" s="218" t="s">
        <v>424</v>
      </c>
    </row>
    <row r="208" s="12" customFormat="1" ht="22.8" customHeight="1">
      <c r="A208" s="12"/>
      <c r="B208" s="191"/>
      <c r="C208" s="192"/>
      <c r="D208" s="193" t="s">
        <v>70</v>
      </c>
      <c r="E208" s="205" t="s">
        <v>3837</v>
      </c>
      <c r="F208" s="205" t="s">
        <v>3838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SUM(P209:P228)</f>
        <v>0</v>
      </c>
      <c r="Q208" s="199"/>
      <c r="R208" s="200">
        <f>SUM(R209:R228)</f>
        <v>1190.0334593099997</v>
      </c>
      <c r="S208" s="199"/>
      <c r="T208" s="201">
        <f>SUM(T209:T228)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79</v>
      </c>
      <c r="AT208" s="203" t="s">
        <v>70</v>
      </c>
      <c r="AU208" s="203" t="s">
        <v>79</v>
      </c>
      <c r="AY208" s="202" t="s">
        <v>171</v>
      </c>
      <c r="BK208" s="204">
        <f>SUM(BK209:BK228)</f>
        <v>0</v>
      </c>
    </row>
    <row r="209" s="2" customFormat="1" ht="24.15" customHeight="1">
      <c r="A209" s="41"/>
      <c r="B209" s="42"/>
      <c r="C209" s="207" t="s">
        <v>265</v>
      </c>
      <c r="D209" s="207" t="s">
        <v>174</v>
      </c>
      <c r="E209" s="208" t="s">
        <v>3193</v>
      </c>
      <c r="F209" s="209" t="s">
        <v>3194</v>
      </c>
      <c r="G209" s="210" t="s">
        <v>191</v>
      </c>
      <c r="H209" s="211">
        <v>1001.751</v>
      </c>
      <c r="I209" s="212"/>
      <c r="J209" s="213">
        <f>ROUND(I209*H209,2)</f>
        <v>0</v>
      </c>
      <c r="K209" s="209" t="s">
        <v>178</v>
      </c>
      <c r="L209" s="47"/>
      <c r="M209" s="214" t="s">
        <v>19</v>
      </c>
      <c r="N209" s="215" t="s">
        <v>42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179</v>
      </c>
      <c r="AT209" s="218" t="s">
        <v>174</v>
      </c>
      <c r="AU209" s="218" t="s">
        <v>81</v>
      </c>
      <c r="AY209" s="20" t="s">
        <v>171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179</v>
      </c>
      <c r="BM209" s="218" t="s">
        <v>428</v>
      </c>
    </row>
    <row r="210" s="2" customFormat="1">
      <c r="A210" s="41"/>
      <c r="B210" s="42"/>
      <c r="C210" s="43"/>
      <c r="D210" s="220" t="s">
        <v>180</v>
      </c>
      <c r="E210" s="43"/>
      <c r="F210" s="221" t="s">
        <v>3195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180</v>
      </c>
      <c r="AU210" s="20" t="s">
        <v>81</v>
      </c>
    </row>
    <row r="211" s="13" customFormat="1">
      <c r="A211" s="13"/>
      <c r="B211" s="225"/>
      <c r="C211" s="226"/>
      <c r="D211" s="227" t="s">
        <v>182</v>
      </c>
      <c r="E211" s="228" t="s">
        <v>19</v>
      </c>
      <c r="F211" s="229" t="s">
        <v>3839</v>
      </c>
      <c r="G211" s="226"/>
      <c r="H211" s="230">
        <v>84.430999999999997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182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171</v>
      </c>
    </row>
    <row r="212" s="13" customFormat="1">
      <c r="A212" s="13"/>
      <c r="B212" s="225"/>
      <c r="C212" s="226"/>
      <c r="D212" s="227" t="s">
        <v>182</v>
      </c>
      <c r="E212" s="228" t="s">
        <v>19</v>
      </c>
      <c r="F212" s="229" t="s">
        <v>3840</v>
      </c>
      <c r="G212" s="226"/>
      <c r="H212" s="230">
        <v>341.01999999999998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182</v>
      </c>
      <c r="AU212" s="236" t="s">
        <v>81</v>
      </c>
      <c r="AV212" s="13" t="s">
        <v>81</v>
      </c>
      <c r="AW212" s="13" t="s">
        <v>33</v>
      </c>
      <c r="AX212" s="13" t="s">
        <v>71</v>
      </c>
      <c r="AY212" s="236" t="s">
        <v>171</v>
      </c>
    </row>
    <row r="213" s="13" customFormat="1">
      <c r="A213" s="13"/>
      <c r="B213" s="225"/>
      <c r="C213" s="226"/>
      <c r="D213" s="227" t="s">
        <v>182</v>
      </c>
      <c r="E213" s="228" t="s">
        <v>19</v>
      </c>
      <c r="F213" s="229" t="s">
        <v>3841</v>
      </c>
      <c r="G213" s="226"/>
      <c r="H213" s="230">
        <v>467.81599999999997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182</v>
      </c>
      <c r="AU213" s="236" t="s">
        <v>81</v>
      </c>
      <c r="AV213" s="13" t="s">
        <v>81</v>
      </c>
      <c r="AW213" s="13" t="s">
        <v>33</v>
      </c>
      <c r="AX213" s="13" t="s">
        <v>71</v>
      </c>
      <c r="AY213" s="236" t="s">
        <v>171</v>
      </c>
    </row>
    <row r="214" s="13" customFormat="1">
      <c r="A214" s="13"/>
      <c r="B214" s="225"/>
      <c r="C214" s="226"/>
      <c r="D214" s="227" t="s">
        <v>182</v>
      </c>
      <c r="E214" s="228" t="s">
        <v>19</v>
      </c>
      <c r="F214" s="229" t="s">
        <v>3842</v>
      </c>
      <c r="G214" s="226"/>
      <c r="H214" s="230">
        <v>113.984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182</v>
      </c>
      <c r="AU214" s="236" t="s">
        <v>81</v>
      </c>
      <c r="AV214" s="13" t="s">
        <v>81</v>
      </c>
      <c r="AW214" s="13" t="s">
        <v>33</v>
      </c>
      <c r="AX214" s="13" t="s">
        <v>71</v>
      </c>
      <c r="AY214" s="236" t="s">
        <v>171</v>
      </c>
    </row>
    <row r="215" s="13" customFormat="1">
      <c r="A215" s="13"/>
      <c r="B215" s="225"/>
      <c r="C215" s="226"/>
      <c r="D215" s="227" t="s">
        <v>182</v>
      </c>
      <c r="E215" s="228" t="s">
        <v>19</v>
      </c>
      <c r="F215" s="229" t="s">
        <v>3843</v>
      </c>
      <c r="G215" s="226"/>
      <c r="H215" s="230">
        <v>-5.5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182</v>
      </c>
      <c r="AU215" s="236" t="s">
        <v>81</v>
      </c>
      <c r="AV215" s="13" t="s">
        <v>81</v>
      </c>
      <c r="AW215" s="13" t="s">
        <v>33</v>
      </c>
      <c r="AX215" s="13" t="s">
        <v>71</v>
      </c>
      <c r="AY215" s="236" t="s">
        <v>171</v>
      </c>
    </row>
    <row r="216" s="15" customFormat="1">
      <c r="A216" s="15"/>
      <c r="B216" s="248"/>
      <c r="C216" s="249"/>
      <c r="D216" s="227" t="s">
        <v>182</v>
      </c>
      <c r="E216" s="250" t="s">
        <v>19</v>
      </c>
      <c r="F216" s="251" t="s">
        <v>188</v>
      </c>
      <c r="G216" s="249"/>
      <c r="H216" s="252">
        <v>1001.751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182</v>
      </c>
      <c r="AU216" s="258" t="s">
        <v>81</v>
      </c>
      <c r="AV216" s="15" t="s">
        <v>179</v>
      </c>
      <c r="AW216" s="15" t="s">
        <v>33</v>
      </c>
      <c r="AX216" s="15" t="s">
        <v>79</v>
      </c>
      <c r="AY216" s="258" t="s">
        <v>171</v>
      </c>
    </row>
    <row r="217" s="2" customFormat="1" ht="21.75" customHeight="1">
      <c r="A217" s="41"/>
      <c r="B217" s="42"/>
      <c r="C217" s="207" t="s">
        <v>431</v>
      </c>
      <c r="D217" s="207" t="s">
        <v>174</v>
      </c>
      <c r="E217" s="208" t="s">
        <v>3844</v>
      </c>
      <c r="F217" s="209" t="s">
        <v>3845</v>
      </c>
      <c r="G217" s="210" t="s">
        <v>191</v>
      </c>
      <c r="H217" s="211">
        <v>1001.751</v>
      </c>
      <c r="I217" s="212"/>
      <c r="J217" s="213">
        <f>ROUND(I217*H217,2)</f>
        <v>0</v>
      </c>
      <c r="K217" s="209" t="s">
        <v>178</v>
      </c>
      <c r="L217" s="47"/>
      <c r="M217" s="214" t="s">
        <v>19</v>
      </c>
      <c r="N217" s="215" t="s">
        <v>42</v>
      </c>
      <c r="O217" s="87"/>
      <c r="P217" s="216">
        <f>O217*H217</f>
        <v>0</v>
      </c>
      <c r="Q217" s="216">
        <v>0.46000000000000002</v>
      </c>
      <c r="R217" s="216">
        <f>Q217*H217</f>
        <v>460.80545999999998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179</v>
      </c>
      <c r="AT217" s="218" t="s">
        <v>174</v>
      </c>
      <c r="AU217" s="218" t="s">
        <v>81</v>
      </c>
      <c r="AY217" s="20" t="s">
        <v>171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179</v>
      </c>
      <c r="BM217" s="218" t="s">
        <v>434</v>
      </c>
    </row>
    <row r="218" s="2" customFormat="1">
      <c r="A218" s="41"/>
      <c r="B218" s="42"/>
      <c r="C218" s="43"/>
      <c r="D218" s="220" t="s">
        <v>180</v>
      </c>
      <c r="E218" s="43"/>
      <c r="F218" s="221" t="s">
        <v>3846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180</v>
      </c>
      <c r="AU218" s="20" t="s">
        <v>81</v>
      </c>
    </row>
    <row r="219" s="2" customFormat="1" ht="21.75" customHeight="1">
      <c r="A219" s="41"/>
      <c r="B219" s="42"/>
      <c r="C219" s="207" t="s">
        <v>272</v>
      </c>
      <c r="D219" s="207" t="s">
        <v>174</v>
      </c>
      <c r="E219" s="208" t="s">
        <v>3197</v>
      </c>
      <c r="F219" s="209" t="s">
        <v>3198</v>
      </c>
      <c r="G219" s="210" t="s">
        <v>191</v>
      </c>
      <c r="H219" s="211">
        <v>1001.751</v>
      </c>
      <c r="I219" s="212"/>
      <c r="J219" s="213">
        <f>ROUND(I219*H219,2)</f>
        <v>0</v>
      </c>
      <c r="K219" s="209" t="s">
        <v>178</v>
      </c>
      <c r="L219" s="47"/>
      <c r="M219" s="214" t="s">
        <v>19</v>
      </c>
      <c r="N219" s="215" t="s">
        <v>42</v>
      </c>
      <c r="O219" s="87"/>
      <c r="P219" s="216">
        <f>O219*H219</f>
        <v>0</v>
      </c>
      <c r="Q219" s="216">
        <v>0.34499999999999997</v>
      </c>
      <c r="R219" s="216">
        <f>Q219*H219</f>
        <v>345.60409499999997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179</v>
      </c>
      <c r="AT219" s="218" t="s">
        <v>174</v>
      </c>
      <c r="AU219" s="218" t="s">
        <v>81</v>
      </c>
      <c r="AY219" s="20" t="s">
        <v>171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179</v>
      </c>
      <c r="BM219" s="218" t="s">
        <v>451</v>
      </c>
    </row>
    <row r="220" s="2" customFormat="1">
      <c r="A220" s="41"/>
      <c r="B220" s="42"/>
      <c r="C220" s="43"/>
      <c r="D220" s="220" t="s">
        <v>180</v>
      </c>
      <c r="E220" s="43"/>
      <c r="F220" s="221" t="s">
        <v>3199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180</v>
      </c>
      <c r="AU220" s="20" t="s">
        <v>81</v>
      </c>
    </row>
    <row r="221" s="2" customFormat="1" ht="24.15" customHeight="1">
      <c r="A221" s="41"/>
      <c r="B221" s="42"/>
      <c r="C221" s="207" t="s">
        <v>454</v>
      </c>
      <c r="D221" s="207" t="s">
        <v>174</v>
      </c>
      <c r="E221" s="208" t="s">
        <v>3847</v>
      </c>
      <c r="F221" s="209" t="s">
        <v>3848</v>
      </c>
      <c r="G221" s="210" t="s">
        <v>191</v>
      </c>
      <c r="H221" s="211">
        <v>1001.751</v>
      </c>
      <c r="I221" s="212"/>
      <c r="J221" s="213">
        <f>ROUND(I221*H221,2)</f>
        <v>0</v>
      </c>
      <c r="K221" s="209" t="s">
        <v>178</v>
      </c>
      <c r="L221" s="47"/>
      <c r="M221" s="214" t="s">
        <v>19</v>
      </c>
      <c r="N221" s="215" t="s">
        <v>42</v>
      </c>
      <c r="O221" s="87"/>
      <c r="P221" s="216">
        <f>O221*H221</f>
        <v>0</v>
      </c>
      <c r="Q221" s="216">
        <v>0.16192000000000001</v>
      </c>
      <c r="R221" s="216">
        <f>Q221*H221</f>
        <v>162.20352192000001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179</v>
      </c>
      <c r="AT221" s="218" t="s">
        <v>174</v>
      </c>
      <c r="AU221" s="218" t="s">
        <v>81</v>
      </c>
      <c r="AY221" s="20" t="s">
        <v>171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179</v>
      </c>
      <c r="BM221" s="218" t="s">
        <v>457</v>
      </c>
    </row>
    <row r="222" s="2" customFormat="1">
      <c r="A222" s="41"/>
      <c r="B222" s="42"/>
      <c r="C222" s="43"/>
      <c r="D222" s="220" t="s">
        <v>180</v>
      </c>
      <c r="E222" s="43"/>
      <c r="F222" s="221" t="s">
        <v>3849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180</v>
      </c>
      <c r="AU222" s="20" t="s">
        <v>81</v>
      </c>
    </row>
    <row r="223" s="2" customFormat="1" ht="37.8" customHeight="1">
      <c r="A223" s="41"/>
      <c r="B223" s="42"/>
      <c r="C223" s="207" t="s">
        <v>276</v>
      </c>
      <c r="D223" s="207" t="s">
        <v>174</v>
      </c>
      <c r="E223" s="208" t="s">
        <v>3850</v>
      </c>
      <c r="F223" s="209" t="s">
        <v>3851</v>
      </c>
      <c r="G223" s="210" t="s">
        <v>191</v>
      </c>
      <c r="H223" s="211">
        <v>1001.751</v>
      </c>
      <c r="I223" s="212"/>
      <c r="J223" s="213">
        <f>ROUND(I223*H223,2)</f>
        <v>0</v>
      </c>
      <c r="K223" s="209" t="s">
        <v>178</v>
      </c>
      <c r="L223" s="47"/>
      <c r="M223" s="214" t="s">
        <v>19</v>
      </c>
      <c r="N223" s="215" t="s">
        <v>42</v>
      </c>
      <c r="O223" s="87"/>
      <c r="P223" s="216">
        <f>O223*H223</f>
        <v>0</v>
      </c>
      <c r="Q223" s="216">
        <v>0.11162</v>
      </c>
      <c r="R223" s="216">
        <f>Q223*H223</f>
        <v>111.81544661999999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179</v>
      </c>
      <c r="AT223" s="218" t="s">
        <v>174</v>
      </c>
      <c r="AU223" s="218" t="s">
        <v>81</v>
      </c>
      <c r="AY223" s="20" t="s">
        <v>171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179</v>
      </c>
      <c r="BM223" s="218" t="s">
        <v>462</v>
      </c>
    </row>
    <row r="224" s="2" customFormat="1">
      <c r="A224" s="41"/>
      <c r="B224" s="42"/>
      <c r="C224" s="43"/>
      <c r="D224" s="220" t="s">
        <v>180</v>
      </c>
      <c r="E224" s="43"/>
      <c r="F224" s="221" t="s">
        <v>3852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180</v>
      </c>
      <c r="AU224" s="20" t="s">
        <v>81</v>
      </c>
    </row>
    <row r="225" s="2" customFormat="1" ht="16.5" customHeight="1">
      <c r="A225" s="41"/>
      <c r="B225" s="42"/>
      <c r="C225" s="269" t="s">
        <v>464</v>
      </c>
      <c r="D225" s="269" t="s">
        <v>565</v>
      </c>
      <c r="E225" s="270" t="s">
        <v>3853</v>
      </c>
      <c r="F225" s="271" t="s">
        <v>3854</v>
      </c>
      <c r="G225" s="272" t="s">
        <v>191</v>
      </c>
      <c r="H225" s="273">
        <v>1011.769</v>
      </c>
      <c r="I225" s="274"/>
      <c r="J225" s="275">
        <f>ROUND(I225*H225,2)</f>
        <v>0</v>
      </c>
      <c r="K225" s="271" t="s">
        <v>178</v>
      </c>
      <c r="L225" s="276"/>
      <c r="M225" s="277" t="s">
        <v>19</v>
      </c>
      <c r="N225" s="278" t="s">
        <v>42</v>
      </c>
      <c r="O225" s="87"/>
      <c r="P225" s="216">
        <f>O225*H225</f>
        <v>0</v>
      </c>
      <c r="Q225" s="216">
        <v>0.10833</v>
      </c>
      <c r="R225" s="216">
        <f>Q225*H225</f>
        <v>109.60493577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204</v>
      </c>
      <c r="AT225" s="218" t="s">
        <v>565</v>
      </c>
      <c r="AU225" s="218" t="s">
        <v>81</v>
      </c>
      <c r="AY225" s="20" t="s">
        <v>171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179</v>
      </c>
      <c r="BM225" s="218" t="s">
        <v>467</v>
      </c>
    </row>
    <row r="226" s="13" customFormat="1">
      <c r="A226" s="13"/>
      <c r="B226" s="225"/>
      <c r="C226" s="226"/>
      <c r="D226" s="227" t="s">
        <v>182</v>
      </c>
      <c r="E226" s="228" t="s">
        <v>19</v>
      </c>
      <c r="F226" s="229" t="s">
        <v>3855</v>
      </c>
      <c r="G226" s="226"/>
      <c r="H226" s="230">
        <v>1011.769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182</v>
      </c>
      <c r="AU226" s="236" t="s">
        <v>81</v>
      </c>
      <c r="AV226" s="13" t="s">
        <v>81</v>
      </c>
      <c r="AW226" s="13" t="s">
        <v>33</v>
      </c>
      <c r="AX226" s="13" t="s">
        <v>71</v>
      </c>
      <c r="AY226" s="236" t="s">
        <v>171</v>
      </c>
    </row>
    <row r="227" s="15" customFormat="1">
      <c r="A227" s="15"/>
      <c r="B227" s="248"/>
      <c r="C227" s="249"/>
      <c r="D227" s="227" t="s">
        <v>182</v>
      </c>
      <c r="E227" s="250" t="s">
        <v>19</v>
      </c>
      <c r="F227" s="251" t="s">
        <v>188</v>
      </c>
      <c r="G227" s="249"/>
      <c r="H227" s="252">
        <v>1011.769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182</v>
      </c>
      <c r="AU227" s="258" t="s">
        <v>81</v>
      </c>
      <c r="AV227" s="15" t="s">
        <v>179</v>
      </c>
      <c r="AW227" s="15" t="s">
        <v>33</v>
      </c>
      <c r="AX227" s="15" t="s">
        <v>79</v>
      </c>
      <c r="AY227" s="258" t="s">
        <v>171</v>
      </c>
    </row>
    <row r="228" s="2" customFormat="1" ht="16.5" customHeight="1">
      <c r="A228" s="41"/>
      <c r="B228" s="42"/>
      <c r="C228" s="207" t="s">
        <v>280</v>
      </c>
      <c r="D228" s="207" t="s">
        <v>174</v>
      </c>
      <c r="E228" s="208" t="s">
        <v>3827</v>
      </c>
      <c r="F228" s="209" t="s">
        <v>3828</v>
      </c>
      <c r="G228" s="210" t="s">
        <v>395</v>
      </c>
      <c r="H228" s="211">
        <v>2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179</v>
      </c>
      <c r="AT228" s="218" t="s">
        <v>174</v>
      </c>
      <c r="AU228" s="218" t="s">
        <v>81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179</v>
      </c>
      <c r="BM228" s="218" t="s">
        <v>471</v>
      </c>
    </row>
    <row r="229" s="12" customFormat="1" ht="22.8" customHeight="1">
      <c r="A229" s="12"/>
      <c r="B229" s="191"/>
      <c r="C229" s="192"/>
      <c r="D229" s="193" t="s">
        <v>70</v>
      </c>
      <c r="E229" s="205" t="s">
        <v>3856</v>
      </c>
      <c r="F229" s="205" t="s">
        <v>3857</v>
      </c>
      <c r="G229" s="192"/>
      <c r="H229" s="192"/>
      <c r="I229" s="195"/>
      <c r="J229" s="206">
        <f>BK229</f>
        <v>0</v>
      </c>
      <c r="K229" s="192"/>
      <c r="L229" s="197"/>
      <c r="M229" s="198"/>
      <c r="N229" s="199"/>
      <c r="O229" s="199"/>
      <c r="P229" s="200">
        <f>SUM(P230:P252)</f>
        <v>0</v>
      </c>
      <c r="Q229" s="199"/>
      <c r="R229" s="200">
        <f>SUM(R230:R252)</f>
        <v>105.49019455</v>
      </c>
      <c r="S229" s="199"/>
      <c r="T229" s="201">
        <f>SUM(T230:T252)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2" t="s">
        <v>79</v>
      </c>
      <c r="AT229" s="203" t="s">
        <v>70</v>
      </c>
      <c r="AU229" s="203" t="s">
        <v>79</v>
      </c>
      <c r="AY229" s="202" t="s">
        <v>171</v>
      </c>
      <c r="BK229" s="204">
        <f>SUM(BK230:BK252)</f>
        <v>0</v>
      </c>
    </row>
    <row r="230" s="2" customFormat="1" ht="24.15" customHeight="1">
      <c r="A230" s="41"/>
      <c r="B230" s="42"/>
      <c r="C230" s="207" t="s">
        <v>172</v>
      </c>
      <c r="D230" s="207" t="s">
        <v>174</v>
      </c>
      <c r="E230" s="208" t="s">
        <v>3858</v>
      </c>
      <c r="F230" s="209" t="s">
        <v>3859</v>
      </c>
      <c r="G230" s="210" t="s">
        <v>234</v>
      </c>
      <c r="H230" s="211">
        <v>76.359999999999999</v>
      </c>
      <c r="I230" s="212"/>
      <c r="J230" s="213">
        <f>ROUND(I230*H230,2)</f>
        <v>0</v>
      </c>
      <c r="K230" s="209" t="s">
        <v>178</v>
      </c>
      <c r="L230" s="47"/>
      <c r="M230" s="214" t="s">
        <v>19</v>
      </c>
      <c r="N230" s="215" t="s">
        <v>42</v>
      </c>
      <c r="O230" s="87"/>
      <c r="P230" s="216">
        <f>O230*H230</f>
        <v>0</v>
      </c>
      <c r="Q230" s="216">
        <v>0.20219000000000001</v>
      </c>
      <c r="R230" s="216">
        <f>Q230*H230</f>
        <v>15.439228400000001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179</v>
      </c>
      <c r="AT230" s="218" t="s">
        <v>174</v>
      </c>
      <c r="AU230" s="218" t="s">
        <v>81</v>
      </c>
      <c r="AY230" s="20" t="s">
        <v>171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179</v>
      </c>
      <c r="BM230" s="218" t="s">
        <v>488</v>
      </c>
    </row>
    <row r="231" s="2" customFormat="1">
      <c r="A231" s="41"/>
      <c r="B231" s="42"/>
      <c r="C231" s="43"/>
      <c r="D231" s="220" t="s">
        <v>180</v>
      </c>
      <c r="E231" s="43"/>
      <c r="F231" s="221" t="s">
        <v>3860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180</v>
      </c>
      <c r="AU231" s="20" t="s">
        <v>81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3861</v>
      </c>
      <c r="G232" s="226"/>
      <c r="H232" s="230">
        <v>76.359999999999999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5" customFormat="1">
      <c r="A233" s="15"/>
      <c r="B233" s="248"/>
      <c r="C233" s="249"/>
      <c r="D233" s="227" t="s">
        <v>182</v>
      </c>
      <c r="E233" s="250" t="s">
        <v>19</v>
      </c>
      <c r="F233" s="251" t="s">
        <v>188</v>
      </c>
      <c r="G233" s="249"/>
      <c r="H233" s="252">
        <v>76.359999999999999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182</v>
      </c>
      <c r="AU233" s="258" t="s">
        <v>81</v>
      </c>
      <c r="AV233" s="15" t="s">
        <v>179</v>
      </c>
      <c r="AW233" s="15" t="s">
        <v>33</v>
      </c>
      <c r="AX233" s="15" t="s">
        <v>79</v>
      </c>
      <c r="AY233" s="258" t="s">
        <v>171</v>
      </c>
    </row>
    <row r="234" s="2" customFormat="1" ht="16.5" customHeight="1">
      <c r="A234" s="41"/>
      <c r="B234" s="42"/>
      <c r="C234" s="269" t="s">
        <v>286</v>
      </c>
      <c r="D234" s="269" t="s">
        <v>565</v>
      </c>
      <c r="E234" s="270" t="s">
        <v>3862</v>
      </c>
      <c r="F234" s="271" t="s">
        <v>3863</v>
      </c>
      <c r="G234" s="272" t="s">
        <v>234</v>
      </c>
      <c r="H234" s="273">
        <v>77.887</v>
      </c>
      <c r="I234" s="274"/>
      <c r="J234" s="275">
        <f>ROUND(I234*H234,2)</f>
        <v>0</v>
      </c>
      <c r="K234" s="271" t="s">
        <v>178</v>
      </c>
      <c r="L234" s="276"/>
      <c r="M234" s="277" t="s">
        <v>19</v>
      </c>
      <c r="N234" s="278" t="s">
        <v>42</v>
      </c>
      <c r="O234" s="87"/>
      <c r="P234" s="216">
        <f>O234*H234</f>
        <v>0</v>
      </c>
      <c r="Q234" s="216">
        <v>0.11167000000000001</v>
      </c>
      <c r="R234" s="216">
        <f>Q234*H234</f>
        <v>8.69764129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204</v>
      </c>
      <c r="AT234" s="218" t="s">
        <v>565</v>
      </c>
      <c r="AU234" s="218" t="s">
        <v>81</v>
      </c>
      <c r="AY234" s="20" t="s">
        <v>171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179</v>
      </c>
      <c r="BM234" s="218" t="s">
        <v>498</v>
      </c>
    </row>
    <row r="235" s="13" customFormat="1">
      <c r="A235" s="13"/>
      <c r="B235" s="225"/>
      <c r="C235" s="226"/>
      <c r="D235" s="227" t="s">
        <v>182</v>
      </c>
      <c r="E235" s="228" t="s">
        <v>19</v>
      </c>
      <c r="F235" s="229" t="s">
        <v>3864</v>
      </c>
      <c r="G235" s="226"/>
      <c r="H235" s="230">
        <v>77.887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182</v>
      </c>
      <c r="AU235" s="236" t="s">
        <v>81</v>
      </c>
      <c r="AV235" s="13" t="s">
        <v>81</v>
      </c>
      <c r="AW235" s="13" t="s">
        <v>33</v>
      </c>
      <c r="AX235" s="13" t="s">
        <v>71</v>
      </c>
      <c r="AY235" s="236" t="s">
        <v>171</v>
      </c>
    </row>
    <row r="236" s="15" customFormat="1">
      <c r="A236" s="15"/>
      <c r="B236" s="248"/>
      <c r="C236" s="249"/>
      <c r="D236" s="227" t="s">
        <v>182</v>
      </c>
      <c r="E236" s="250" t="s">
        <v>19</v>
      </c>
      <c r="F236" s="251" t="s">
        <v>188</v>
      </c>
      <c r="G236" s="249"/>
      <c r="H236" s="252">
        <v>77.887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182</v>
      </c>
      <c r="AU236" s="258" t="s">
        <v>81</v>
      </c>
      <c r="AV236" s="15" t="s">
        <v>179</v>
      </c>
      <c r="AW236" s="15" t="s">
        <v>33</v>
      </c>
      <c r="AX236" s="15" t="s">
        <v>79</v>
      </c>
      <c r="AY236" s="258" t="s">
        <v>171</v>
      </c>
    </row>
    <row r="237" s="2" customFormat="1" ht="24.15" customHeight="1">
      <c r="A237" s="41"/>
      <c r="B237" s="42"/>
      <c r="C237" s="207" t="s">
        <v>500</v>
      </c>
      <c r="D237" s="207" t="s">
        <v>174</v>
      </c>
      <c r="E237" s="208" t="s">
        <v>3865</v>
      </c>
      <c r="F237" s="209" t="s">
        <v>3866</v>
      </c>
      <c r="G237" s="210" t="s">
        <v>234</v>
      </c>
      <c r="H237" s="211">
        <v>261.00999999999999</v>
      </c>
      <c r="I237" s="212"/>
      <c r="J237" s="213">
        <f>ROUND(I237*H237,2)</f>
        <v>0</v>
      </c>
      <c r="K237" s="209" t="s">
        <v>178</v>
      </c>
      <c r="L237" s="47"/>
      <c r="M237" s="214" t="s">
        <v>19</v>
      </c>
      <c r="N237" s="215" t="s">
        <v>42</v>
      </c>
      <c r="O237" s="87"/>
      <c r="P237" s="216">
        <f>O237*H237</f>
        <v>0</v>
      </c>
      <c r="Q237" s="216">
        <v>0.15540000000000001</v>
      </c>
      <c r="R237" s="216">
        <f>Q237*H237</f>
        <v>40.560954000000002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179</v>
      </c>
      <c r="AT237" s="218" t="s">
        <v>174</v>
      </c>
      <c r="AU237" s="218" t="s">
        <v>81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179</v>
      </c>
      <c r="BM237" s="218" t="s">
        <v>503</v>
      </c>
    </row>
    <row r="238" s="2" customFormat="1">
      <c r="A238" s="41"/>
      <c r="B238" s="42"/>
      <c r="C238" s="43"/>
      <c r="D238" s="220" t="s">
        <v>180</v>
      </c>
      <c r="E238" s="43"/>
      <c r="F238" s="221" t="s">
        <v>3867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180</v>
      </c>
      <c r="AU238" s="20" t="s">
        <v>81</v>
      </c>
    </row>
    <row r="239" s="13" customFormat="1">
      <c r="A239" s="13"/>
      <c r="B239" s="225"/>
      <c r="C239" s="226"/>
      <c r="D239" s="227" t="s">
        <v>182</v>
      </c>
      <c r="E239" s="228" t="s">
        <v>19</v>
      </c>
      <c r="F239" s="229" t="s">
        <v>3868</v>
      </c>
      <c r="G239" s="226"/>
      <c r="H239" s="230">
        <v>84.366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182</v>
      </c>
      <c r="AU239" s="236" t="s">
        <v>81</v>
      </c>
      <c r="AV239" s="13" t="s">
        <v>81</v>
      </c>
      <c r="AW239" s="13" t="s">
        <v>33</v>
      </c>
      <c r="AX239" s="13" t="s">
        <v>71</v>
      </c>
      <c r="AY239" s="236" t="s">
        <v>171</v>
      </c>
    </row>
    <row r="240" s="13" customFormat="1">
      <c r="A240" s="13"/>
      <c r="B240" s="225"/>
      <c r="C240" s="226"/>
      <c r="D240" s="227" t="s">
        <v>182</v>
      </c>
      <c r="E240" s="228" t="s">
        <v>19</v>
      </c>
      <c r="F240" s="229" t="s">
        <v>3869</v>
      </c>
      <c r="G240" s="226"/>
      <c r="H240" s="230">
        <v>107.25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182</v>
      </c>
      <c r="AU240" s="236" t="s">
        <v>81</v>
      </c>
      <c r="AV240" s="13" t="s">
        <v>81</v>
      </c>
      <c r="AW240" s="13" t="s">
        <v>33</v>
      </c>
      <c r="AX240" s="13" t="s">
        <v>71</v>
      </c>
      <c r="AY240" s="236" t="s">
        <v>171</v>
      </c>
    </row>
    <row r="241" s="13" customFormat="1">
      <c r="A241" s="13"/>
      <c r="B241" s="225"/>
      <c r="C241" s="226"/>
      <c r="D241" s="227" t="s">
        <v>182</v>
      </c>
      <c r="E241" s="228" t="s">
        <v>19</v>
      </c>
      <c r="F241" s="229" t="s">
        <v>3870</v>
      </c>
      <c r="G241" s="226"/>
      <c r="H241" s="230">
        <v>48.052999999999997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182</v>
      </c>
      <c r="AU241" s="236" t="s">
        <v>81</v>
      </c>
      <c r="AV241" s="13" t="s">
        <v>81</v>
      </c>
      <c r="AW241" s="13" t="s">
        <v>33</v>
      </c>
      <c r="AX241" s="13" t="s">
        <v>71</v>
      </c>
      <c r="AY241" s="236" t="s">
        <v>171</v>
      </c>
    </row>
    <row r="242" s="14" customFormat="1">
      <c r="A242" s="14"/>
      <c r="B242" s="237"/>
      <c r="C242" s="238"/>
      <c r="D242" s="227" t="s">
        <v>182</v>
      </c>
      <c r="E242" s="239" t="s">
        <v>19</v>
      </c>
      <c r="F242" s="240" t="s">
        <v>3795</v>
      </c>
      <c r="G242" s="238"/>
      <c r="H242" s="241">
        <v>239.66899999999998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182</v>
      </c>
      <c r="AU242" s="247" t="s">
        <v>81</v>
      </c>
      <c r="AV242" s="14" t="s">
        <v>185</v>
      </c>
      <c r="AW242" s="14" t="s">
        <v>33</v>
      </c>
      <c r="AX242" s="14" t="s">
        <v>71</v>
      </c>
      <c r="AY242" s="247" t="s">
        <v>171</v>
      </c>
    </row>
    <row r="243" s="13" customFormat="1">
      <c r="A243" s="13"/>
      <c r="B243" s="225"/>
      <c r="C243" s="226"/>
      <c r="D243" s="227" t="s">
        <v>182</v>
      </c>
      <c r="E243" s="228" t="s">
        <v>19</v>
      </c>
      <c r="F243" s="229" t="s">
        <v>3871</v>
      </c>
      <c r="G243" s="226"/>
      <c r="H243" s="230">
        <v>21.341000000000001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182</v>
      </c>
      <c r="AU243" s="236" t="s">
        <v>81</v>
      </c>
      <c r="AV243" s="13" t="s">
        <v>81</v>
      </c>
      <c r="AW243" s="13" t="s">
        <v>33</v>
      </c>
      <c r="AX243" s="13" t="s">
        <v>71</v>
      </c>
      <c r="AY243" s="236" t="s">
        <v>171</v>
      </c>
    </row>
    <row r="244" s="14" customFormat="1">
      <c r="A244" s="14"/>
      <c r="B244" s="237"/>
      <c r="C244" s="238"/>
      <c r="D244" s="227" t="s">
        <v>182</v>
      </c>
      <c r="E244" s="239" t="s">
        <v>19</v>
      </c>
      <c r="F244" s="240" t="s">
        <v>3797</v>
      </c>
      <c r="G244" s="238"/>
      <c r="H244" s="241">
        <v>21.341000000000001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182</v>
      </c>
      <c r="AU244" s="247" t="s">
        <v>81</v>
      </c>
      <c r="AV244" s="14" t="s">
        <v>185</v>
      </c>
      <c r="AW244" s="14" t="s">
        <v>33</v>
      </c>
      <c r="AX244" s="14" t="s">
        <v>71</v>
      </c>
      <c r="AY244" s="247" t="s">
        <v>171</v>
      </c>
    </row>
    <row r="245" s="15" customFormat="1">
      <c r="A245" s="15"/>
      <c r="B245" s="248"/>
      <c r="C245" s="249"/>
      <c r="D245" s="227" t="s">
        <v>182</v>
      </c>
      <c r="E245" s="250" t="s">
        <v>19</v>
      </c>
      <c r="F245" s="251" t="s">
        <v>188</v>
      </c>
      <c r="G245" s="249"/>
      <c r="H245" s="252">
        <v>261.00999999999999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182</v>
      </c>
      <c r="AU245" s="258" t="s">
        <v>81</v>
      </c>
      <c r="AV245" s="15" t="s">
        <v>179</v>
      </c>
      <c r="AW245" s="15" t="s">
        <v>33</v>
      </c>
      <c r="AX245" s="15" t="s">
        <v>79</v>
      </c>
      <c r="AY245" s="258" t="s">
        <v>171</v>
      </c>
    </row>
    <row r="246" s="2" customFormat="1" ht="16.5" customHeight="1">
      <c r="A246" s="41"/>
      <c r="B246" s="42"/>
      <c r="C246" s="269" t="s">
        <v>200</v>
      </c>
      <c r="D246" s="269" t="s">
        <v>565</v>
      </c>
      <c r="E246" s="270" t="s">
        <v>3872</v>
      </c>
      <c r="F246" s="271" t="s">
        <v>3873</v>
      </c>
      <c r="G246" s="272" t="s">
        <v>395</v>
      </c>
      <c r="H246" s="273">
        <v>245</v>
      </c>
      <c r="I246" s="274"/>
      <c r="J246" s="275">
        <f>ROUND(I246*H246,2)</f>
        <v>0</v>
      </c>
      <c r="K246" s="271" t="s">
        <v>19</v>
      </c>
      <c r="L246" s="276"/>
      <c r="M246" s="277" t="s">
        <v>19</v>
      </c>
      <c r="N246" s="278" t="s">
        <v>42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204</v>
      </c>
      <c r="AT246" s="218" t="s">
        <v>565</v>
      </c>
      <c r="AU246" s="218" t="s">
        <v>81</v>
      </c>
      <c r="AY246" s="20" t="s">
        <v>171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179</v>
      </c>
      <c r="BM246" s="218" t="s">
        <v>510</v>
      </c>
    </row>
    <row r="247" s="2" customFormat="1" ht="16.5" customHeight="1">
      <c r="A247" s="41"/>
      <c r="B247" s="42"/>
      <c r="C247" s="269" t="s">
        <v>512</v>
      </c>
      <c r="D247" s="269" t="s">
        <v>565</v>
      </c>
      <c r="E247" s="270" t="s">
        <v>3874</v>
      </c>
      <c r="F247" s="271" t="s">
        <v>3875</v>
      </c>
      <c r="G247" s="272" t="s">
        <v>395</v>
      </c>
      <c r="H247" s="273">
        <v>22</v>
      </c>
      <c r="I247" s="274"/>
      <c r="J247" s="275">
        <f>ROUND(I247*H247,2)</f>
        <v>0</v>
      </c>
      <c r="K247" s="271" t="s">
        <v>19</v>
      </c>
      <c r="L247" s="276"/>
      <c r="M247" s="277" t="s">
        <v>19</v>
      </c>
      <c r="N247" s="278" t="s">
        <v>42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204</v>
      </c>
      <c r="AT247" s="218" t="s">
        <v>565</v>
      </c>
      <c r="AU247" s="218" t="s">
        <v>81</v>
      </c>
      <c r="AY247" s="20" t="s">
        <v>171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179</v>
      </c>
      <c r="BM247" s="218" t="s">
        <v>515</v>
      </c>
    </row>
    <row r="248" s="2" customFormat="1" ht="16.5" customHeight="1">
      <c r="A248" s="41"/>
      <c r="B248" s="42"/>
      <c r="C248" s="207" t="s">
        <v>372</v>
      </c>
      <c r="D248" s="207" t="s">
        <v>174</v>
      </c>
      <c r="E248" s="208" t="s">
        <v>3876</v>
      </c>
      <c r="F248" s="209" t="s">
        <v>3877</v>
      </c>
      <c r="G248" s="210" t="s">
        <v>534</v>
      </c>
      <c r="H248" s="211">
        <v>18.079000000000001</v>
      </c>
      <c r="I248" s="212"/>
      <c r="J248" s="213">
        <f>ROUND(I248*H248,2)</f>
        <v>0</v>
      </c>
      <c r="K248" s="209" t="s">
        <v>178</v>
      </c>
      <c r="L248" s="47"/>
      <c r="M248" s="214" t="s">
        <v>19</v>
      </c>
      <c r="N248" s="215" t="s">
        <v>42</v>
      </c>
      <c r="O248" s="87"/>
      <c r="P248" s="216">
        <f>O248*H248</f>
        <v>0</v>
      </c>
      <c r="Q248" s="216">
        <v>2.2563399999999998</v>
      </c>
      <c r="R248" s="216">
        <f>Q248*H248</f>
        <v>40.792370859999998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179</v>
      </c>
      <c r="AT248" s="218" t="s">
        <v>174</v>
      </c>
      <c r="AU248" s="218" t="s">
        <v>81</v>
      </c>
      <c r="AY248" s="20" t="s">
        <v>171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179</v>
      </c>
      <c r="BM248" s="218" t="s">
        <v>525</v>
      </c>
    </row>
    <row r="249" s="2" customFormat="1">
      <c r="A249" s="41"/>
      <c r="B249" s="42"/>
      <c r="C249" s="43"/>
      <c r="D249" s="220" t="s">
        <v>180</v>
      </c>
      <c r="E249" s="43"/>
      <c r="F249" s="221" t="s">
        <v>3878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180</v>
      </c>
      <c r="AU249" s="20" t="s">
        <v>81</v>
      </c>
    </row>
    <row r="250" s="13" customFormat="1">
      <c r="A250" s="13"/>
      <c r="B250" s="225"/>
      <c r="C250" s="226"/>
      <c r="D250" s="227" t="s">
        <v>182</v>
      </c>
      <c r="E250" s="228" t="s">
        <v>19</v>
      </c>
      <c r="F250" s="229" t="s">
        <v>3879</v>
      </c>
      <c r="G250" s="226"/>
      <c r="H250" s="230">
        <v>7.6390000000000002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182</v>
      </c>
      <c r="AU250" s="236" t="s">
        <v>81</v>
      </c>
      <c r="AV250" s="13" t="s">
        <v>81</v>
      </c>
      <c r="AW250" s="13" t="s">
        <v>33</v>
      </c>
      <c r="AX250" s="13" t="s">
        <v>71</v>
      </c>
      <c r="AY250" s="236" t="s">
        <v>171</v>
      </c>
    </row>
    <row r="251" s="13" customFormat="1">
      <c r="A251" s="13"/>
      <c r="B251" s="225"/>
      <c r="C251" s="226"/>
      <c r="D251" s="227" t="s">
        <v>182</v>
      </c>
      <c r="E251" s="228" t="s">
        <v>19</v>
      </c>
      <c r="F251" s="229" t="s">
        <v>3880</v>
      </c>
      <c r="G251" s="226"/>
      <c r="H251" s="230">
        <v>10.44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182</v>
      </c>
      <c r="AU251" s="236" t="s">
        <v>81</v>
      </c>
      <c r="AV251" s="13" t="s">
        <v>81</v>
      </c>
      <c r="AW251" s="13" t="s">
        <v>33</v>
      </c>
      <c r="AX251" s="13" t="s">
        <v>71</v>
      </c>
      <c r="AY251" s="236" t="s">
        <v>171</v>
      </c>
    </row>
    <row r="252" s="15" customFormat="1">
      <c r="A252" s="15"/>
      <c r="B252" s="248"/>
      <c r="C252" s="249"/>
      <c r="D252" s="227" t="s">
        <v>182</v>
      </c>
      <c r="E252" s="250" t="s">
        <v>19</v>
      </c>
      <c r="F252" s="251" t="s">
        <v>188</v>
      </c>
      <c r="G252" s="249"/>
      <c r="H252" s="252">
        <v>18.079000000000001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8" t="s">
        <v>182</v>
      </c>
      <c r="AU252" s="258" t="s">
        <v>81</v>
      </c>
      <c r="AV252" s="15" t="s">
        <v>179</v>
      </c>
      <c r="AW252" s="15" t="s">
        <v>33</v>
      </c>
      <c r="AX252" s="15" t="s">
        <v>79</v>
      </c>
      <c r="AY252" s="258" t="s">
        <v>171</v>
      </c>
    </row>
    <row r="253" s="12" customFormat="1" ht="22.8" customHeight="1">
      <c r="A253" s="12"/>
      <c r="B253" s="191"/>
      <c r="C253" s="192"/>
      <c r="D253" s="193" t="s">
        <v>70</v>
      </c>
      <c r="E253" s="205" t="s">
        <v>663</v>
      </c>
      <c r="F253" s="205" t="s">
        <v>664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SUM(P254:P280)</f>
        <v>0</v>
      </c>
      <c r="Q253" s="199"/>
      <c r="R253" s="200">
        <f>SUM(R254:R280)</f>
        <v>2.1264142399999999</v>
      </c>
      <c r="S253" s="199"/>
      <c r="T253" s="201">
        <f>SUM(T254:T280)</f>
        <v>0.32800000000000001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79</v>
      </c>
      <c r="AT253" s="203" t="s">
        <v>70</v>
      </c>
      <c r="AU253" s="203" t="s">
        <v>79</v>
      </c>
      <c r="AY253" s="202" t="s">
        <v>171</v>
      </c>
      <c r="BK253" s="204">
        <f>SUM(BK254:BK280)</f>
        <v>0</v>
      </c>
    </row>
    <row r="254" s="2" customFormat="1" ht="24.15" customHeight="1">
      <c r="A254" s="41"/>
      <c r="B254" s="42"/>
      <c r="C254" s="207" t="s">
        <v>528</v>
      </c>
      <c r="D254" s="207" t="s">
        <v>174</v>
      </c>
      <c r="E254" s="208" t="s">
        <v>3881</v>
      </c>
      <c r="F254" s="209" t="s">
        <v>3882</v>
      </c>
      <c r="G254" s="210" t="s">
        <v>395</v>
      </c>
      <c r="H254" s="211">
        <v>5</v>
      </c>
      <c r="I254" s="212"/>
      <c r="J254" s="213">
        <f>ROUND(I254*H254,2)</f>
        <v>0</v>
      </c>
      <c r="K254" s="209" t="s">
        <v>178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0.0045900000000000003</v>
      </c>
      <c r="R254" s="216">
        <f>Q254*H254</f>
        <v>0.022950000000000002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179</v>
      </c>
      <c r="AT254" s="218" t="s">
        <v>174</v>
      </c>
      <c r="AU254" s="218" t="s">
        <v>81</v>
      </c>
      <c r="AY254" s="20" t="s">
        <v>171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179</v>
      </c>
      <c r="BM254" s="218" t="s">
        <v>531</v>
      </c>
    </row>
    <row r="255" s="2" customFormat="1">
      <c r="A255" s="41"/>
      <c r="B255" s="42"/>
      <c r="C255" s="43"/>
      <c r="D255" s="220" t="s">
        <v>180</v>
      </c>
      <c r="E255" s="43"/>
      <c r="F255" s="221" t="s">
        <v>3883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180</v>
      </c>
      <c r="AU255" s="20" t="s">
        <v>81</v>
      </c>
    </row>
    <row r="256" s="13" customFormat="1">
      <c r="A256" s="13"/>
      <c r="B256" s="225"/>
      <c r="C256" s="226"/>
      <c r="D256" s="227" t="s">
        <v>182</v>
      </c>
      <c r="E256" s="228" t="s">
        <v>19</v>
      </c>
      <c r="F256" s="229" t="s">
        <v>3884</v>
      </c>
      <c r="G256" s="226"/>
      <c r="H256" s="230">
        <v>5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182</v>
      </c>
      <c r="AU256" s="236" t="s">
        <v>81</v>
      </c>
      <c r="AV256" s="13" t="s">
        <v>81</v>
      </c>
      <c r="AW256" s="13" t="s">
        <v>33</v>
      </c>
      <c r="AX256" s="13" t="s">
        <v>71</v>
      </c>
      <c r="AY256" s="236" t="s">
        <v>171</v>
      </c>
    </row>
    <row r="257" s="15" customFormat="1">
      <c r="A257" s="15"/>
      <c r="B257" s="248"/>
      <c r="C257" s="249"/>
      <c r="D257" s="227" t="s">
        <v>182</v>
      </c>
      <c r="E257" s="250" t="s">
        <v>19</v>
      </c>
      <c r="F257" s="251" t="s">
        <v>188</v>
      </c>
      <c r="G257" s="249"/>
      <c r="H257" s="252">
        <v>5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182</v>
      </c>
      <c r="AU257" s="258" t="s">
        <v>81</v>
      </c>
      <c r="AV257" s="15" t="s">
        <v>179</v>
      </c>
      <c r="AW257" s="15" t="s">
        <v>33</v>
      </c>
      <c r="AX257" s="15" t="s">
        <v>79</v>
      </c>
      <c r="AY257" s="258" t="s">
        <v>171</v>
      </c>
    </row>
    <row r="258" s="2" customFormat="1" ht="16.5" customHeight="1">
      <c r="A258" s="41"/>
      <c r="B258" s="42"/>
      <c r="C258" s="269" t="s">
        <v>396</v>
      </c>
      <c r="D258" s="269" t="s">
        <v>565</v>
      </c>
      <c r="E258" s="270" t="s">
        <v>3885</v>
      </c>
      <c r="F258" s="271" t="s">
        <v>3886</v>
      </c>
      <c r="G258" s="272" t="s">
        <v>395</v>
      </c>
      <c r="H258" s="273">
        <v>5</v>
      </c>
      <c r="I258" s="274"/>
      <c r="J258" s="275">
        <f>ROUND(I258*H258,2)</f>
        <v>0</v>
      </c>
      <c r="K258" s="271" t="s">
        <v>178</v>
      </c>
      <c r="L258" s="276"/>
      <c r="M258" s="277" t="s">
        <v>19</v>
      </c>
      <c r="N258" s="278" t="s">
        <v>42</v>
      </c>
      <c r="O258" s="87"/>
      <c r="P258" s="216">
        <f>O258*H258</f>
        <v>0</v>
      </c>
      <c r="Q258" s="216">
        <v>0.11700000000000001</v>
      </c>
      <c r="R258" s="216">
        <f>Q258*H258</f>
        <v>0.58500000000000008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204</v>
      </c>
      <c r="AT258" s="218" t="s">
        <v>565</v>
      </c>
      <c r="AU258" s="218" t="s">
        <v>81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179</v>
      </c>
      <c r="BM258" s="218" t="s">
        <v>535</v>
      </c>
    </row>
    <row r="259" s="2" customFormat="1" ht="16.5" customHeight="1">
      <c r="A259" s="41"/>
      <c r="B259" s="42"/>
      <c r="C259" s="207" t="s">
        <v>538</v>
      </c>
      <c r="D259" s="207" t="s">
        <v>174</v>
      </c>
      <c r="E259" s="208" t="s">
        <v>3887</v>
      </c>
      <c r="F259" s="209" t="s">
        <v>3888</v>
      </c>
      <c r="G259" s="210" t="s">
        <v>395</v>
      </c>
      <c r="H259" s="211">
        <v>9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42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179</v>
      </c>
      <c r="AT259" s="218" t="s">
        <v>174</v>
      </c>
      <c r="AU259" s="218" t="s">
        <v>81</v>
      </c>
      <c r="AY259" s="20" t="s">
        <v>171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179</v>
      </c>
      <c r="BM259" s="218" t="s">
        <v>541</v>
      </c>
    </row>
    <row r="260" s="2" customFormat="1" ht="16.5" customHeight="1">
      <c r="A260" s="41"/>
      <c r="B260" s="42"/>
      <c r="C260" s="207" t="s">
        <v>401</v>
      </c>
      <c r="D260" s="207" t="s">
        <v>174</v>
      </c>
      <c r="E260" s="208" t="s">
        <v>3889</v>
      </c>
      <c r="F260" s="209" t="s">
        <v>3890</v>
      </c>
      <c r="G260" s="210" t="s">
        <v>395</v>
      </c>
      <c r="H260" s="211">
        <v>9</v>
      </c>
      <c r="I260" s="212"/>
      <c r="J260" s="213">
        <f>ROUND(I260*H260,2)</f>
        <v>0</v>
      </c>
      <c r="K260" s="209" t="s">
        <v>178</v>
      </c>
      <c r="L260" s="47"/>
      <c r="M260" s="214" t="s">
        <v>19</v>
      </c>
      <c r="N260" s="215" t="s">
        <v>42</v>
      </c>
      <c r="O260" s="87"/>
      <c r="P260" s="216">
        <f>O260*H260</f>
        <v>0</v>
      </c>
      <c r="Q260" s="216">
        <v>0.11171</v>
      </c>
      <c r="R260" s="216">
        <f>Q260*H260</f>
        <v>1.00539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179</v>
      </c>
      <c r="AT260" s="218" t="s">
        <v>174</v>
      </c>
      <c r="AU260" s="218" t="s">
        <v>81</v>
      </c>
      <c r="AY260" s="20" t="s">
        <v>171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179</v>
      </c>
      <c r="BM260" s="218" t="s">
        <v>544</v>
      </c>
    </row>
    <row r="261" s="2" customFormat="1">
      <c r="A261" s="41"/>
      <c r="B261" s="42"/>
      <c r="C261" s="43"/>
      <c r="D261" s="220" t="s">
        <v>180</v>
      </c>
      <c r="E261" s="43"/>
      <c r="F261" s="221" t="s">
        <v>3891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180</v>
      </c>
      <c r="AU261" s="20" t="s">
        <v>81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3892</v>
      </c>
      <c r="G262" s="226"/>
      <c r="H262" s="230">
        <v>9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5" customFormat="1">
      <c r="A263" s="15"/>
      <c r="B263" s="248"/>
      <c r="C263" s="249"/>
      <c r="D263" s="227" t="s">
        <v>182</v>
      </c>
      <c r="E263" s="250" t="s">
        <v>19</v>
      </c>
      <c r="F263" s="251" t="s">
        <v>188</v>
      </c>
      <c r="G263" s="249"/>
      <c r="H263" s="252">
        <v>9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182</v>
      </c>
      <c r="AU263" s="258" t="s">
        <v>81</v>
      </c>
      <c r="AV263" s="15" t="s">
        <v>179</v>
      </c>
      <c r="AW263" s="15" t="s">
        <v>33</v>
      </c>
      <c r="AX263" s="15" t="s">
        <v>79</v>
      </c>
      <c r="AY263" s="258" t="s">
        <v>171</v>
      </c>
    </row>
    <row r="264" s="2" customFormat="1" ht="33" customHeight="1">
      <c r="A264" s="41"/>
      <c r="B264" s="42"/>
      <c r="C264" s="207" t="s">
        <v>545</v>
      </c>
      <c r="D264" s="207" t="s">
        <v>174</v>
      </c>
      <c r="E264" s="208" t="s">
        <v>3893</v>
      </c>
      <c r="F264" s="209" t="s">
        <v>3894</v>
      </c>
      <c r="G264" s="210" t="s">
        <v>395</v>
      </c>
      <c r="H264" s="211">
        <v>4</v>
      </c>
      <c r="I264" s="212"/>
      <c r="J264" s="213">
        <f>ROUND(I264*H264,2)</f>
        <v>0</v>
      </c>
      <c r="K264" s="209" t="s">
        <v>178</v>
      </c>
      <c r="L264" s="47"/>
      <c r="M264" s="214" t="s">
        <v>19</v>
      </c>
      <c r="N264" s="215" t="s">
        <v>42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0.082000000000000003</v>
      </c>
      <c r="T264" s="217">
        <f>S264*H264</f>
        <v>0.32800000000000001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179</v>
      </c>
      <c r="AT264" s="218" t="s">
        <v>174</v>
      </c>
      <c r="AU264" s="218" t="s">
        <v>81</v>
      </c>
      <c r="AY264" s="20" t="s">
        <v>171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179</v>
      </c>
      <c r="BM264" s="218" t="s">
        <v>548</v>
      </c>
    </row>
    <row r="265" s="2" customFormat="1">
      <c r="A265" s="41"/>
      <c r="B265" s="42"/>
      <c r="C265" s="43"/>
      <c r="D265" s="220" t="s">
        <v>180</v>
      </c>
      <c r="E265" s="43"/>
      <c r="F265" s="221" t="s">
        <v>3895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180</v>
      </c>
      <c r="AU265" s="20" t="s">
        <v>81</v>
      </c>
    </row>
    <row r="266" s="13" customFormat="1">
      <c r="A266" s="13"/>
      <c r="B266" s="225"/>
      <c r="C266" s="226"/>
      <c r="D266" s="227" t="s">
        <v>182</v>
      </c>
      <c r="E266" s="228" t="s">
        <v>19</v>
      </c>
      <c r="F266" s="229" t="s">
        <v>3896</v>
      </c>
      <c r="G266" s="226"/>
      <c r="H266" s="230">
        <v>2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182</v>
      </c>
      <c r="AU266" s="236" t="s">
        <v>81</v>
      </c>
      <c r="AV266" s="13" t="s">
        <v>81</v>
      </c>
      <c r="AW266" s="13" t="s">
        <v>33</v>
      </c>
      <c r="AX266" s="13" t="s">
        <v>71</v>
      </c>
      <c r="AY266" s="236" t="s">
        <v>171</v>
      </c>
    </row>
    <row r="267" s="13" customFormat="1">
      <c r="A267" s="13"/>
      <c r="B267" s="225"/>
      <c r="C267" s="226"/>
      <c r="D267" s="227" t="s">
        <v>182</v>
      </c>
      <c r="E267" s="228" t="s">
        <v>19</v>
      </c>
      <c r="F267" s="229" t="s">
        <v>3897</v>
      </c>
      <c r="G267" s="226"/>
      <c r="H267" s="230">
        <v>2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182</v>
      </c>
      <c r="AU267" s="236" t="s">
        <v>81</v>
      </c>
      <c r="AV267" s="13" t="s">
        <v>81</v>
      </c>
      <c r="AW267" s="13" t="s">
        <v>33</v>
      </c>
      <c r="AX267" s="13" t="s">
        <v>71</v>
      </c>
      <c r="AY267" s="236" t="s">
        <v>171</v>
      </c>
    </row>
    <row r="268" s="15" customFormat="1">
      <c r="A268" s="15"/>
      <c r="B268" s="248"/>
      <c r="C268" s="249"/>
      <c r="D268" s="227" t="s">
        <v>182</v>
      </c>
      <c r="E268" s="250" t="s">
        <v>19</v>
      </c>
      <c r="F268" s="251" t="s">
        <v>188</v>
      </c>
      <c r="G268" s="249"/>
      <c r="H268" s="252">
        <v>4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182</v>
      </c>
      <c r="AU268" s="258" t="s">
        <v>81</v>
      </c>
      <c r="AV268" s="15" t="s">
        <v>179</v>
      </c>
      <c r="AW268" s="15" t="s">
        <v>33</v>
      </c>
      <c r="AX268" s="15" t="s">
        <v>79</v>
      </c>
      <c r="AY268" s="258" t="s">
        <v>171</v>
      </c>
    </row>
    <row r="269" s="2" customFormat="1" ht="16.5" customHeight="1">
      <c r="A269" s="41"/>
      <c r="B269" s="42"/>
      <c r="C269" s="207" t="s">
        <v>406</v>
      </c>
      <c r="D269" s="207" t="s">
        <v>174</v>
      </c>
      <c r="E269" s="208" t="s">
        <v>3898</v>
      </c>
      <c r="F269" s="209" t="s">
        <v>3899</v>
      </c>
      <c r="G269" s="210" t="s">
        <v>395</v>
      </c>
      <c r="H269" s="211">
        <v>4</v>
      </c>
      <c r="I269" s="212"/>
      <c r="J269" s="213">
        <f>ROUND(I269*H269,2)</f>
        <v>0</v>
      </c>
      <c r="K269" s="209" t="s">
        <v>178</v>
      </c>
      <c r="L269" s="47"/>
      <c r="M269" s="214" t="s">
        <v>19</v>
      </c>
      <c r="N269" s="215" t="s">
        <v>42</v>
      </c>
      <c r="O269" s="87"/>
      <c r="P269" s="216">
        <f>O269*H269</f>
        <v>0</v>
      </c>
      <c r="Q269" s="216">
        <v>0.10940999999999999</v>
      </c>
      <c r="R269" s="216">
        <f>Q269*H269</f>
        <v>0.43763999999999997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179</v>
      </c>
      <c r="AT269" s="218" t="s">
        <v>174</v>
      </c>
      <c r="AU269" s="218" t="s">
        <v>81</v>
      </c>
      <c r="AY269" s="20" t="s">
        <v>171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179</v>
      </c>
      <c r="BM269" s="218" t="s">
        <v>554</v>
      </c>
    </row>
    <row r="270" s="2" customFormat="1">
      <c r="A270" s="41"/>
      <c r="B270" s="42"/>
      <c r="C270" s="43"/>
      <c r="D270" s="220" t="s">
        <v>180</v>
      </c>
      <c r="E270" s="43"/>
      <c r="F270" s="221" t="s">
        <v>3900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180</v>
      </c>
      <c r="AU270" s="20" t="s">
        <v>81</v>
      </c>
    </row>
    <row r="271" s="13" customFormat="1">
      <c r="A271" s="13"/>
      <c r="B271" s="225"/>
      <c r="C271" s="226"/>
      <c r="D271" s="227" t="s">
        <v>182</v>
      </c>
      <c r="E271" s="228" t="s">
        <v>19</v>
      </c>
      <c r="F271" s="229" t="s">
        <v>3901</v>
      </c>
      <c r="G271" s="226"/>
      <c r="H271" s="230">
        <v>2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182</v>
      </c>
      <c r="AU271" s="236" t="s">
        <v>81</v>
      </c>
      <c r="AV271" s="13" t="s">
        <v>81</v>
      </c>
      <c r="AW271" s="13" t="s">
        <v>33</v>
      </c>
      <c r="AX271" s="13" t="s">
        <v>71</v>
      </c>
      <c r="AY271" s="236" t="s">
        <v>171</v>
      </c>
    </row>
    <row r="272" s="13" customFormat="1">
      <c r="A272" s="13"/>
      <c r="B272" s="225"/>
      <c r="C272" s="226"/>
      <c r="D272" s="227" t="s">
        <v>182</v>
      </c>
      <c r="E272" s="228" t="s">
        <v>19</v>
      </c>
      <c r="F272" s="229" t="s">
        <v>3902</v>
      </c>
      <c r="G272" s="226"/>
      <c r="H272" s="230">
        <v>2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182</v>
      </c>
      <c r="AU272" s="236" t="s">
        <v>81</v>
      </c>
      <c r="AV272" s="13" t="s">
        <v>81</v>
      </c>
      <c r="AW272" s="13" t="s">
        <v>33</v>
      </c>
      <c r="AX272" s="13" t="s">
        <v>71</v>
      </c>
      <c r="AY272" s="236" t="s">
        <v>171</v>
      </c>
    </row>
    <row r="273" s="15" customFormat="1">
      <c r="A273" s="15"/>
      <c r="B273" s="248"/>
      <c r="C273" s="249"/>
      <c r="D273" s="227" t="s">
        <v>182</v>
      </c>
      <c r="E273" s="250" t="s">
        <v>19</v>
      </c>
      <c r="F273" s="251" t="s">
        <v>188</v>
      </c>
      <c r="G273" s="249"/>
      <c r="H273" s="252">
        <v>4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182</v>
      </c>
      <c r="AU273" s="258" t="s">
        <v>81</v>
      </c>
      <c r="AV273" s="15" t="s">
        <v>179</v>
      </c>
      <c r="AW273" s="15" t="s">
        <v>33</v>
      </c>
      <c r="AX273" s="15" t="s">
        <v>79</v>
      </c>
      <c r="AY273" s="258" t="s">
        <v>171</v>
      </c>
    </row>
    <row r="274" s="2" customFormat="1" ht="24.15" customHeight="1">
      <c r="A274" s="41"/>
      <c r="B274" s="42"/>
      <c r="C274" s="207" t="s">
        <v>557</v>
      </c>
      <c r="D274" s="207" t="s">
        <v>174</v>
      </c>
      <c r="E274" s="208" t="s">
        <v>3903</v>
      </c>
      <c r="F274" s="209" t="s">
        <v>3904</v>
      </c>
      <c r="G274" s="210" t="s">
        <v>395</v>
      </c>
      <c r="H274" s="211">
        <v>1</v>
      </c>
      <c r="I274" s="212"/>
      <c r="J274" s="213">
        <f>ROUND(I274*H274,2)</f>
        <v>0</v>
      </c>
      <c r="K274" s="209" t="s">
        <v>178</v>
      </c>
      <c r="L274" s="47"/>
      <c r="M274" s="214" t="s">
        <v>19</v>
      </c>
      <c r="N274" s="215" t="s">
        <v>42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179</v>
      </c>
      <c r="AT274" s="218" t="s">
        <v>174</v>
      </c>
      <c r="AU274" s="218" t="s">
        <v>81</v>
      </c>
      <c r="AY274" s="20" t="s">
        <v>171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179</v>
      </c>
      <c r="BM274" s="218" t="s">
        <v>560</v>
      </c>
    </row>
    <row r="275" s="2" customFormat="1">
      <c r="A275" s="41"/>
      <c r="B275" s="42"/>
      <c r="C275" s="43"/>
      <c r="D275" s="220" t="s">
        <v>180</v>
      </c>
      <c r="E275" s="43"/>
      <c r="F275" s="221" t="s">
        <v>3905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180</v>
      </c>
      <c r="AU275" s="20" t="s">
        <v>81</v>
      </c>
    </row>
    <row r="276" s="2" customFormat="1" ht="16.5" customHeight="1">
      <c r="A276" s="41"/>
      <c r="B276" s="42"/>
      <c r="C276" s="269" t="s">
        <v>416</v>
      </c>
      <c r="D276" s="269" t="s">
        <v>565</v>
      </c>
      <c r="E276" s="270" t="s">
        <v>3906</v>
      </c>
      <c r="F276" s="271" t="s">
        <v>3907</v>
      </c>
      <c r="G276" s="272" t="s">
        <v>395</v>
      </c>
      <c r="H276" s="273">
        <v>1</v>
      </c>
      <c r="I276" s="274"/>
      <c r="J276" s="275">
        <f>ROUND(I276*H276,2)</f>
        <v>0</v>
      </c>
      <c r="K276" s="271" t="s">
        <v>178</v>
      </c>
      <c r="L276" s="276"/>
      <c r="M276" s="277" t="s">
        <v>19</v>
      </c>
      <c r="N276" s="278" t="s">
        <v>42</v>
      </c>
      <c r="O276" s="87"/>
      <c r="P276" s="216">
        <f>O276*H276</f>
        <v>0</v>
      </c>
      <c r="Q276" s="216">
        <v>0.035000000000000003</v>
      </c>
      <c r="R276" s="216">
        <f>Q276*H276</f>
        <v>0.035000000000000003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204</v>
      </c>
      <c r="AT276" s="218" t="s">
        <v>565</v>
      </c>
      <c r="AU276" s="218" t="s">
        <v>81</v>
      </c>
      <c r="AY276" s="20" t="s">
        <v>171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179</v>
      </c>
      <c r="BM276" s="218" t="s">
        <v>568</v>
      </c>
    </row>
    <row r="277" s="2" customFormat="1" ht="24.15" customHeight="1">
      <c r="A277" s="41"/>
      <c r="B277" s="42"/>
      <c r="C277" s="207" t="s">
        <v>570</v>
      </c>
      <c r="D277" s="207" t="s">
        <v>174</v>
      </c>
      <c r="E277" s="208" t="s">
        <v>3908</v>
      </c>
      <c r="F277" s="209" t="s">
        <v>3909</v>
      </c>
      <c r="G277" s="210" t="s">
        <v>191</v>
      </c>
      <c r="H277" s="211">
        <v>0.22400000000000001</v>
      </c>
      <c r="I277" s="212"/>
      <c r="J277" s="213">
        <f>ROUND(I277*H277,2)</f>
        <v>0</v>
      </c>
      <c r="K277" s="209" t="s">
        <v>178</v>
      </c>
      <c r="L277" s="47"/>
      <c r="M277" s="214" t="s">
        <v>19</v>
      </c>
      <c r="N277" s="215" t="s">
        <v>42</v>
      </c>
      <c r="O277" s="87"/>
      <c r="P277" s="216">
        <f>O277*H277</f>
        <v>0</v>
      </c>
      <c r="Q277" s="216">
        <v>0.18051</v>
      </c>
      <c r="R277" s="216">
        <f>Q277*H277</f>
        <v>0.040434240000000003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179</v>
      </c>
      <c r="AT277" s="218" t="s">
        <v>174</v>
      </c>
      <c r="AU277" s="218" t="s">
        <v>81</v>
      </c>
      <c r="AY277" s="20" t="s">
        <v>171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179</v>
      </c>
      <c r="BM277" s="218" t="s">
        <v>573</v>
      </c>
    </row>
    <row r="278" s="2" customFormat="1">
      <c r="A278" s="41"/>
      <c r="B278" s="42"/>
      <c r="C278" s="43"/>
      <c r="D278" s="220" t="s">
        <v>180</v>
      </c>
      <c r="E278" s="43"/>
      <c r="F278" s="221" t="s">
        <v>3910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180</v>
      </c>
      <c r="AU278" s="20" t="s">
        <v>81</v>
      </c>
    </row>
    <row r="279" s="13" customFormat="1">
      <c r="A279" s="13"/>
      <c r="B279" s="225"/>
      <c r="C279" s="226"/>
      <c r="D279" s="227" t="s">
        <v>182</v>
      </c>
      <c r="E279" s="228" t="s">
        <v>19</v>
      </c>
      <c r="F279" s="229" t="s">
        <v>3911</v>
      </c>
      <c r="G279" s="226"/>
      <c r="H279" s="230">
        <v>0.22400000000000001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182</v>
      </c>
      <c r="AU279" s="236" t="s">
        <v>81</v>
      </c>
      <c r="AV279" s="13" t="s">
        <v>81</v>
      </c>
      <c r="AW279" s="13" t="s">
        <v>33</v>
      </c>
      <c r="AX279" s="13" t="s">
        <v>71</v>
      </c>
      <c r="AY279" s="236" t="s">
        <v>171</v>
      </c>
    </row>
    <row r="280" s="15" customFormat="1">
      <c r="A280" s="15"/>
      <c r="B280" s="248"/>
      <c r="C280" s="249"/>
      <c r="D280" s="227" t="s">
        <v>182</v>
      </c>
      <c r="E280" s="250" t="s">
        <v>19</v>
      </c>
      <c r="F280" s="251" t="s">
        <v>188</v>
      </c>
      <c r="G280" s="249"/>
      <c r="H280" s="252">
        <v>0.22400000000000001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182</v>
      </c>
      <c r="AU280" s="258" t="s">
        <v>81</v>
      </c>
      <c r="AV280" s="15" t="s">
        <v>179</v>
      </c>
      <c r="AW280" s="15" t="s">
        <v>33</v>
      </c>
      <c r="AX280" s="15" t="s">
        <v>79</v>
      </c>
      <c r="AY280" s="258" t="s">
        <v>171</v>
      </c>
    </row>
    <row r="281" s="12" customFormat="1" ht="22.8" customHeight="1">
      <c r="A281" s="12"/>
      <c r="B281" s="191"/>
      <c r="C281" s="192"/>
      <c r="D281" s="193" t="s">
        <v>70</v>
      </c>
      <c r="E281" s="205" t="s">
        <v>586</v>
      </c>
      <c r="F281" s="205" t="s">
        <v>3912</v>
      </c>
      <c r="G281" s="192"/>
      <c r="H281" s="192"/>
      <c r="I281" s="195"/>
      <c r="J281" s="206">
        <f>BK281</f>
        <v>0</v>
      </c>
      <c r="K281" s="192"/>
      <c r="L281" s="197"/>
      <c r="M281" s="198"/>
      <c r="N281" s="199"/>
      <c r="O281" s="199"/>
      <c r="P281" s="200">
        <f>SUM(P282:P382)</f>
        <v>0</v>
      </c>
      <c r="Q281" s="199"/>
      <c r="R281" s="200">
        <f>SUM(R282:R382)</f>
        <v>0</v>
      </c>
      <c r="S281" s="199"/>
      <c r="T281" s="201">
        <f>SUM(T282:T382)</f>
        <v>937.54726000000016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2" t="s">
        <v>79</v>
      </c>
      <c r="AT281" s="203" t="s">
        <v>70</v>
      </c>
      <c r="AU281" s="203" t="s">
        <v>79</v>
      </c>
      <c r="AY281" s="202" t="s">
        <v>171</v>
      </c>
      <c r="BK281" s="204">
        <f>SUM(BK282:BK382)</f>
        <v>0</v>
      </c>
    </row>
    <row r="282" s="2" customFormat="1" ht="33" customHeight="1">
      <c r="A282" s="41"/>
      <c r="B282" s="42"/>
      <c r="C282" s="207" t="s">
        <v>424</v>
      </c>
      <c r="D282" s="207" t="s">
        <v>174</v>
      </c>
      <c r="E282" s="208" t="s">
        <v>3913</v>
      </c>
      <c r="F282" s="209" t="s">
        <v>3914</v>
      </c>
      <c r="G282" s="210" t="s">
        <v>191</v>
      </c>
      <c r="H282" s="211">
        <v>517.39300000000003</v>
      </c>
      <c r="I282" s="212"/>
      <c r="J282" s="213">
        <f>ROUND(I282*H282,2)</f>
        <v>0</v>
      </c>
      <c r="K282" s="209" t="s">
        <v>178</v>
      </c>
      <c r="L282" s="47"/>
      <c r="M282" s="214" t="s">
        <v>19</v>
      </c>
      <c r="N282" s="215" t="s">
        <v>42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0.29499999999999998</v>
      </c>
      <c r="T282" s="217">
        <f>S282*H282</f>
        <v>152.63093499999999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179</v>
      </c>
      <c r="AT282" s="218" t="s">
        <v>174</v>
      </c>
      <c r="AU282" s="218" t="s">
        <v>81</v>
      </c>
      <c r="AY282" s="20" t="s">
        <v>171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179</v>
      </c>
      <c r="BM282" s="218" t="s">
        <v>577</v>
      </c>
    </row>
    <row r="283" s="2" customFormat="1">
      <c r="A283" s="41"/>
      <c r="B283" s="42"/>
      <c r="C283" s="43"/>
      <c r="D283" s="220" t="s">
        <v>180</v>
      </c>
      <c r="E283" s="43"/>
      <c r="F283" s="221" t="s">
        <v>3915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180</v>
      </c>
      <c r="AU283" s="20" t="s">
        <v>81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3916</v>
      </c>
      <c r="G284" s="226"/>
      <c r="H284" s="230">
        <v>360.399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3" customFormat="1">
      <c r="A285" s="13"/>
      <c r="B285" s="225"/>
      <c r="C285" s="226"/>
      <c r="D285" s="227" t="s">
        <v>182</v>
      </c>
      <c r="E285" s="228" t="s">
        <v>19</v>
      </c>
      <c r="F285" s="229" t="s">
        <v>3917</v>
      </c>
      <c r="G285" s="226"/>
      <c r="H285" s="230">
        <v>27.030000000000001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182</v>
      </c>
      <c r="AU285" s="236" t="s">
        <v>81</v>
      </c>
      <c r="AV285" s="13" t="s">
        <v>81</v>
      </c>
      <c r="AW285" s="13" t="s">
        <v>33</v>
      </c>
      <c r="AX285" s="13" t="s">
        <v>71</v>
      </c>
      <c r="AY285" s="236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3918</v>
      </c>
      <c r="G286" s="226"/>
      <c r="H286" s="230">
        <v>51.159999999999997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3919</v>
      </c>
      <c r="G287" s="226"/>
      <c r="H287" s="230">
        <v>34.982999999999997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3920</v>
      </c>
      <c r="G288" s="226"/>
      <c r="H288" s="230">
        <v>46.116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3921</v>
      </c>
      <c r="G289" s="226"/>
      <c r="H289" s="230">
        <v>-2.2949999999999999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4" customFormat="1">
      <c r="A290" s="14"/>
      <c r="B290" s="237"/>
      <c r="C290" s="238"/>
      <c r="D290" s="227" t="s">
        <v>182</v>
      </c>
      <c r="E290" s="239" t="s">
        <v>19</v>
      </c>
      <c r="F290" s="240" t="s">
        <v>3922</v>
      </c>
      <c r="G290" s="238"/>
      <c r="H290" s="241">
        <v>517.39300000000003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182</v>
      </c>
      <c r="AU290" s="247" t="s">
        <v>81</v>
      </c>
      <c r="AV290" s="14" t="s">
        <v>185</v>
      </c>
      <c r="AW290" s="14" t="s">
        <v>33</v>
      </c>
      <c r="AX290" s="14" t="s">
        <v>71</v>
      </c>
      <c r="AY290" s="247" t="s">
        <v>171</v>
      </c>
    </row>
    <row r="291" s="15" customFormat="1">
      <c r="A291" s="15"/>
      <c r="B291" s="248"/>
      <c r="C291" s="249"/>
      <c r="D291" s="227" t="s">
        <v>182</v>
      </c>
      <c r="E291" s="250" t="s">
        <v>19</v>
      </c>
      <c r="F291" s="251" t="s">
        <v>188</v>
      </c>
      <c r="G291" s="249"/>
      <c r="H291" s="252">
        <v>517.39300000000003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182</v>
      </c>
      <c r="AU291" s="258" t="s">
        <v>81</v>
      </c>
      <c r="AV291" s="15" t="s">
        <v>179</v>
      </c>
      <c r="AW291" s="15" t="s">
        <v>33</v>
      </c>
      <c r="AX291" s="15" t="s">
        <v>79</v>
      </c>
      <c r="AY291" s="258" t="s">
        <v>171</v>
      </c>
    </row>
    <row r="292" s="2" customFormat="1" ht="33" customHeight="1">
      <c r="A292" s="41"/>
      <c r="B292" s="42"/>
      <c r="C292" s="207" t="s">
        <v>580</v>
      </c>
      <c r="D292" s="207" t="s">
        <v>174</v>
      </c>
      <c r="E292" s="208" t="s">
        <v>3923</v>
      </c>
      <c r="F292" s="209" t="s">
        <v>3924</v>
      </c>
      <c r="G292" s="210" t="s">
        <v>191</v>
      </c>
      <c r="H292" s="211">
        <v>184.91499999999999</v>
      </c>
      <c r="I292" s="212"/>
      <c r="J292" s="213">
        <f>ROUND(I292*H292,2)</f>
        <v>0</v>
      </c>
      <c r="K292" s="209" t="s">
        <v>178</v>
      </c>
      <c r="L292" s="47"/>
      <c r="M292" s="214" t="s">
        <v>19</v>
      </c>
      <c r="N292" s="215" t="s">
        <v>42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0.098000000000000004</v>
      </c>
      <c r="T292" s="217">
        <f>S292*H292</f>
        <v>18.121669999999998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179</v>
      </c>
      <c r="AT292" s="218" t="s">
        <v>174</v>
      </c>
      <c r="AU292" s="218" t="s">
        <v>81</v>
      </c>
      <c r="AY292" s="20" t="s">
        <v>171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179</v>
      </c>
      <c r="BM292" s="218" t="s">
        <v>583</v>
      </c>
    </row>
    <row r="293" s="2" customFormat="1">
      <c r="A293" s="41"/>
      <c r="B293" s="42"/>
      <c r="C293" s="43"/>
      <c r="D293" s="220" t="s">
        <v>180</v>
      </c>
      <c r="E293" s="43"/>
      <c r="F293" s="221" t="s">
        <v>3925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180</v>
      </c>
      <c r="AU293" s="20" t="s">
        <v>81</v>
      </c>
    </row>
    <row r="294" s="13" customFormat="1">
      <c r="A294" s="13"/>
      <c r="B294" s="225"/>
      <c r="C294" s="226"/>
      <c r="D294" s="227" t="s">
        <v>182</v>
      </c>
      <c r="E294" s="228" t="s">
        <v>19</v>
      </c>
      <c r="F294" s="229" t="s">
        <v>3926</v>
      </c>
      <c r="G294" s="226"/>
      <c r="H294" s="230">
        <v>183.356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182</v>
      </c>
      <c r="AU294" s="236" t="s">
        <v>81</v>
      </c>
      <c r="AV294" s="13" t="s">
        <v>81</v>
      </c>
      <c r="AW294" s="13" t="s">
        <v>33</v>
      </c>
      <c r="AX294" s="13" t="s">
        <v>71</v>
      </c>
      <c r="AY294" s="236" t="s">
        <v>171</v>
      </c>
    </row>
    <row r="295" s="13" customFormat="1">
      <c r="A295" s="13"/>
      <c r="B295" s="225"/>
      <c r="C295" s="226"/>
      <c r="D295" s="227" t="s">
        <v>182</v>
      </c>
      <c r="E295" s="228" t="s">
        <v>19</v>
      </c>
      <c r="F295" s="229" t="s">
        <v>3831</v>
      </c>
      <c r="G295" s="226"/>
      <c r="H295" s="230">
        <v>-21.895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182</v>
      </c>
      <c r="AU295" s="236" t="s">
        <v>81</v>
      </c>
      <c r="AV295" s="13" t="s">
        <v>81</v>
      </c>
      <c r="AW295" s="13" t="s">
        <v>33</v>
      </c>
      <c r="AX295" s="13" t="s">
        <v>71</v>
      </c>
      <c r="AY295" s="236" t="s">
        <v>171</v>
      </c>
    </row>
    <row r="296" s="13" customFormat="1">
      <c r="A296" s="13"/>
      <c r="B296" s="225"/>
      <c r="C296" s="226"/>
      <c r="D296" s="227" t="s">
        <v>182</v>
      </c>
      <c r="E296" s="228" t="s">
        <v>19</v>
      </c>
      <c r="F296" s="229" t="s">
        <v>3832</v>
      </c>
      <c r="G296" s="226"/>
      <c r="H296" s="230">
        <v>11.454000000000001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182</v>
      </c>
      <c r="AU296" s="236" t="s">
        <v>81</v>
      </c>
      <c r="AV296" s="13" t="s">
        <v>81</v>
      </c>
      <c r="AW296" s="13" t="s">
        <v>33</v>
      </c>
      <c r="AX296" s="13" t="s">
        <v>71</v>
      </c>
      <c r="AY296" s="236" t="s">
        <v>171</v>
      </c>
    </row>
    <row r="297" s="13" customFormat="1">
      <c r="A297" s="13"/>
      <c r="B297" s="225"/>
      <c r="C297" s="226"/>
      <c r="D297" s="227" t="s">
        <v>182</v>
      </c>
      <c r="E297" s="228" t="s">
        <v>19</v>
      </c>
      <c r="F297" s="229" t="s">
        <v>3833</v>
      </c>
      <c r="G297" s="226"/>
      <c r="H297" s="230">
        <v>18.411999999999999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182</v>
      </c>
      <c r="AU297" s="236" t="s">
        <v>81</v>
      </c>
      <c r="AV297" s="13" t="s">
        <v>81</v>
      </c>
      <c r="AW297" s="13" t="s">
        <v>33</v>
      </c>
      <c r="AX297" s="13" t="s">
        <v>71</v>
      </c>
      <c r="AY297" s="236" t="s">
        <v>171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3927</v>
      </c>
      <c r="G298" s="226"/>
      <c r="H298" s="230">
        <v>-6.4119999999999999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5" customFormat="1">
      <c r="A299" s="15"/>
      <c r="B299" s="248"/>
      <c r="C299" s="249"/>
      <c r="D299" s="227" t="s">
        <v>182</v>
      </c>
      <c r="E299" s="250" t="s">
        <v>19</v>
      </c>
      <c r="F299" s="251" t="s">
        <v>3928</v>
      </c>
      <c r="G299" s="249"/>
      <c r="H299" s="252">
        <v>184.91499999999999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182</v>
      </c>
      <c r="AU299" s="258" t="s">
        <v>81</v>
      </c>
      <c r="AV299" s="15" t="s">
        <v>179</v>
      </c>
      <c r="AW299" s="15" t="s">
        <v>33</v>
      </c>
      <c r="AX299" s="15" t="s">
        <v>79</v>
      </c>
      <c r="AY299" s="258" t="s">
        <v>171</v>
      </c>
    </row>
    <row r="300" s="2" customFormat="1" ht="37.8" customHeight="1">
      <c r="A300" s="41"/>
      <c r="B300" s="42"/>
      <c r="C300" s="207" t="s">
        <v>428</v>
      </c>
      <c r="D300" s="207" t="s">
        <v>174</v>
      </c>
      <c r="E300" s="208" t="s">
        <v>3929</v>
      </c>
      <c r="F300" s="209" t="s">
        <v>3930</v>
      </c>
      <c r="G300" s="210" t="s">
        <v>191</v>
      </c>
      <c r="H300" s="211">
        <v>372.58300000000003</v>
      </c>
      <c r="I300" s="212"/>
      <c r="J300" s="213">
        <f>ROUND(I300*H300,2)</f>
        <v>0</v>
      </c>
      <c r="K300" s="209" t="s">
        <v>178</v>
      </c>
      <c r="L300" s="47"/>
      <c r="M300" s="214" t="s">
        <v>19</v>
      </c>
      <c r="N300" s="215" t="s">
        <v>42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0.29499999999999998</v>
      </c>
      <c r="T300" s="217">
        <f>S300*H300</f>
        <v>109.911985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179</v>
      </c>
      <c r="AT300" s="218" t="s">
        <v>174</v>
      </c>
      <c r="AU300" s="218" t="s">
        <v>81</v>
      </c>
      <c r="AY300" s="20" t="s">
        <v>171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179</v>
      </c>
      <c r="BM300" s="218" t="s">
        <v>586</v>
      </c>
    </row>
    <row r="301" s="2" customFormat="1">
      <c r="A301" s="41"/>
      <c r="B301" s="42"/>
      <c r="C301" s="43"/>
      <c r="D301" s="220" t="s">
        <v>180</v>
      </c>
      <c r="E301" s="43"/>
      <c r="F301" s="221" t="s">
        <v>3931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180</v>
      </c>
      <c r="AU301" s="20" t="s">
        <v>81</v>
      </c>
    </row>
    <row r="302" s="13" customFormat="1">
      <c r="A302" s="13"/>
      <c r="B302" s="225"/>
      <c r="C302" s="226"/>
      <c r="D302" s="227" t="s">
        <v>182</v>
      </c>
      <c r="E302" s="228" t="s">
        <v>19</v>
      </c>
      <c r="F302" s="229" t="s">
        <v>3839</v>
      </c>
      <c r="G302" s="226"/>
      <c r="H302" s="230">
        <v>84.430999999999997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182</v>
      </c>
      <c r="AU302" s="236" t="s">
        <v>81</v>
      </c>
      <c r="AV302" s="13" t="s">
        <v>81</v>
      </c>
      <c r="AW302" s="13" t="s">
        <v>33</v>
      </c>
      <c r="AX302" s="13" t="s">
        <v>71</v>
      </c>
      <c r="AY302" s="236" t="s">
        <v>171</v>
      </c>
    </row>
    <row r="303" s="13" customFormat="1">
      <c r="A303" s="13"/>
      <c r="B303" s="225"/>
      <c r="C303" s="226"/>
      <c r="D303" s="227" t="s">
        <v>182</v>
      </c>
      <c r="E303" s="228" t="s">
        <v>19</v>
      </c>
      <c r="F303" s="229" t="s">
        <v>3932</v>
      </c>
      <c r="G303" s="226"/>
      <c r="H303" s="230">
        <v>387.15199999999999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182</v>
      </c>
      <c r="AU303" s="236" t="s">
        <v>81</v>
      </c>
      <c r="AV303" s="13" t="s">
        <v>81</v>
      </c>
      <c r="AW303" s="13" t="s">
        <v>33</v>
      </c>
      <c r="AX303" s="13" t="s">
        <v>71</v>
      </c>
      <c r="AY303" s="236" t="s">
        <v>171</v>
      </c>
    </row>
    <row r="304" s="13" customFormat="1">
      <c r="A304" s="13"/>
      <c r="B304" s="225"/>
      <c r="C304" s="226"/>
      <c r="D304" s="227" t="s">
        <v>182</v>
      </c>
      <c r="E304" s="228" t="s">
        <v>19</v>
      </c>
      <c r="F304" s="229" t="s">
        <v>3933</v>
      </c>
      <c r="G304" s="226"/>
      <c r="H304" s="230">
        <v>-99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182</v>
      </c>
      <c r="AU304" s="236" t="s">
        <v>81</v>
      </c>
      <c r="AV304" s="13" t="s">
        <v>81</v>
      </c>
      <c r="AW304" s="13" t="s">
        <v>33</v>
      </c>
      <c r="AX304" s="13" t="s">
        <v>71</v>
      </c>
      <c r="AY304" s="236" t="s">
        <v>171</v>
      </c>
    </row>
    <row r="305" s="14" customFormat="1">
      <c r="A305" s="14"/>
      <c r="B305" s="237"/>
      <c r="C305" s="238"/>
      <c r="D305" s="227" t="s">
        <v>182</v>
      </c>
      <c r="E305" s="239" t="s">
        <v>19</v>
      </c>
      <c r="F305" s="240" t="s">
        <v>3934</v>
      </c>
      <c r="G305" s="238"/>
      <c r="H305" s="241">
        <v>372.58299999999997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182</v>
      </c>
      <c r="AU305" s="247" t="s">
        <v>81</v>
      </c>
      <c r="AV305" s="14" t="s">
        <v>185</v>
      </c>
      <c r="AW305" s="14" t="s">
        <v>33</v>
      </c>
      <c r="AX305" s="14" t="s">
        <v>71</v>
      </c>
      <c r="AY305" s="247" t="s">
        <v>171</v>
      </c>
    </row>
    <row r="306" s="15" customFormat="1">
      <c r="A306" s="15"/>
      <c r="B306" s="248"/>
      <c r="C306" s="249"/>
      <c r="D306" s="227" t="s">
        <v>182</v>
      </c>
      <c r="E306" s="250" t="s">
        <v>19</v>
      </c>
      <c r="F306" s="251" t="s">
        <v>188</v>
      </c>
      <c r="G306" s="249"/>
      <c r="H306" s="252">
        <v>372.58299999999997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182</v>
      </c>
      <c r="AU306" s="258" t="s">
        <v>81</v>
      </c>
      <c r="AV306" s="15" t="s">
        <v>179</v>
      </c>
      <c r="AW306" s="15" t="s">
        <v>33</v>
      </c>
      <c r="AX306" s="15" t="s">
        <v>79</v>
      </c>
      <c r="AY306" s="258" t="s">
        <v>171</v>
      </c>
    </row>
    <row r="307" s="2" customFormat="1" ht="37.8" customHeight="1">
      <c r="A307" s="41"/>
      <c r="B307" s="42"/>
      <c r="C307" s="207" t="s">
        <v>587</v>
      </c>
      <c r="D307" s="207" t="s">
        <v>174</v>
      </c>
      <c r="E307" s="208" t="s">
        <v>3935</v>
      </c>
      <c r="F307" s="209" t="s">
        <v>3936</v>
      </c>
      <c r="G307" s="210" t="s">
        <v>191</v>
      </c>
      <c r="H307" s="211">
        <v>99</v>
      </c>
      <c r="I307" s="212"/>
      <c r="J307" s="213">
        <f>ROUND(I307*H307,2)</f>
        <v>0</v>
      </c>
      <c r="K307" s="209" t="s">
        <v>178</v>
      </c>
      <c r="L307" s="47"/>
      <c r="M307" s="214" t="s">
        <v>19</v>
      </c>
      <c r="N307" s="215" t="s">
        <v>42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0.26000000000000001</v>
      </c>
      <c r="T307" s="217">
        <f>S307*H307</f>
        <v>25.740000000000002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179</v>
      </c>
      <c r="AT307" s="218" t="s">
        <v>174</v>
      </c>
      <c r="AU307" s="218" t="s">
        <v>81</v>
      </c>
      <c r="AY307" s="20" t="s">
        <v>171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79</v>
      </c>
      <c r="BK307" s="219">
        <f>ROUND(I307*H307,2)</f>
        <v>0</v>
      </c>
      <c r="BL307" s="20" t="s">
        <v>179</v>
      </c>
      <c r="BM307" s="218" t="s">
        <v>590</v>
      </c>
    </row>
    <row r="308" s="2" customFormat="1">
      <c r="A308" s="41"/>
      <c r="B308" s="42"/>
      <c r="C308" s="43"/>
      <c r="D308" s="220" t="s">
        <v>180</v>
      </c>
      <c r="E308" s="43"/>
      <c r="F308" s="221" t="s">
        <v>3937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180</v>
      </c>
      <c r="AU308" s="20" t="s">
        <v>81</v>
      </c>
    </row>
    <row r="309" s="13" customFormat="1">
      <c r="A309" s="13"/>
      <c r="B309" s="225"/>
      <c r="C309" s="226"/>
      <c r="D309" s="227" t="s">
        <v>182</v>
      </c>
      <c r="E309" s="228" t="s">
        <v>19</v>
      </c>
      <c r="F309" s="229" t="s">
        <v>3938</v>
      </c>
      <c r="G309" s="226"/>
      <c r="H309" s="230">
        <v>99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182</v>
      </c>
      <c r="AU309" s="236" t="s">
        <v>81</v>
      </c>
      <c r="AV309" s="13" t="s">
        <v>81</v>
      </c>
      <c r="AW309" s="13" t="s">
        <v>33</v>
      </c>
      <c r="AX309" s="13" t="s">
        <v>71</v>
      </c>
      <c r="AY309" s="236" t="s">
        <v>171</v>
      </c>
    </row>
    <row r="310" s="15" customFormat="1">
      <c r="A310" s="15"/>
      <c r="B310" s="248"/>
      <c r="C310" s="249"/>
      <c r="D310" s="227" t="s">
        <v>182</v>
      </c>
      <c r="E310" s="250" t="s">
        <v>19</v>
      </c>
      <c r="F310" s="251" t="s">
        <v>188</v>
      </c>
      <c r="G310" s="249"/>
      <c r="H310" s="252">
        <v>99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182</v>
      </c>
      <c r="AU310" s="258" t="s">
        <v>81</v>
      </c>
      <c r="AV310" s="15" t="s">
        <v>179</v>
      </c>
      <c r="AW310" s="15" t="s">
        <v>33</v>
      </c>
      <c r="AX310" s="15" t="s">
        <v>79</v>
      </c>
      <c r="AY310" s="258" t="s">
        <v>171</v>
      </c>
    </row>
    <row r="311" s="2" customFormat="1" ht="37.8" customHeight="1">
      <c r="A311" s="41"/>
      <c r="B311" s="42"/>
      <c r="C311" s="207" t="s">
        <v>434</v>
      </c>
      <c r="D311" s="207" t="s">
        <v>174</v>
      </c>
      <c r="E311" s="208" t="s">
        <v>3939</v>
      </c>
      <c r="F311" s="209" t="s">
        <v>3940</v>
      </c>
      <c r="G311" s="210" t="s">
        <v>191</v>
      </c>
      <c r="H311" s="211">
        <v>517.39300000000003</v>
      </c>
      <c r="I311" s="212"/>
      <c r="J311" s="213">
        <f>ROUND(I311*H311,2)</f>
        <v>0</v>
      </c>
      <c r="K311" s="209" t="s">
        <v>178</v>
      </c>
      <c r="L311" s="47"/>
      <c r="M311" s="214" t="s">
        <v>19</v>
      </c>
      <c r="N311" s="215" t="s">
        <v>42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0.28999999999999998</v>
      </c>
      <c r="T311" s="217">
        <f>S311*H311</f>
        <v>150.04397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179</v>
      </c>
      <c r="AT311" s="218" t="s">
        <v>174</v>
      </c>
      <c r="AU311" s="218" t="s">
        <v>81</v>
      </c>
      <c r="AY311" s="20" t="s">
        <v>171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79</v>
      </c>
      <c r="BK311" s="219">
        <f>ROUND(I311*H311,2)</f>
        <v>0</v>
      </c>
      <c r="BL311" s="20" t="s">
        <v>179</v>
      </c>
      <c r="BM311" s="218" t="s">
        <v>594</v>
      </c>
    </row>
    <row r="312" s="2" customFormat="1">
      <c r="A312" s="41"/>
      <c r="B312" s="42"/>
      <c r="C312" s="43"/>
      <c r="D312" s="220" t="s">
        <v>180</v>
      </c>
      <c r="E312" s="43"/>
      <c r="F312" s="221" t="s">
        <v>3941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180</v>
      </c>
      <c r="AU312" s="20" t="s">
        <v>81</v>
      </c>
    </row>
    <row r="313" s="13" customFormat="1">
      <c r="A313" s="13"/>
      <c r="B313" s="225"/>
      <c r="C313" s="226"/>
      <c r="D313" s="227" t="s">
        <v>182</v>
      </c>
      <c r="E313" s="228" t="s">
        <v>19</v>
      </c>
      <c r="F313" s="229" t="s">
        <v>3916</v>
      </c>
      <c r="G313" s="226"/>
      <c r="H313" s="230">
        <v>360.399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182</v>
      </c>
      <c r="AU313" s="236" t="s">
        <v>81</v>
      </c>
      <c r="AV313" s="13" t="s">
        <v>81</v>
      </c>
      <c r="AW313" s="13" t="s">
        <v>33</v>
      </c>
      <c r="AX313" s="13" t="s">
        <v>71</v>
      </c>
      <c r="AY313" s="236" t="s">
        <v>171</v>
      </c>
    </row>
    <row r="314" s="13" customFormat="1">
      <c r="A314" s="13"/>
      <c r="B314" s="225"/>
      <c r="C314" s="226"/>
      <c r="D314" s="227" t="s">
        <v>182</v>
      </c>
      <c r="E314" s="228" t="s">
        <v>19</v>
      </c>
      <c r="F314" s="229" t="s">
        <v>3917</v>
      </c>
      <c r="G314" s="226"/>
      <c r="H314" s="230">
        <v>27.030000000000001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182</v>
      </c>
      <c r="AU314" s="236" t="s">
        <v>81</v>
      </c>
      <c r="AV314" s="13" t="s">
        <v>81</v>
      </c>
      <c r="AW314" s="13" t="s">
        <v>33</v>
      </c>
      <c r="AX314" s="13" t="s">
        <v>71</v>
      </c>
      <c r="AY314" s="236" t="s">
        <v>171</v>
      </c>
    </row>
    <row r="315" s="13" customFormat="1">
      <c r="A315" s="13"/>
      <c r="B315" s="225"/>
      <c r="C315" s="226"/>
      <c r="D315" s="227" t="s">
        <v>182</v>
      </c>
      <c r="E315" s="228" t="s">
        <v>19</v>
      </c>
      <c r="F315" s="229" t="s">
        <v>3918</v>
      </c>
      <c r="G315" s="226"/>
      <c r="H315" s="230">
        <v>51.159999999999997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182</v>
      </c>
      <c r="AU315" s="236" t="s">
        <v>81</v>
      </c>
      <c r="AV315" s="13" t="s">
        <v>81</v>
      </c>
      <c r="AW315" s="13" t="s">
        <v>33</v>
      </c>
      <c r="AX315" s="13" t="s">
        <v>71</v>
      </c>
      <c r="AY315" s="236" t="s">
        <v>171</v>
      </c>
    </row>
    <row r="316" s="13" customFormat="1">
      <c r="A316" s="13"/>
      <c r="B316" s="225"/>
      <c r="C316" s="226"/>
      <c r="D316" s="227" t="s">
        <v>182</v>
      </c>
      <c r="E316" s="228" t="s">
        <v>19</v>
      </c>
      <c r="F316" s="229" t="s">
        <v>3919</v>
      </c>
      <c r="G316" s="226"/>
      <c r="H316" s="230">
        <v>34.982999999999997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182</v>
      </c>
      <c r="AU316" s="236" t="s">
        <v>81</v>
      </c>
      <c r="AV316" s="13" t="s">
        <v>81</v>
      </c>
      <c r="AW316" s="13" t="s">
        <v>33</v>
      </c>
      <c r="AX316" s="13" t="s">
        <v>71</v>
      </c>
      <c r="AY316" s="236" t="s">
        <v>171</v>
      </c>
    </row>
    <row r="317" s="13" customFormat="1">
      <c r="A317" s="13"/>
      <c r="B317" s="225"/>
      <c r="C317" s="226"/>
      <c r="D317" s="227" t="s">
        <v>182</v>
      </c>
      <c r="E317" s="228" t="s">
        <v>19</v>
      </c>
      <c r="F317" s="229" t="s">
        <v>3920</v>
      </c>
      <c r="G317" s="226"/>
      <c r="H317" s="230">
        <v>46.116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182</v>
      </c>
      <c r="AU317" s="236" t="s">
        <v>81</v>
      </c>
      <c r="AV317" s="13" t="s">
        <v>81</v>
      </c>
      <c r="AW317" s="13" t="s">
        <v>33</v>
      </c>
      <c r="AX317" s="13" t="s">
        <v>71</v>
      </c>
      <c r="AY317" s="236" t="s">
        <v>171</v>
      </c>
    </row>
    <row r="318" s="13" customFormat="1">
      <c r="A318" s="13"/>
      <c r="B318" s="225"/>
      <c r="C318" s="226"/>
      <c r="D318" s="227" t="s">
        <v>182</v>
      </c>
      <c r="E318" s="228" t="s">
        <v>19</v>
      </c>
      <c r="F318" s="229" t="s">
        <v>3921</v>
      </c>
      <c r="G318" s="226"/>
      <c r="H318" s="230">
        <v>-2.2949999999999999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182</v>
      </c>
      <c r="AU318" s="236" t="s">
        <v>81</v>
      </c>
      <c r="AV318" s="13" t="s">
        <v>81</v>
      </c>
      <c r="AW318" s="13" t="s">
        <v>33</v>
      </c>
      <c r="AX318" s="13" t="s">
        <v>71</v>
      </c>
      <c r="AY318" s="236" t="s">
        <v>171</v>
      </c>
    </row>
    <row r="319" s="14" customFormat="1">
      <c r="A319" s="14"/>
      <c r="B319" s="237"/>
      <c r="C319" s="238"/>
      <c r="D319" s="227" t="s">
        <v>182</v>
      </c>
      <c r="E319" s="239" t="s">
        <v>19</v>
      </c>
      <c r="F319" s="240" t="s">
        <v>3922</v>
      </c>
      <c r="G319" s="238"/>
      <c r="H319" s="241">
        <v>517.39300000000003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182</v>
      </c>
      <c r="AU319" s="247" t="s">
        <v>81</v>
      </c>
      <c r="AV319" s="14" t="s">
        <v>185</v>
      </c>
      <c r="AW319" s="14" t="s">
        <v>33</v>
      </c>
      <c r="AX319" s="14" t="s">
        <v>71</v>
      </c>
      <c r="AY319" s="247" t="s">
        <v>171</v>
      </c>
    </row>
    <row r="320" s="15" customFormat="1">
      <c r="A320" s="15"/>
      <c r="B320" s="248"/>
      <c r="C320" s="249"/>
      <c r="D320" s="227" t="s">
        <v>182</v>
      </c>
      <c r="E320" s="250" t="s">
        <v>19</v>
      </c>
      <c r="F320" s="251" t="s">
        <v>188</v>
      </c>
      <c r="G320" s="249"/>
      <c r="H320" s="252">
        <v>517.39300000000003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182</v>
      </c>
      <c r="AU320" s="258" t="s">
        <v>81</v>
      </c>
      <c r="AV320" s="15" t="s">
        <v>179</v>
      </c>
      <c r="AW320" s="15" t="s">
        <v>33</v>
      </c>
      <c r="AX320" s="15" t="s">
        <v>79</v>
      </c>
      <c r="AY320" s="258" t="s">
        <v>171</v>
      </c>
    </row>
    <row r="321" s="2" customFormat="1" ht="37.8" customHeight="1">
      <c r="A321" s="41"/>
      <c r="B321" s="42"/>
      <c r="C321" s="207" t="s">
        <v>596</v>
      </c>
      <c r="D321" s="207" t="s">
        <v>174</v>
      </c>
      <c r="E321" s="208" t="s">
        <v>3942</v>
      </c>
      <c r="F321" s="209" t="s">
        <v>3943</v>
      </c>
      <c r="G321" s="210" t="s">
        <v>191</v>
      </c>
      <c r="H321" s="211">
        <v>184.91499999999999</v>
      </c>
      <c r="I321" s="212"/>
      <c r="J321" s="213">
        <f>ROUND(I321*H321,2)</f>
        <v>0</v>
      </c>
      <c r="K321" s="209" t="s">
        <v>178</v>
      </c>
      <c r="L321" s="47"/>
      <c r="M321" s="214" t="s">
        <v>19</v>
      </c>
      <c r="N321" s="215" t="s">
        <v>42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0.28999999999999998</v>
      </c>
      <c r="T321" s="217">
        <f>S321*H321</f>
        <v>53.625349999999997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179</v>
      </c>
      <c r="AT321" s="218" t="s">
        <v>174</v>
      </c>
      <c r="AU321" s="218" t="s">
        <v>81</v>
      </c>
      <c r="AY321" s="20" t="s">
        <v>171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179</v>
      </c>
      <c r="BM321" s="218" t="s">
        <v>599</v>
      </c>
    </row>
    <row r="322" s="2" customFormat="1">
      <c r="A322" s="41"/>
      <c r="B322" s="42"/>
      <c r="C322" s="43"/>
      <c r="D322" s="220" t="s">
        <v>180</v>
      </c>
      <c r="E322" s="43"/>
      <c r="F322" s="221" t="s">
        <v>3944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180</v>
      </c>
      <c r="AU322" s="20" t="s">
        <v>81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3926</v>
      </c>
      <c r="G323" s="226"/>
      <c r="H323" s="230">
        <v>183.356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3" customFormat="1">
      <c r="A324" s="13"/>
      <c r="B324" s="225"/>
      <c r="C324" s="226"/>
      <c r="D324" s="227" t="s">
        <v>182</v>
      </c>
      <c r="E324" s="228" t="s">
        <v>19</v>
      </c>
      <c r="F324" s="229" t="s">
        <v>3831</v>
      </c>
      <c r="G324" s="226"/>
      <c r="H324" s="230">
        <v>-21.895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182</v>
      </c>
      <c r="AU324" s="236" t="s">
        <v>81</v>
      </c>
      <c r="AV324" s="13" t="s">
        <v>81</v>
      </c>
      <c r="AW324" s="13" t="s">
        <v>33</v>
      </c>
      <c r="AX324" s="13" t="s">
        <v>71</v>
      </c>
      <c r="AY324" s="236" t="s">
        <v>171</v>
      </c>
    </row>
    <row r="325" s="13" customFormat="1">
      <c r="A325" s="13"/>
      <c r="B325" s="225"/>
      <c r="C325" s="226"/>
      <c r="D325" s="227" t="s">
        <v>182</v>
      </c>
      <c r="E325" s="228" t="s">
        <v>19</v>
      </c>
      <c r="F325" s="229" t="s">
        <v>3832</v>
      </c>
      <c r="G325" s="226"/>
      <c r="H325" s="230">
        <v>11.454000000000001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182</v>
      </c>
      <c r="AU325" s="236" t="s">
        <v>81</v>
      </c>
      <c r="AV325" s="13" t="s">
        <v>81</v>
      </c>
      <c r="AW325" s="13" t="s">
        <v>33</v>
      </c>
      <c r="AX325" s="13" t="s">
        <v>71</v>
      </c>
      <c r="AY325" s="236" t="s">
        <v>171</v>
      </c>
    </row>
    <row r="326" s="13" customFormat="1">
      <c r="A326" s="13"/>
      <c r="B326" s="225"/>
      <c r="C326" s="226"/>
      <c r="D326" s="227" t="s">
        <v>182</v>
      </c>
      <c r="E326" s="228" t="s">
        <v>19</v>
      </c>
      <c r="F326" s="229" t="s">
        <v>3833</v>
      </c>
      <c r="G326" s="226"/>
      <c r="H326" s="230">
        <v>18.411999999999999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182</v>
      </c>
      <c r="AU326" s="236" t="s">
        <v>81</v>
      </c>
      <c r="AV326" s="13" t="s">
        <v>81</v>
      </c>
      <c r="AW326" s="13" t="s">
        <v>33</v>
      </c>
      <c r="AX326" s="13" t="s">
        <v>71</v>
      </c>
      <c r="AY326" s="236" t="s">
        <v>171</v>
      </c>
    </row>
    <row r="327" s="13" customFormat="1">
      <c r="A327" s="13"/>
      <c r="B327" s="225"/>
      <c r="C327" s="226"/>
      <c r="D327" s="227" t="s">
        <v>182</v>
      </c>
      <c r="E327" s="228" t="s">
        <v>19</v>
      </c>
      <c r="F327" s="229" t="s">
        <v>3927</v>
      </c>
      <c r="G327" s="226"/>
      <c r="H327" s="230">
        <v>-6.4119999999999999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182</v>
      </c>
      <c r="AU327" s="236" t="s">
        <v>81</v>
      </c>
      <c r="AV327" s="13" t="s">
        <v>81</v>
      </c>
      <c r="AW327" s="13" t="s">
        <v>33</v>
      </c>
      <c r="AX327" s="13" t="s">
        <v>71</v>
      </c>
      <c r="AY327" s="236" t="s">
        <v>171</v>
      </c>
    </row>
    <row r="328" s="15" customFormat="1">
      <c r="A328" s="15"/>
      <c r="B328" s="248"/>
      <c r="C328" s="249"/>
      <c r="D328" s="227" t="s">
        <v>182</v>
      </c>
      <c r="E328" s="250" t="s">
        <v>19</v>
      </c>
      <c r="F328" s="251" t="s">
        <v>3945</v>
      </c>
      <c r="G328" s="249"/>
      <c r="H328" s="252">
        <v>184.91499999999999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182</v>
      </c>
      <c r="AU328" s="258" t="s">
        <v>81</v>
      </c>
      <c r="AV328" s="15" t="s">
        <v>179</v>
      </c>
      <c r="AW328" s="15" t="s">
        <v>33</v>
      </c>
      <c r="AX328" s="15" t="s">
        <v>79</v>
      </c>
      <c r="AY328" s="258" t="s">
        <v>171</v>
      </c>
    </row>
    <row r="329" s="2" customFormat="1" ht="37.8" customHeight="1">
      <c r="A329" s="41"/>
      <c r="B329" s="42"/>
      <c r="C329" s="207" t="s">
        <v>451</v>
      </c>
      <c r="D329" s="207" t="s">
        <v>174</v>
      </c>
      <c r="E329" s="208" t="s">
        <v>3946</v>
      </c>
      <c r="F329" s="209" t="s">
        <v>3947</v>
      </c>
      <c r="G329" s="210" t="s">
        <v>191</v>
      </c>
      <c r="H329" s="211">
        <v>471.58300000000003</v>
      </c>
      <c r="I329" s="212"/>
      <c r="J329" s="213">
        <f>ROUND(I329*H329,2)</f>
        <v>0</v>
      </c>
      <c r="K329" s="209" t="s">
        <v>178</v>
      </c>
      <c r="L329" s="47"/>
      <c r="M329" s="214" t="s">
        <v>19</v>
      </c>
      <c r="N329" s="215" t="s">
        <v>42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0.57999999999999996</v>
      </c>
      <c r="T329" s="217">
        <f>S329*H329</f>
        <v>273.51814000000002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179</v>
      </c>
      <c r="AT329" s="218" t="s">
        <v>174</v>
      </c>
      <c r="AU329" s="218" t="s">
        <v>81</v>
      </c>
      <c r="AY329" s="20" t="s">
        <v>171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179</v>
      </c>
      <c r="BM329" s="218" t="s">
        <v>603</v>
      </c>
    </row>
    <row r="330" s="2" customFormat="1">
      <c r="A330" s="41"/>
      <c r="B330" s="42"/>
      <c r="C330" s="43"/>
      <c r="D330" s="220" t="s">
        <v>180</v>
      </c>
      <c r="E330" s="43"/>
      <c r="F330" s="221" t="s">
        <v>3948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180</v>
      </c>
      <c r="AU330" s="20" t="s">
        <v>81</v>
      </c>
    </row>
    <row r="331" s="13" customFormat="1">
      <c r="A331" s="13"/>
      <c r="B331" s="225"/>
      <c r="C331" s="226"/>
      <c r="D331" s="227" t="s">
        <v>182</v>
      </c>
      <c r="E331" s="228" t="s">
        <v>19</v>
      </c>
      <c r="F331" s="229" t="s">
        <v>3839</v>
      </c>
      <c r="G331" s="226"/>
      <c r="H331" s="230">
        <v>84.430999999999997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182</v>
      </c>
      <c r="AU331" s="236" t="s">
        <v>81</v>
      </c>
      <c r="AV331" s="13" t="s">
        <v>81</v>
      </c>
      <c r="AW331" s="13" t="s">
        <v>33</v>
      </c>
      <c r="AX331" s="13" t="s">
        <v>71</v>
      </c>
      <c r="AY331" s="236" t="s">
        <v>171</v>
      </c>
    </row>
    <row r="332" s="13" customFormat="1">
      <c r="A332" s="13"/>
      <c r="B332" s="225"/>
      <c r="C332" s="226"/>
      <c r="D332" s="227" t="s">
        <v>182</v>
      </c>
      <c r="E332" s="228" t="s">
        <v>19</v>
      </c>
      <c r="F332" s="229" t="s">
        <v>3932</v>
      </c>
      <c r="G332" s="226"/>
      <c r="H332" s="230">
        <v>387.15199999999999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182</v>
      </c>
      <c r="AU332" s="236" t="s">
        <v>81</v>
      </c>
      <c r="AV332" s="13" t="s">
        <v>81</v>
      </c>
      <c r="AW332" s="13" t="s">
        <v>33</v>
      </c>
      <c r="AX332" s="13" t="s">
        <v>71</v>
      </c>
      <c r="AY332" s="236" t="s">
        <v>171</v>
      </c>
    </row>
    <row r="333" s="14" customFormat="1">
      <c r="A333" s="14"/>
      <c r="B333" s="237"/>
      <c r="C333" s="238"/>
      <c r="D333" s="227" t="s">
        <v>182</v>
      </c>
      <c r="E333" s="239" t="s">
        <v>19</v>
      </c>
      <c r="F333" s="240" t="s">
        <v>3934</v>
      </c>
      <c r="G333" s="238"/>
      <c r="H333" s="241">
        <v>471.58299999999997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182</v>
      </c>
      <c r="AU333" s="247" t="s">
        <v>81</v>
      </c>
      <c r="AV333" s="14" t="s">
        <v>185</v>
      </c>
      <c r="AW333" s="14" t="s">
        <v>33</v>
      </c>
      <c r="AX333" s="14" t="s">
        <v>71</v>
      </c>
      <c r="AY333" s="247" t="s">
        <v>171</v>
      </c>
    </row>
    <row r="334" s="15" customFormat="1">
      <c r="A334" s="15"/>
      <c r="B334" s="248"/>
      <c r="C334" s="249"/>
      <c r="D334" s="227" t="s">
        <v>182</v>
      </c>
      <c r="E334" s="250" t="s">
        <v>19</v>
      </c>
      <c r="F334" s="251" t="s">
        <v>188</v>
      </c>
      <c r="G334" s="249"/>
      <c r="H334" s="252">
        <v>471.58299999999997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182</v>
      </c>
      <c r="AU334" s="258" t="s">
        <v>81</v>
      </c>
      <c r="AV334" s="15" t="s">
        <v>179</v>
      </c>
      <c r="AW334" s="15" t="s">
        <v>33</v>
      </c>
      <c r="AX334" s="15" t="s">
        <v>79</v>
      </c>
      <c r="AY334" s="258" t="s">
        <v>171</v>
      </c>
    </row>
    <row r="335" s="2" customFormat="1" ht="37.8" customHeight="1">
      <c r="A335" s="41"/>
      <c r="B335" s="42"/>
      <c r="C335" s="207" t="s">
        <v>608</v>
      </c>
      <c r="D335" s="207" t="s">
        <v>174</v>
      </c>
      <c r="E335" s="208" t="s">
        <v>3570</v>
      </c>
      <c r="F335" s="209" t="s">
        <v>3571</v>
      </c>
      <c r="G335" s="210" t="s">
        <v>191</v>
      </c>
      <c r="H335" s="211">
        <v>576.29999999999995</v>
      </c>
      <c r="I335" s="212"/>
      <c r="J335" s="213">
        <f>ROUND(I335*H335,2)</f>
        <v>0</v>
      </c>
      <c r="K335" s="209" t="s">
        <v>178</v>
      </c>
      <c r="L335" s="47"/>
      <c r="M335" s="214" t="s">
        <v>19</v>
      </c>
      <c r="N335" s="215" t="s">
        <v>42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0.17000000000000001</v>
      </c>
      <c r="T335" s="217">
        <f>S335*H335</f>
        <v>97.971000000000004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179</v>
      </c>
      <c r="AT335" s="218" t="s">
        <v>174</v>
      </c>
      <c r="AU335" s="218" t="s">
        <v>81</v>
      </c>
      <c r="AY335" s="20" t="s">
        <v>171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179</v>
      </c>
      <c r="BM335" s="218" t="s">
        <v>611</v>
      </c>
    </row>
    <row r="336" s="2" customFormat="1">
      <c r="A336" s="41"/>
      <c r="B336" s="42"/>
      <c r="C336" s="43"/>
      <c r="D336" s="220" t="s">
        <v>180</v>
      </c>
      <c r="E336" s="43"/>
      <c r="F336" s="221" t="s">
        <v>3572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180</v>
      </c>
      <c r="AU336" s="20" t="s">
        <v>81</v>
      </c>
    </row>
    <row r="337" s="13" customFormat="1">
      <c r="A337" s="13"/>
      <c r="B337" s="225"/>
      <c r="C337" s="226"/>
      <c r="D337" s="227" t="s">
        <v>182</v>
      </c>
      <c r="E337" s="228" t="s">
        <v>19</v>
      </c>
      <c r="F337" s="229" t="s">
        <v>3841</v>
      </c>
      <c r="G337" s="226"/>
      <c r="H337" s="230">
        <v>467.81599999999997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182</v>
      </c>
      <c r="AU337" s="236" t="s">
        <v>81</v>
      </c>
      <c r="AV337" s="13" t="s">
        <v>81</v>
      </c>
      <c r="AW337" s="13" t="s">
        <v>33</v>
      </c>
      <c r="AX337" s="13" t="s">
        <v>71</v>
      </c>
      <c r="AY337" s="236" t="s">
        <v>171</v>
      </c>
    </row>
    <row r="338" s="13" customFormat="1">
      <c r="A338" s="13"/>
      <c r="B338" s="225"/>
      <c r="C338" s="226"/>
      <c r="D338" s="227" t="s">
        <v>182</v>
      </c>
      <c r="E338" s="228" t="s">
        <v>19</v>
      </c>
      <c r="F338" s="229" t="s">
        <v>3949</v>
      </c>
      <c r="G338" s="226"/>
      <c r="H338" s="230">
        <v>113.984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182</v>
      </c>
      <c r="AU338" s="236" t="s">
        <v>81</v>
      </c>
      <c r="AV338" s="13" t="s">
        <v>81</v>
      </c>
      <c r="AW338" s="13" t="s">
        <v>33</v>
      </c>
      <c r="AX338" s="13" t="s">
        <v>71</v>
      </c>
      <c r="AY338" s="236" t="s">
        <v>171</v>
      </c>
    </row>
    <row r="339" s="13" customFormat="1">
      <c r="A339" s="13"/>
      <c r="B339" s="225"/>
      <c r="C339" s="226"/>
      <c r="D339" s="227" t="s">
        <v>182</v>
      </c>
      <c r="E339" s="228" t="s">
        <v>19</v>
      </c>
      <c r="F339" s="229" t="s">
        <v>3843</v>
      </c>
      <c r="G339" s="226"/>
      <c r="H339" s="230">
        <v>-5.5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182</v>
      </c>
      <c r="AU339" s="236" t="s">
        <v>81</v>
      </c>
      <c r="AV339" s="13" t="s">
        <v>81</v>
      </c>
      <c r="AW339" s="13" t="s">
        <v>33</v>
      </c>
      <c r="AX339" s="13" t="s">
        <v>71</v>
      </c>
      <c r="AY339" s="236" t="s">
        <v>171</v>
      </c>
    </row>
    <row r="340" s="15" customFormat="1">
      <c r="A340" s="15"/>
      <c r="B340" s="248"/>
      <c r="C340" s="249"/>
      <c r="D340" s="227" t="s">
        <v>182</v>
      </c>
      <c r="E340" s="250" t="s">
        <v>19</v>
      </c>
      <c r="F340" s="251" t="s">
        <v>3950</v>
      </c>
      <c r="G340" s="249"/>
      <c r="H340" s="252">
        <v>576.29999999999995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182</v>
      </c>
      <c r="AU340" s="258" t="s">
        <v>81</v>
      </c>
      <c r="AV340" s="15" t="s">
        <v>179</v>
      </c>
      <c r="AW340" s="15" t="s">
        <v>33</v>
      </c>
      <c r="AX340" s="15" t="s">
        <v>79</v>
      </c>
      <c r="AY340" s="258" t="s">
        <v>171</v>
      </c>
    </row>
    <row r="341" s="2" customFormat="1" ht="24.15" customHeight="1">
      <c r="A341" s="41"/>
      <c r="B341" s="42"/>
      <c r="C341" s="207" t="s">
        <v>457</v>
      </c>
      <c r="D341" s="207" t="s">
        <v>174</v>
      </c>
      <c r="E341" s="208" t="s">
        <v>3951</v>
      </c>
      <c r="F341" s="209" t="s">
        <v>3952</v>
      </c>
      <c r="G341" s="210" t="s">
        <v>234</v>
      </c>
      <c r="H341" s="211">
        <v>92.379999999999995</v>
      </c>
      <c r="I341" s="212"/>
      <c r="J341" s="213">
        <f>ROUND(I341*H341,2)</f>
        <v>0</v>
      </c>
      <c r="K341" s="209" t="s">
        <v>178</v>
      </c>
      <c r="L341" s="47"/>
      <c r="M341" s="214" t="s">
        <v>19</v>
      </c>
      <c r="N341" s="215" t="s">
        <v>42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0.28999999999999998</v>
      </c>
      <c r="T341" s="217">
        <f>S341*H341</f>
        <v>26.790199999999995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179</v>
      </c>
      <c r="AT341" s="218" t="s">
        <v>174</v>
      </c>
      <c r="AU341" s="218" t="s">
        <v>81</v>
      </c>
      <c r="AY341" s="20" t="s">
        <v>171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79</v>
      </c>
      <c r="BK341" s="219">
        <f>ROUND(I341*H341,2)</f>
        <v>0</v>
      </c>
      <c r="BL341" s="20" t="s">
        <v>179</v>
      </c>
      <c r="BM341" s="218" t="s">
        <v>615</v>
      </c>
    </row>
    <row r="342" s="2" customFormat="1">
      <c r="A342" s="41"/>
      <c r="B342" s="42"/>
      <c r="C342" s="43"/>
      <c r="D342" s="220" t="s">
        <v>180</v>
      </c>
      <c r="E342" s="43"/>
      <c r="F342" s="221" t="s">
        <v>3953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180</v>
      </c>
      <c r="AU342" s="20" t="s">
        <v>81</v>
      </c>
    </row>
    <row r="343" s="13" customFormat="1">
      <c r="A343" s="13"/>
      <c r="B343" s="225"/>
      <c r="C343" s="226"/>
      <c r="D343" s="227" t="s">
        <v>182</v>
      </c>
      <c r="E343" s="228" t="s">
        <v>19</v>
      </c>
      <c r="F343" s="229" t="s">
        <v>3954</v>
      </c>
      <c r="G343" s="226"/>
      <c r="H343" s="230">
        <v>58.670000000000002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182</v>
      </c>
      <c r="AU343" s="236" t="s">
        <v>81</v>
      </c>
      <c r="AV343" s="13" t="s">
        <v>81</v>
      </c>
      <c r="AW343" s="13" t="s">
        <v>33</v>
      </c>
      <c r="AX343" s="13" t="s">
        <v>71</v>
      </c>
      <c r="AY343" s="236" t="s">
        <v>171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3955</v>
      </c>
      <c r="G344" s="226"/>
      <c r="H344" s="230">
        <v>33.710000000000001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5" customFormat="1">
      <c r="A345" s="15"/>
      <c r="B345" s="248"/>
      <c r="C345" s="249"/>
      <c r="D345" s="227" t="s">
        <v>182</v>
      </c>
      <c r="E345" s="250" t="s">
        <v>19</v>
      </c>
      <c r="F345" s="251" t="s">
        <v>188</v>
      </c>
      <c r="G345" s="249"/>
      <c r="H345" s="252">
        <v>92.379999999999995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182</v>
      </c>
      <c r="AU345" s="258" t="s">
        <v>81</v>
      </c>
      <c r="AV345" s="15" t="s">
        <v>179</v>
      </c>
      <c r="AW345" s="15" t="s">
        <v>33</v>
      </c>
      <c r="AX345" s="15" t="s">
        <v>79</v>
      </c>
      <c r="AY345" s="258" t="s">
        <v>171</v>
      </c>
    </row>
    <row r="346" s="2" customFormat="1" ht="24.15" customHeight="1">
      <c r="A346" s="41"/>
      <c r="B346" s="42"/>
      <c r="C346" s="207" t="s">
        <v>617</v>
      </c>
      <c r="D346" s="207" t="s">
        <v>174</v>
      </c>
      <c r="E346" s="208" t="s">
        <v>3956</v>
      </c>
      <c r="F346" s="209" t="s">
        <v>3957</v>
      </c>
      <c r="G346" s="210" t="s">
        <v>234</v>
      </c>
      <c r="H346" s="211">
        <v>76.670000000000002</v>
      </c>
      <c r="I346" s="212"/>
      <c r="J346" s="213">
        <f>ROUND(I346*H346,2)</f>
        <v>0</v>
      </c>
      <c r="K346" s="209" t="s">
        <v>178</v>
      </c>
      <c r="L346" s="47"/>
      <c r="M346" s="214" t="s">
        <v>19</v>
      </c>
      <c r="N346" s="215" t="s">
        <v>42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0.23000000000000001</v>
      </c>
      <c r="T346" s="217">
        <f>S346*H346</f>
        <v>17.6341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179</v>
      </c>
      <c r="AT346" s="218" t="s">
        <v>174</v>
      </c>
      <c r="AU346" s="218" t="s">
        <v>81</v>
      </c>
      <c r="AY346" s="20" t="s">
        <v>171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79</v>
      </c>
      <c r="BK346" s="219">
        <f>ROUND(I346*H346,2)</f>
        <v>0</v>
      </c>
      <c r="BL346" s="20" t="s">
        <v>179</v>
      </c>
      <c r="BM346" s="218" t="s">
        <v>620</v>
      </c>
    </row>
    <row r="347" s="2" customFormat="1">
      <c r="A347" s="41"/>
      <c r="B347" s="42"/>
      <c r="C347" s="43"/>
      <c r="D347" s="220" t="s">
        <v>180</v>
      </c>
      <c r="E347" s="43"/>
      <c r="F347" s="221" t="s">
        <v>3958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180</v>
      </c>
      <c r="AU347" s="20" t="s">
        <v>81</v>
      </c>
    </row>
    <row r="348" s="13" customFormat="1">
      <c r="A348" s="13"/>
      <c r="B348" s="225"/>
      <c r="C348" s="226"/>
      <c r="D348" s="227" t="s">
        <v>182</v>
      </c>
      <c r="E348" s="228" t="s">
        <v>19</v>
      </c>
      <c r="F348" s="229" t="s">
        <v>3959</v>
      </c>
      <c r="G348" s="226"/>
      <c r="H348" s="230">
        <v>76.670000000000002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182</v>
      </c>
      <c r="AU348" s="236" t="s">
        <v>81</v>
      </c>
      <c r="AV348" s="13" t="s">
        <v>81</v>
      </c>
      <c r="AW348" s="13" t="s">
        <v>33</v>
      </c>
      <c r="AX348" s="13" t="s">
        <v>71</v>
      </c>
      <c r="AY348" s="236" t="s">
        <v>171</v>
      </c>
    </row>
    <row r="349" s="15" customFormat="1">
      <c r="A349" s="15"/>
      <c r="B349" s="248"/>
      <c r="C349" s="249"/>
      <c r="D349" s="227" t="s">
        <v>182</v>
      </c>
      <c r="E349" s="250" t="s">
        <v>19</v>
      </c>
      <c r="F349" s="251" t="s">
        <v>188</v>
      </c>
      <c r="G349" s="249"/>
      <c r="H349" s="252">
        <v>76.670000000000002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182</v>
      </c>
      <c r="AU349" s="258" t="s">
        <v>81</v>
      </c>
      <c r="AV349" s="15" t="s">
        <v>179</v>
      </c>
      <c r="AW349" s="15" t="s">
        <v>33</v>
      </c>
      <c r="AX349" s="15" t="s">
        <v>79</v>
      </c>
      <c r="AY349" s="258" t="s">
        <v>171</v>
      </c>
    </row>
    <row r="350" s="2" customFormat="1" ht="24.15" customHeight="1">
      <c r="A350" s="41"/>
      <c r="B350" s="42"/>
      <c r="C350" s="207" t="s">
        <v>462</v>
      </c>
      <c r="D350" s="207" t="s">
        <v>174</v>
      </c>
      <c r="E350" s="208" t="s">
        <v>3960</v>
      </c>
      <c r="F350" s="209" t="s">
        <v>3961</v>
      </c>
      <c r="G350" s="210" t="s">
        <v>234</v>
      </c>
      <c r="H350" s="211">
        <v>93.507999999999996</v>
      </c>
      <c r="I350" s="212"/>
      <c r="J350" s="213">
        <f>ROUND(I350*H350,2)</f>
        <v>0</v>
      </c>
      <c r="K350" s="209" t="s">
        <v>178</v>
      </c>
      <c r="L350" s="47"/>
      <c r="M350" s="214" t="s">
        <v>19</v>
      </c>
      <c r="N350" s="215" t="s">
        <v>42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0.040000000000000001</v>
      </c>
      <c r="T350" s="217">
        <f>S350*H350</f>
        <v>3.7403200000000001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179</v>
      </c>
      <c r="AT350" s="218" t="s">
        <v>174</v>
      </c>
      <c r="AU350" s="218" t="s">
        <v>81</v>
      </c>
      <c r="AY350" s="20" t="s">
        <v>171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79</v>
      </c>
      <c r="BK350" s="219">
        <f>ROUND(I350*H350,2)</f>
        <v>0</v>
      </c>
      <c r="BL350" s="20" t="s">
        <v>179</v>
      </c>
      <c r="BM350" s="218" t="s">
        <v>625</v>
      </c>
    </row>
    <row r="351" s="2" customFormat="1">
      <c r="A351" s="41"/>
      <c r="B351" s="42"/>
      <c r="C351" s="43"/>
      <c r="D351" s="220" t="s">
        <v>180</v>
      </c>
      <c r="E351" s="43"/>
      <c r="F351" s="221" t="s">
        <v>3962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180</v>
      </c>
      <c r="AU351" s="20" t="s">
        <v>81</v>
      </c>
    </row>
    <row r="352" s="13" customFormat="1">
      <c r="A352" s="13"/>
      <c r="B352" s="225"/>
      <c r="C352" s="226"/>
      <c r="D352" s="227" t="s">
        <v>182</v>
      </c>
      <c r="E352" s="228" t="s">
        <v>19</v>
      </c>
      <c r="F352" s="229" t="s">
        <v>3963</v>
      </c>
      <c r="G352" s="226"/>
      <c r="H352" s="230">
        <v>27.27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182</v>
      </c>
      <c r="AU352" s="236" t="s">
        <v>81</v>
      </c>
      <c r="AV352" s="13" t="s">
        <v>81</v>
      </c>
      <c r="AW352" s="13" t="s">
        <v>33</v>
      </c>
      <c r="AX352" s="13" t="s">
        <v>71</v>
      </c>
      <c r="AY352" s="236" t="s">
        <v>171</v>
      </c>
    </row>
    <row r="353" s="13" customFormat="1">
      <c r="A353" s="13"/>
      <c r="B353" s="225"/>
      <c r="C353" s="226"/>
      <c r="D353" s="227" t="s">
        <v>182</v>
      </c>
      <c r="E353" s="228" t="s">
        <v>19</v>
      </c>
      <c r="F353" s="229" t="s">
        <v>3964</v>
      </c>
      <c r="G353" s="226"/>
      <c r="H353" s="230">
        <v>29.199999999999999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182</v>
      </c>
      <c r="AU353" s="236" t="s">
        <v>81</v>
      </c>
      <c r="AV353" s="13" t="s">
        <v>81</v>
      </c>
      <c r="AW353" s="13" t="s">
        <v>33</v>
      </c>
      <c r="AX353" s="13" t="s">
        <v>71</v>
      </c>
      <c r="AY353" s="236" t="s">
        <v>171</v>
      </c>
    </row>
    <row r="354" s="13" customFormat="1">
      <c r="A354" s="13"/>
      <c r="B354" s="225"/>
      <c r="C354" s="226"/>
      <c r="D354" s="227" t="s">
        <v>182</v>
      </c>
      <c r="E354" s="228" t="s">
        <v>19</v>
      </c>
      <c r="F354" s="229" t="s">
        <v>3965</v>
      </c>
      <c r="G354" s="226"/>
      <c r="H354" s="230">
        <v>7.7999999999999998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182</v>
      </c>
      <c r="AU354" s="236" t="s">
        <v>81</v>
      </c>
      <c r="AV354" s="13" t="s">
        <v>81</v>
      </c>
      <c r="AW354" s="13" t="s">
        <v>33</v>
      </c>
      <c r="AX354" s="13" t="s">
        <v>71</v>
      </c>
      <c r="AY354" s="236" t="s">
        <v>171</v>
      </c>
    </row>
    <row r="355" s="14" customFormat="1">
      <c r="A355" s="14"/>
      <c r="B355" s="237"/>
      <c r="C355" s="238"/>
      <c r="D355" s="227" t="s">
        <v>182</v>
      </c>
      <c r="E355" s="239" t="s">
        <v>19</v>
      </c>
      <c r="F355" s="240" t="s">
        <v>3922</v>
      </c>
      <c r="G355" s="238"/>
      <c r="H355" s="241">
        <v>64.269999999999996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182</v>
      </c>
      <c r="AU355" s="247" t="s">
        <v>81</v>
      </c>
      <c r="AV355" s="14" t="s">
        <v>185</v>
      </c>
      <c r="AW355" s="14" t="s">
        <v>33</v>
      </c>
      <c r="AX355" s="14" t="s">
        <v>71</v>
      </c>
      <c r="AY355" s="247" t="s">
        <v>171</v>
      </c>
    </row>
    <row r="356" s="13" customFormat="1">
      <c r="A356" s="13"/>
      <c r="B356" s="225"/>
      <c r="C356" s="226"/>
      <c r="D356" s="227" t="s">
        <v>182</v>
      </c>
      <c r="E356" s="228" t="s">
        <v>19</v>
      </c>
      <c r="F356" s="229" t="s">
        <v>3966</v>
      </c>
      <c r="G356" s="226"/>
      <c r="H356" s="230">
        <v>29.238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182</v>
      </c>
      <c r="AU356" s="236" t="s">
        <v>81</v>
      </c>
      <c r="AV356" s="13" t="s">
        <v>81</v>
      </c>
      <c r="AW356" s="13" t="s">
        <v>33</v>
      </c>
      <c r="AX356" s="13" t="s">
        <v>71</v>
      </c>
      <c r="AY356" s="236" t="s">
        <v>171</v>
      </c>
    </row>
    <row r="357" s="14" customFormat="1">
      <c r="A357" s="14"/>
      <c r="B357" s="237"/>
      <c r="C357" s="238"/>
      <c r="D357" s="227" t="s">
        <v>182</v>
      </c>
      <c r="E357" s="239" t="s">
        <v>19</v>
      </c>
      <c r="F357" s="240" t="s">
        <v>3934</v>
      </c>
      <c r="G357" s="238"/>
      <c r="H357" s="241">
        <v>29.238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182</v>
      </c>
      <c r="AU357" s="247" t="s">
        <v>81</v>
      </c>
      <c r="AV357" s="14" t="s">
        <v>185</v>
      </c>
      <c r="AW357" s="14" t="s">
        <v>33</v>
      </c>
      <c r="AX357" s="14" t="s">
        <v>71</v>
      </c>
      <c r="AY357" s="247" t="s">
        <v>171</v>
      </c>
    </row>
    <row r="358" s="15" customFormat="1">
      <c r="A358" s="15"/>
      <c r="B358" s="248"/>
      <c r="C358" s="249"/>
      <c r="D358" s="227" t="s">
        <v>182</v>
      </c>
      <c r="E358" s="250" t="s">
        <v>19</v>
      </c>
      <c r="F358" s="251" t="s">
        <v>188</v>
      </c>
      <c r="G358" s="249"/>
      <c r="H358" s="252">
        <v>93.507999999999996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182</v>
      </c>
      <c r="AU358" s="258" t="s">
        <v>81</v>
      </c>
      <c r="AV358" s="15" t="s">
        <v>179</v>
      </c>
      <c r="AW358" s="15" t="s">
        <v>33</v>
      </c>
      <c r="AX358" s="15" t="s">
        <v>79</v>
      </c>
      <c r="AY358" s="258" t="s">
        <v>171</v>
      </c>
    </row>
    <row r="359" s="2" customFormat="1" ht="24.15" customHeight="1">
      <c r="A359" s="41"/>
      <c r="B359" s="42"/>
      <c r="C359" s="207" t="s">
        <v>627</v>
      </c>
      <c r="D359" s="207" t="s">
        <v>174</v>
      </c>
      <c r="E359" s="208" t="s">
        <v>3967</v>
      </c>
      <c r="F359" s="209" t="s">
        <v>3968</v>
      </c>
      <c r="G359" s="210" t="s">
        <v>234</v>
      </c>
      <c r="H359" s="211">
        <v>24.734000000000002</v>
      </c>
      <c r="I359" s="212"/>
      <c r="J359" s="213">
        <f>ROUND(I359*H359,2)</f>
        <v>0</v>
      </c>
      <c r="K359" s="209" t="s">
        <v>178</v>
      </c>
      <c r="L359" s="47"/>
      <c r="M359" s="214" t="s">
        <v>19</v>
      </c>
      <c r="N359" s="215" t="s">
        <v>42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0.20499999999999999</v>
      </c>
      <c r="T359" s="217">
        <f>S359*H359</f>
        <v>5.0704700000000003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179</v>
      </c>
      <c r="AT359" s="218" t="s">
        <v>174</v>
      </c>
      <c r="AU359" s="218" t="s">
        <v>81</v>
      </c>
      <c r="AY359" s="20" t="s">
        <v>171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79</v>
      </c>
      <c r="BK359" s="219">
        <f>ROUND(I359*H359,2)</f>
        <v>0</v>
      </c>
      <c r="BL359" s="20" t="s">
        <v>179</v>
      </c>
      <c r="BM359" s="218" t="s">
        <v>630</v>
      </c>
    </row>
    <row r="360" s="2" customFormat="1">
      <c r="A360" s="41"/>
      <c r="B360" s="42"/>
      <c r="C360" s="43"/>
      <c r="D360" s="220" t="s">
        <v>180</v>
      </c>
      <c r="E360" s="43"/>
      <c r="F360" s="221" t="s">
        <v>3969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180</v>
      </c>
      <c r="AU360" s="20" t="s">
        <v>81</v>
      </c>
    </row>
    <row r="361" s="13" customFormat="1">
      <c r="A361" s="13"/>
      <c r="B361" s="225"/>
      <c r="C361" s="226"/>
      <c r="D361" s="227" t="s">
        <v>182</v>
      </c>
      <c r="E361" s="228" t="s">
        <v>19</v>
      </c>
      <c r="F361" s="229" t="s">
        <v>3970</v>
      </c>
      <c r="G361" s="226"/>
      <c r="H361" s="230">
        <v>26.234000000000002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182</v>
      </c>
      <c r="AU361" s="236" t="s">
        <v>81</v>
      </c>
      <c r="AV361" s="13" t="s">
        <v>81</v>
      </c>
      <c r="AW361" s="13" t="s">
        <v>33</v>
      </c>
      <c r="AX361" s="13" t="s">
        <v>71</v>
      </c>
      <c r="AY361" s="236" t="s">
        <v>171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3971</v>
      </c>
      <c r="G362" s="226"/>
      <c r="H362" s="230">
        <v>-1.5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5" customFormat="1">
      <c r="A363" s="15"/>
      <c r="B363" s="248"/>
      <c r="C363" s="249"/>
      <c r="D363" s="227" t="s">
        <v>182</v>
      </c>
      <c r="E363" s="250" t="s">
        <v>19</v>
      </c>
      <c r="F363" s="251" t="s">
        <v>3972</v>
      </c>
      <c r="G363" s="249"/>
      <c r="H363" s="252">
        <v>24.734000000000002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182</v>
      </c>
      <c r="AU363" s="258" t="s">
        <v>81</v>
      </c>
      <c r="AV363" s="15" t="s">
        <v>179</v>
      </c>
      <c r="AW363" s="15" t="s">
        <v>33</v>
      </c>
      <c r="AX363" s="15" t="s">
        <v>79</v>
      </c>
      <c r="AY363" s="258" t="s">
        <v>171</v>
      </c>
    </row>
    <row r="364" s="2" customFormat="1" ht="16.5" customHeight="1">
      <c r="A364" s="41"/>
      <c r="B364" s="42"/>
      <c r="C364" s="207" t="s">
        <v>467</v>
      </c>
      <c r="D364" s="207" t="s">
        <v>174</v>
      </c>
      <c r="E364" s="208" t="s">
        <v>3973</v>
      </c>
      <c r="F364" s="209" t="s">
        <v>3974</v>
      </c>
      <c r="G364" s="210" t="s">
        <v>395</v>
      </c>
      <c r="H364" s="211">
        <v>3</v>
      </c>
      <c r="I364" s="212"/>
      <c r="J364" s="213">
        <f>ROUND(I364*H364,2)</f>
        <v>0</v>
      </c>
      <c r="K364" s="209" t="s">
        <v>178</v>
      </c>
      <c r="L364" s="47"/>
      <c r="M364" s="214" t="s">
        <v>19</v>
      </c>
      <c r="N364" s="215" t="s">
        <v>42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0.14999999999999999</v>
      </c>
      <c r="T364" s="217">
        <f>S364*H364</f>
        <v>0.44999999999999996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179</v>
      </c>
      <c r="AT364" s="218" t="s">
        <v>174</v>
      </c>
      <c r="AU364" s="218" t="s">
        <v>81</v>
      </c>
      <c r="AY364" s="20" t="s">
        <v>171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79</v>
      </c>
      <c r="BK364" s="219">
        <f>ROUND(I364*H364,2)</f>
        <v>0</v>
      </c>
      <c r="BL364" s="20" t="s">
        <v>179</v>
      </c>
      <c r="BM364" s="218" t="s">
        <v>635</v>
      </c>
    </row>
    <row r="365" s="2" customFormat="1">
      <c r="A365" s="41"/>
      <c r="B365" s="42"/>
      <c r="C365" s="43"/>
      <c r="D365" s="220" t="s">
        <v>180</v>
      </c>
      <c r="E365" s="43"/>
      <c r="F365" s="221" t="s">
        <v>3975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180</v>
      </c>
      <c r="AU365" s="20" t="s">
        <v>81</v>
      </c>
    </row>
    <row r="366" s="13" customFormat="1">
      <c r="A366" s="13"/>
      <c r="B366" s="225"/>
      <c r="C366" s="226"/>
      <c r="D366" s="227" t="s">
        <v>182</v>
      </c>
      <c r="E366" s="228" t="s">
        <v>19</v>
      </c>
      <c r="F366" s="229" t="s">
        <v>3503</v>
      </c>
      <c r="G366" s="226"/>
      <c r="H366" s="230">
        <v>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182</v>
      </c>
      <c r="AU366" s="236" t="s">
        <v>81</v>
      </c>
      <c r="AV366" s="13" t="s">
        <v>81</v>
      </c>
      <c r="AW366" s="13" t="s">
        <v>33</v>
      </c>
      <c r="AX366" s="13" t="s">
        <v>71</v>
      </c>
      <c r="AY366" s="236" t="s">
        <v>171</v>
      </c>
    </row>
    <row r="367" s="15" customFormat="1">
      <c r="A367" s="15"/>
      <c r="B367" s="248"/>
      <c r="C367" s="249"/>
      <c r="D367" s="227" t="s">
        <v>182</v>
      </c>
      <c r="E367" s="250" t="s">
        <v>19</v>
      </c>
      <c r="F367" s="251" t="s">
        <v>188</v>
      </c>
      <c r="G367" s="249"/>
      <c r="H367" s="252">
        <v>3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182</v>
      </c>
      <c r="AU367" s="258" t="s">
        <v>81</v>
      </c>
      <c r="AV367" s="15" t="s">
        <v>179</v>
      </c>
      <c r="AW367" s="15" t="s">
        <v>33</v>
      </c>
      <c r="AX367" s="15" t="s">
        <v>79</v>
      </c>
      <c r="AY367" s="258" t="s">
        <v>171</v>
      </c>
    </row>
    <row r="368" s="2" customFormat="1" ht="16.5" customHeight="1">
      <c r="A368" s="41"/>
      <c r="B368" s="42"/>
      <c r="C368" s="207" t="s">
        <v>637</v>
      </c>
      <c r="D368" s="207" t="s">
        <v>174</v>
      </c>
      <c r="E368" s="208" t="s">
        <v>3976</v>
      </c>
      <c r="F368" s="209" t="s">
        <v>3977</v>
      </c>
      <c r="G368" s="210" t="s">
        <v>395</v>
      </c>
      <c r="H368" s="211">
        <v>3</v>
      </c>
      <c r="I368" s="212"/>
      <c r="J368" s="213">
        <f>ROUND(I368*H368,2)</f>
        <v>0</v>
      </c>
      <c r="K368" s="209" t="s">
        <v>19</v>
      </c>
      <c r="L368" s="47"/>
      <c r="M368" s="214" t="s">
        <v>19</v>
      </c>
      <c r="N368" s="215" t="s">
        <v>42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179</v>
      </c>
      <c r="AT368" s="218" t="s">
        <v>174</v>
      </c>
      <c r="AU368" s="218" t="s">
        <v>81</v>
      </c>
      <c r="AY368" s="20" t="s">
        <v>171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79</v>
      </c>
      <c r="BK368" s="219">
        <f>ROUND(I368*H368,2)</f>
        <v>0</v>
      </c>
      <c r="BL368" s="20" t="s">
        <v>179</v>
      </c>
      <c r="BM368" s="218" t="s">
        <v>640</v>
      </c>
    </row>
    <row r="369" s="13" customFormat="1">
      <c r="A369" s="13"/>
      <c r="B369" s="225"/>
      <c r="C369" s="226"/>
      <c r="D369" s="227" t="s">
        <v>182</v>
      </c>
      <c r="E369" s="228" t="s">
        <v>19</v>
      </c>
      <c r="F369" s="229" t="s">
        <v>3503</v>
      </c>
      <c r="G369" s="226"/>
      <c r="H369" s="230">
        <v>3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182</v>
      </c>
      <c r="AU369" s="236" t="s">
        <v>81</v>
      </c>
      <c r="AV369" s="13" t="s">
        <v>81</v>
      </c>
      <c r="AW369" s="13" t="s">
        <v>33</v>
      </c>
      <c r="AX369" s="13" t="s">
        <v>71</v>
      </c>
      <c r="AY369" s="236" t="s">
        <v>171</v>
      </c>
    </row>
    <row r="370" s="15" customFormat="1">
      <c r="A370" s="15"/>
      <c r="B370" s="248"/>
      <c r="C370" s="249"/>
      <c r="D370" s="227" t="s">
        <v>182</v>
      </c>
      <c r="E370" s="250" t="s">
        <v>19</v>
      </c>
      <c r="F370" s="251" t="s">
        <v>188</v>
      </c>
      <c r="G370" s="249"/>
      <c r="H370" s="252">
        <v>3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182</v>
      </c>
      <c r="AU370" s="258" t="s">
        <v>81</v>
      </c>
      <c r="AV370" s="15" t="s">
        <v>179</v>
      </c>
      <c r="AW370" s="15" t="s">
        <v>33</v>
      </c>
      <c r="AX370" s="15" t="s">
        <v>79</v>
      </c>
      <c r="AY370" s="258" t="s">
        <v>171</v>
      </c>
    </row>
    <row r="371" s="2" customFormat="1" ht="16.5" customHeight="1">
      <c r="A371" s="41"/>
      <c r="B371" s="42"/>
      <c r="C371" s="207" t="s">
        <v>471</v>
      </c>
      <c r="D371" s="207" t="s">
        <v>174</v>
      </c>
      <c r="E371" s="208" t="s">
        <v>3978</v>
      </c>
      <c r="F371" s="209" t="s">
        <v>3979</v>
      </c>
      <c r="G371" s="210" t="s">
        <v>395</v>
      </c>
      <c r="H371" s="211">
        <v>1</v>
      </c>
      <c r="I371" s="212"/>
      <c r="J371" s="213">
        <f>ROUND(I371*H371,2)</f>
        <v>0</v>
      </c>
      <c r="K371" s="209" t="s">
        <v>3980</v>
      </c>
      <c r="L371" s="47"/>
      <c r="M371" s="214" t="s">
        <v>19</v>
      </c>
      <c r="N371" s="215" t="s">
        <v>42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0.20000000000000001</v>
      </c>
      <c r="T371" s="217">
        <f>S371*H371</f>
        <v>0.20000000000000001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179</v>
      </c>
      <c r="AT371" s="218" t="s">
        <v>174</v>
      </c>
      <c r="AU371" s="218" t="s">
        <v>81</v>
      </c>
      <c r="AY371" s="20" t="s">
        <v>171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79</v>
      </c>
      <c r="BK371" s="219">
        <f>ROUND(I371*H371,2)</f>
        <v>0</v>
      </c>
      <c r="BL371" s="20" t="s">
        <v>179</v>
      </c>
      <c r="BM371" s="218" t="s">
        <v>644</v>
      </c>
    </row>
    <row r="372" s="2" customFormat="1">
      <c r="A372" s="41"/>
      <c r="B372" s="42"/>
      <c r="C372" s="43"/>
      <c r="D372" s="220" t="s">
        <v>180</v>
      </c>
      <c r="E372" s="43"/>
      <c r="F372" s="221" t="s">
        <v>3981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180</v>
      </c>
      <c r="AU372" s="20" t="s">
        <v>81</v>
      </c>
    </row>
    <row r="373" s="13" customFormat="1">
      <c r="A373" s="13"/>
      <c r="B373" s="225"/>
      <c r="C373" s="226"/>
      <c r="D373" s="227" t="s">
        <v>182</v>
      </c>
      <c r="E373" s="228" t="s">
        <v>19</v>
      </c>
      <c r="F373" s="229" t="s">
        <v>3982</v>
      </c>
      <c r="G373" s="226"/>
      <c r="H373" s="230">
        <v>1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182</v>
      </c>
      <c r="AU373" s="236" t="s">
        <v>81</v>
      </c>
      <c r="AV373" s="13" t="s">
        <v>81</v>
      </c>
      <c r="AW373" s="13" t="s">
        <v>33</v>
      </c>
      <c r="AX373" s="13" t="s">
        <v>71</v>
      </c>
      <c r="AY373" s="236" t="s">
        <v>171</v>
      </c>
    </row>
    <row r="374" s="15" customFormat="1">
      <c r="A374" s="15"/>
      <c r="B374" s="248"/>
      <c r="C374" s="249"/>
      <c r="D374" s="227" t="s">
        <v>182</v>
      </c>
      <c r="E374" s="250" t="s">
        <v>19</v>
      </c>
      <c r="F374" s="251" t="s">
        <v>188</v>
      </c>
      <c r="G374" s="249"/>
      <c r="H374" s="252">
        <v>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182</v>
      </c>
      <c r="AU374" s="258" t="s">
        <v>81</v>
      </c>
      <c r="AV374" s="15" t="s">
        <v>179</v>
      </c>
      <c r="AW374" s="15" t="s">
        <v>33</v>
      </c>
      <c r="AX374" s="15" t="s">
        <v>79</v>
      </c>
      <c r="AY374" s="258" t="s">
        <v>171</v>
      </c>
    </row>
    <row r="375" s="2" customFormat="1" ht="24.15" customHeight="1">
      <c r="A375" s="41"/>
      <c r="B375" s="42"/>
      <c r="C375" s="207" t="s">
        <v>261</v>
      </c>
      <c r="D375" s="207" t="s">
        <v>174</v>
      </c>
      <c r="E375" s="208" t="s">
        <v>3983</v>
      </c>
      <c r="F375" s="209" t="s">
        <v>3984</v>
      </c>
      <c r="G375" s="210" t="s">
        <v>234</v>
      </c>
      <c r="H375" s="211">
        <v>5.8799999999999999</v>
      </c>
      <c r="I375" s="212"/>
      <c r="J375" s="213">
        <f>ROUND(I375*H375,2)</f>
        <v>0</v>
      </c>
      <c r="K375" s="209" t="s">
        <v>178</v>
      </c>
      <c r="L375" s="47"/>
      <c r="M375" s="214" t="s">
        <v>19</v>
      </c>
      <c r="N375" s="215" t="s">
        <v>42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0.099000000000000005</v>
      </c>
      <c r="T375" s="217">
        <f>S375*H375</f>
        <v>0.58211999999999997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179</v>
      </c>
      <c r="AT375" s="218" t="s">
        <v>174</v>
      </c>
      <c r="AU375" s="218" t="s">
        <v>81</v>
      </c>
      <c r="AY375" s="20" t="s">
        <v>171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79</v>
      </c>
      <c r="BK375" s="219">
        <f>ROUND(I375*H375,2)</f>
        <v>0</v>
      </c>
      <c r="BL375" s="20" t="s">
        <v>179</v>
      </c>
      <c r="BM375" s="218" t="s">
        <v>648</v>
      </c>
    </row>
    <row r="376" s="2" customFormat="1">
      <c r="A376" s="41"/>
      <c r="B376" s="42"/>
      <c r="C376" s="43"/>
      <c r="D376" s="220" t="s">
        <v>180</v>
      </c>
      <c r="E376" s="43"/>
      <c r="F376" s="221" t="s">
        <v>3985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180</v>
      </c>
      <c r="AU376" s="20" t="s">
        <v>81</v>
      </c>
    </row>
    <row r="377" s="13" customFormat="1">
      <c r="A377" s="13"/>
      <c r="B377" s="225"/>
      <c r="C377" s="226"/>
      <c r="D377" s="227" t="s">
        <v>182</v>
      </c>
      <c r="E377" s="228" t="s">
        <v>19</v>
      </c>
      <c r="F377" s="229" t="s">
        <v>3986</v>
      </c>
      <c r="G377" s="226"/>
      <c r="H377" s="230">
        <v>5.8799999999999999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182</v>
      </c>
      <c r="AU377" s="236" t="s">
        <v>81</v>
      </c>
      <c r="AV377" s="13" t="s">
        <v>81</v>
      </c>
      <c r="AW377" s="13" t="s">
        <v>33</v>
      </c>
      <c r="AX377" s="13" t="s">
        <v>71</v>
      </c>
      <c r="AY377" s="236" t="s">
        <v>171</v>
      </c>
    </row>
    <row r="378" s="15" customFormat="1">
      <c r="A378" s="15"/>
      <c r="B378" s="248"/>
      <c r="C378" s="249"/>
      <c r="D378" s="227" t="s">
        <v>182</v>
      </c>
      <c r="E378" s="250" t="s">
        <v>19</v>
      </c>
      <c r="F378" s="251" t="s">
        <v>188</v>
      </c>
      <c r="G378" s="249"/>
      <c r="H378" s="252">
        <v>5.8799999999999999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182</v>
      </c>
      <c r="AU378" s="258" t="s">
        <v>81</v>
      </c>
      <c r="AV378" s="15" t="s">
        <v>179</v>
      </c>
      <c r="AW378" s="15" t="s">
        <v>33</v>
      </c>
      <c r="AX378" s="15" t="s">
        <v>79</v>
      </c>
      <c r="AY378" s="258" t="s">
        <v>171</v>
      </c>
    </row>
    <row r="379" s="2" customFormat="1" ht="16.5" customHeight="1">
      <c r="A379" s="41"/>
      <c r="B379" s="42"/>
      <c r="C379" s="207" t="s">
        <v>488</v>
      </c>
      <c r="D379" s="207" t="s">
        <v>174</v>
      </c>
      <c r="E379" s="208" t="s">
        <v>3987</v>
      </c>
      <c r="F379" s="209" t="s">
        <v>3988</v>
      </c>
      <c r="G379" s="210" t="s">
        <v>234</v>
      </c>
      <c r="H379" s="211">
        <v>4.0999999999999996</v>
      </c>
      <c r="I379" s="212"/>
      <c r="J379" s="213">
        <f>ROUND(I379*H379,2)</f>
        <v>0</v>
      </c>
      <c r="K379" s="209" t="s">
        <v>3980</v>
      </c>
      <c r="L379" s="47"/>
      <c r="M379" s="214" t="s">
        <v>19</v>
      </c>
      <c r="N379" s="215" t="s">
        <v>42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0.37</v>
      </c>
      <c r="T379" s="217">
        <f>S379*H379</f>
        <v>1.5169999999999999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179</v>
      </c>
      <c r="AT379" s="218" t="s">
        <v>174</v>
      </c>
      <c r="AU379" s="218" t="s">
        <v>81</v>
      </c>
      <c r="AY379" s="20" t="s">
        <v>171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79</v>
      </c>
      <c r="BK379" s="219">
        <f>ROUND(I379*H379,2)</f>
        <v>0</v>
      </c>
      <c r="BL379" s="20" t="s">
        <v>179</v>
      </c>
      <c r="BM379" s="218" t="s">
        <v>652</v>
      </c>
    </row>
    <row r="380" s="2" customFormat="1">
      <c r="A380" s="41"/>
      <c r="B380" s="42"/>
      <c r="C380" s="43"/>
      <c r="D380" s="220" t="s">
        <v>180</v>
      </c>
      <c r="E380" s="43"/>
      <c r="F380" s="221" t="s">
        <v>3989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180</v>
      </c>
      <c r="AU380" s="20" t="s">
        <v>81</v>
      </c>
    </row>
    <row r="381" s="13" customFormat="1">
      <c r="A381" s="13"/>
      <c r="B381" s="225"/>
      <c r="C381" s="226"/>
      <c r="D381" s="227" t="s">
        <v>182</v>
      </c>
      <c r="E381" s="228" t="s">
        <v>19</v>
      </c>
      <c r="F381" s="229" t="s">
        <v>3990</v>
      </c>
      <c r="G381" s="226"/>
      <c r="H381" s="230">
        <v>4.0999999999999996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182</v>
      </c>
      <c r="AU381" s="236" t="s">
        <v>81</v>
      </c>
      <c r="AV381" s="13" t="s">
        <v>81</v>
      </c>
      <c r="AW381" s="13" t="s">
        <v>33</v>
      </c>
      <c r="AX381" s="13" t="s">
        <v>71</v>
      </c>
      <c r="AY381" s="236" t="s">
        <v>171</v>
      </c>
    </row>
    <row r="382" s="15" customFormat="1">
      <c r="A382" s="15"/>
      <c r="B382" s="248"/>
      <c r="C382" s="249"/>
      <c r="D382" s="227" t="s">
        <v>182</v>
      </c>
      <c r="E382" s="250" t="s">
        <v>19</v>
      </c>
      <c r="F382" s="251" t="s">
        <v>188</v>
      </c>
      <c r="G382" s="249"/>
      <c r="H382" s="252">
        <v>4.0999999999999996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182</v>
      </c>
      <c r="AU382" s="258" t="s">
        <v>81</v>
      </c>
      <c r="AV382" s="15" t="s">
        <v>179</v>
      </c>
      <c r="AW382" s="15" t="s">
        <v>33</v>
      </c>
      <c r="AX382" s="15" t="s">
        <v>79</v>
      </c>
      <c r="AY382" s="258" t="s">
        <v>171</v>
      </c>
    </row>
    <row r="383" s="12" customFormat="1" ht="22.8" customHeight="1">
      <c r="A383" s="12"/>
      <c r="B383" s="191"/>
      <c r="C383" s="192"/>
      <c r="D383" s="193" t="s">
        <v>70</v>
      </c>
      <c r="E383" s="205" t="s">
        <v>1190</v>
      </c>
      <c r="F383" s="205" t="s">
        <v>1191</v>
      </c>
      <c r="G383" s="192"/>
      <c r="H383" s="192"/>
      <c r="I383" s="195"/>
      <c r="J383" s="206">
        <f>BK383</f>
        <v>0</v>
      </c>
      <c r="K383" s="192"/>
      <c r="L383" s="197"/>
      <c r="M383" s="198"/>
      <c r="N383" s="199"/>
      <c r="O383" s="199"/>
      <c r="P383" s="200">
        <f>SUM(P384:P409)</f>
        <v>0</v>
      </c>
      <c r="Q383" s="199"/>
      <c r="R383" s="200">
        <f>SUM(R384:R409)</f>
        <v>0</v>
      </c>
      <c r="S383" s="199"/>
      <c r="T383" s="201">
        <f>SUM(T384:T409)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2" t="s">
        <v>79</v>
      </c>
      <c r="AT383" s="203" t="s">
        <v>70</v>
      </c>
      <c r="AU383" s="203" t="s">
        <v>79</v>
      </c>
      <c r="AY383" s="202" t="s">
        <v>171</v>
      </c>
      <c r="BK383" s="204">
        <f>SUM(BK384:BK409)</f>
        <v>0</v>
      </c>
    </row>
    <row r="384" s="2" customFormat="1" ht="24.15" customHeight="1">
      <c r="A384" s="41"/>
      <c r="B384" s="42"/>
      <c r="C384" s="207" t="s">
        <v>484</v>
      </c>
      <c r="D384" s="207" t="s">
        <v>174</v>
      </c>
      <c r="E384" s="208" t="s">
        <v>3991</v>
      </c>
      <c r="F384" s="209" t="s">
        <v>3992</v>
      </c>
      <c r="G384" s="210" t="s">
        <v>177</v>
      </c>
      <c r="H384" s="211">
        <v>593.98800000000006</v>
      </c>
      <c r="I384" s="212"/>
      <c r="J384" s="213">
        <f>ROUND(I384*H384,2)</f>
        <v>0</v>
      </c>
      <c r="K384" s="209" t="s">
        <v>178</v>
      </c>
      <c r="L384" s="47"/>
      <c r="M384" s="214" t="s">
        <v>19</v>
      </c>
      <c r="N384" s="215" t="s">
        <v>42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179</v>
      </c>
      <c r="AT384" s="218" t="s">
        <v>174</v>
      </c>
      <c r="AU384" s="218" t="s">
        <v>81</v>
      </c>
      <c r="AY384" s="20" t="s">
        <v>171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79</v>
      </c>
      <c r="BK384" s="219">
        <f>ROUND(I384*H384,2)</f>
        <v>0</v>
      </c>
      <c r="BL384" s="20" t="s">
        <v>179</v>
      </c>
      <c r="BM384" s="218" t="s">
        <v>656</v>
      </c>
    </row>
    <row r="385" s="2" customFormat="1">
      <c r="A385" s="41"/>
      <c r="B385" s="42"/>
      <c r="C385" s="43"/>
      <c r="D385" s="220" t="s">
        <v>180</v>
      </c>
      <c r="E385" s="43"/>
      <c r="F385" s="221" t="s">
        <v>3993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180</v>
      </c>
      <c r="AU385" s="20" t="s">
        <v>81</v>
      </c>
    </row>
    <row r="386" s="2" customFormat="1" ht="24.15" customHeight="1">
      <c r="A386" s="41"/>
      <c r="B386" s="42"/>
      <c r="C386" s="207" t="s">
        <v>498</v>
      </c>
      <c r="D386" s="207" t="s">
        <v>174</v>
      </c>
      <c r="E386" s="208" t="s">
        <v>3994</v>
      </c>
      <c r="F386" s="209" t="s">
        <v>3995</v>
      </c>
      <c r="G386" s="210" t="s">
        <v>177</v>
      </c>
      <c r="H386" s="211">
        <v>8315.8320000000003</v>
      </c>
      <c r="I386" s="212"/>
      <c r="J386" s="213">
        <f>ROUND(I386*H386,2)</f>
        <v>0</v>
      </c>
      <c r="K386" s="209" t="s">
        <v>178</v>
      </c>
      <c r="L386" s="47"/>
      <c r="M386" s="214" t="s">
        <v>19</v>
      </c>
      <c r="N386" s="215" t="s">
        <v>42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179</v>
      </c>
      <c r="AT386" s="218" t="s">
        <v>174</v>
      </c>
      <c r="AU386" s="218" t="s">
        <v>81</v>
      </c>
      <c r="AY386" s="20" t="s">
        <v>171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79</v>
      </c>
      <c r="BK386" s="219">
        <f>ROUND(I386*H386,2)</f>
        <v>0</v>
      </c>
      <c r="BL386" s="20" t="s">
        <v>179</v>
      </c>
      <c r="BM386" s="218" t="s">
        <v>661</v>
      </c>
    </row>
    <row r="387" s="2" customFormat="1">
      <c r="A387" s="41"/>
      <c r="B387" s="42"/>
      <c r="C387" s="43"/>
      <c r="D387" s="220" t="s">
        <v>180</v>
      </c>
      <c r="E387" s="43"/>
      <c r="F387" s="221" t="s">
        <v>3996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180</v>
      </c>
      <c r="AU387" s="20" t="s">
        <v>81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3997</v>
      </c>
      <c r="G388" s="226"/>
      <c r="H388" s="230">
        <v>8315.8320000000003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5" customFormat="1">
      <c r="A389" s="15"/>
      <c r="B389" s="248"/>
      <c r="C389" s="249"/>
      <c r="D389" s="227" t="s">
        <v>182</v>
      </c>
      <c r="E389" s="250" t="s">
        <v>19</v>
      </c>
      <c r="F389" s="251" t="s">
        <v>188</v>
      </c>
      <c r="G389" s="249"/>
      <c r="H389" s="252">
        <v>8315.8320000000003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182</v>
      </c>
      <c r="AU389" s="258" t="s">
        <v>81</v>
      </c>
      <c r="AV389" s="15" t="s">
        <v>179</v>
      </c>
      <c r="AW389" s="15" t="s">
        <v>33</v>
      </c>
      <c r="AX389" s="15" t="s">
        <v>79</v>
      </c>
      <c r="AY389" s="258" t="s">
        <v>171</v>
      </c>
    </row>
    <row r="390" s="2" customFormat="1" ht="24.15" customHeight="1">
      <c r="A390" s="41"/>
      <c r="B390" s="42"/>
      <c r="C390" s="207" t="s">
        <v>665</v>
      </c>
      <c r="D390" s="207" t="s">
        <v>174</v>
      </c>
      <c r="E390" s="208" t="s">
        <v>3998</v>
      </c>
      <c r="F390" s="209" t="s">
        <v>3999</v>
      </c>
      <c r="G390" s="210" t="s">
        <v>177</v>
      </c>
      <c r="H390" s="211">
        <v>343.98500000000001</v>
      </c>
      <c r="I390" s="212"/>
      <c r="J390" s="213">
        <f>ROUND(I390*H390,2)</f>
        <v>0</v>
      </c>
      <c r="K390" s="209" t="s">
        <v>178</v>
      </c>
      <c r="L390" s="47"/>
      <c r="M390" s="214" t="s">
        <v>19</v>
      </c>
      <c r="N390" s="215" t="s">
        <v>42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179</v>
      </c>
      <c r="AT390" s="218" t="s">
        <v>174</v>
      </c>
      <c r="AU390" s="218" t="s">
        <v>81</v>
      </c>
      <c r="AY390" s="20" t="s">
        <v>171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79</v>
      </c>
      <c r="BK390" s="219">
        <f>ROUND(I390*H390,2)</f>
        <v>0</v>
      </c>
      <c r="BL390" s="20" t="s">
        <v>179</v>
      </c>
      <c r="BM390" s="218" t="s">
        <v>668</v>
      </c>
    </row>
    <row r="391" s="2" customFormat="1">
      <c r="A391" s="41"/>
      <c r="B391" s="42"/>
      <c r="C391" s="43"/>
      <c r="D391" s="220" t="s">
        <v>180</v>
      </c>
      <c r="E391" s="43"/>
      <c r="F391" s="221" t="s">
        <v>4000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180</v>
      </c>
      <c r="AU391" s="20" t="s">
        <v>81</v>
      </c>
    </row>
    <row r="392" s="2" customFormat="1" ht="24.15" customHeight="1">
      <c r="A392" s="41"/>
      <c r="B392" s="42"/>
      <c r="C392" s="207" t="s">
        <v>503</v>
      </c>
      <c r="D392" s="207" t="s">
        <v>174</v>
      </c>
      <c r="E392" s="208" t="s">
        <v>4001</v>
      </c>
      <c r="F392" s="209" t="s">
        <v>3995</v>
      </c>
      <c r="G392" s="210" t="s">
        <v>177</v>
      </c>
      <c r="H392" s="211">
        <v>4815.79</v>
      </c>
      <c r="I392" s="212"/>
      <c r="J392" s="213">
        <f>ROUND(I392*H392,2)</f>
        <v>0</v>
      </c>
      <c r="K392" s="209" t="s">
        <v>178</v>
      </c>
      <c r="L392" s="47"/>
      <c r="M392" s="214" t="s">
        <v>19</v>
      </c>
      <c r="N392" s="215" t="s">
        <v>42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179</v>
      </c>
      <c r="AT392" s="218" t="s">
        <v>174</v>
      </c>
      <c r="AU392" s="218" t="s">
        <v>81</v>
      </c>
      <c r="AY392" s="20" t="s">
        <v>171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79</v>
      </c>
      <c r="BK392" s="219">
        <f>ROUND(I392*H392,2)</f>
        <v>0</v>
      </c>
      <c r="BL392" s="20" t="s">
        <v>179</v>
      </c>
      <c r="BM392" s="218" t="s">
        <v>673</v>
      </c>
    </row>
    <row r="393" s="2" customFormat="1">
      <c r="A393" s="41"/>
      <c r="B393" s="42"/>
      <c r="C393" s="43"/>
      <c r="D393" s="220" t="s">
        <v>180</v>
      </c>
      <c r="E393" s="43"/>
      <c r="F393" s="221" t="s">
        <v>4002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180</v>
      </c>
      <c r="AU393" s="20" t="s">
        <v>81</v>
      </c>
    </row>
    <row r="394" s="13" customFormat="1">
      <c r="A394" s="13"/>
      <c r="B394" s="225"/>
      <c r="C394" s="226"/>
      <c r="D394" s="227" t="s">
        <v>182</v>
      </c>
      <c r="E394" s="228" t="s">
        <v>19</v>
      </c>
      <c r="F394" s="229" t="s">
        <v>4003</v>
      </c>
      <c r="G394" s="226"/>
      <c r="H394" s="230">
        <v>4815.79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182</v>
      </c>
      <c r="AU394" s="236" t="s">
        <v>81</v>
      </c>
      <c r="AV394" s="13" t="s">
        <v>81</v>
      </c>
      <c r="AW394" s="13" t="s">
        <v>33</v>
      </c>
      <c r="AX394" s="13" t="s">
        <v>71</v>
      </c>
      <c r="AY394" s="236" t="s">
        <v>171</v>
      </c>
    </row>
    <row r="395" s="15" customFormat="1">
      <c r="A395" s="15"/>
      <c r="B395" s="248"/>
      <c r="C395" s="249"/>
      <c r="D395" s="227" t="s">
        <v>182</v>
      </c>
      <c r="E395" s="250" t="s">
        <v>19</v>
      </c>
      <c r="F395" s="251" t="s">
        <v>188</v>
      </c>
      <c r="G395" s="249"/>
      <c r="H395" s="252">
        <v>4815.79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182</v>
      </c>
      <c r="AU395" s="258" t="s">
        <v>81</v>
      </c>
      <c r="AV395" s="15" t="s">
        <v>179</v>
      </c>
      <c r="AW395" s="15" t="s">
        <v>33</v>
      </c>
      <c r="AX395" s="15" t="s">
        <v>79</v>
      </c>
      <c r="AY395" s="258" t="s">
        <v>171</v>
      </c>
    </row>
    <row r="396" s="2" customFormat="1" ht="16.5" customHeight="1">
      <c r="A396" s="41"/>
      <c r="B396" s="42"/>
      <c r="C396" s="207" t="s">
        <v>677</v>
      </c>
      <c r="D396" s="207" t="s">
        <v>174</v>
      </c>
      <c r="E396" s="208" t="s">
        <v>4004</v>
      </c>
      <c r="F396" s="209" t="s">
        <v>4005</v>
      </c>
      <c r="G396" s="210" t="s">
        <v>177</v>
      </c>
      <c r="H396" s="211">
        <v>938.01499999999999</v>
      </c>
      <c r="I396" s="212"/>
      <c r="J396" s="213">
        <f>ROUND(I396*H396,2)</f>
        <v>0</v>
      </c>
      <c r="K396" s="209" t="s">
        <v>178</v>
      </c>
      <c r="L396" s="47"/>
      <c r="M396" s="214" t="s">
        <v>19</v>
      </c>
      <c r="N396" s="215" t="s">
        <v>42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179</v>
      </c>
      <c r="AT396" s="218" t="s">
        <v>174</v>
      </c>
      <c r="AU396" s="218" t="s">
        <v>81</v>
      </c>
      <c r="AY396" s="20" t="s">
        <v>171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79</v>
      </c>
      <c r="BK396" s="219">
        <f>ROUND(I396*H396,2)</f>
        <v>0</v>
      </c>
      <c r="BL396" s="20" t="s">
        <v>179</v>
      </c>
      <c r="BM396" s="218" t="s">
        <v>680</v>
      </c>
    </row>
    <row r="397" s="2" customFormat="1">
      <c r="A397" s="41"/>
      <c r="B397" s="42"/>
      <c r="C397" s="43"/>
      <c r="D397" s="220" t="s">
        <v>180</v>
      </c>
      <c r="E397" s="43"/>
      <c r="F397" s="221" t="s">
        <v>4006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180</v>
      </c>
      <c r="AU397" s="20" t="s">
        <v>81</v>
      </c>
    </row>
    <row r="398" s="2" customFormat="1" ht="24.15" customHeight="1">
      <c r="A398" s="41"/>
      <c r="B398" s="42"/>
      <c r="C398" s="207" t="s">
        <v>510</v>
      </c>
      <c r="D398" s="207" t="s">
        <v>174</v>
      </c>
      <c r="E398" s="208" t="s">
        <v>4007</v>
      </c>
      <c r="F398" s="209" t="s">
        <v>3618</v>
      </c>
      <c r="G398" s="210" t="s">
        <v>177</v>
      </c>
      <c r="H398" s="211">
        <v>575.15800000000002</v>
      </c>
      <c r="I398" s="212"/>
      <c r="J398" s="213">
        <f>ROUND(I398*H398,2)</f>
        <v>0</v>
      </c>
      <c r="K398" s="209" t="s">
        <v>178</v>
      </c>
      <c r="L398" s="47"/>
      <c r="M398" s="214" t="s">
        <v>19</v>
      </c>
      <c r="N398" s="215" t="s">
        <v>42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179</v>
      </c>
      <c r="AT398" s="218" t="s">
        <v>174</v>
      </c>
      <c r="AU398" s="218" t="s">
        <v>81</v>
      </c>
      <c r="AY398" s="20" t="s">
        <v>171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79</v>
      </c>
      <c r="BK398" s="219">
        <f>ROUND(I398*H398,2)</f>
        <v>0</v>
      </c>
      <c r="BL398" s="20" t="s">
        <v>179</v>
      </c>
      <c r="BM398" s="218" t="s">
        <v>686</v>
      </c>
    </row>
    <row r="399" s="2" customFormat="1">
      <c r="A399" s="41"/>
      <c r="B399" s="42"/>
      <c r="C399" s="43"/>
      <c r="D399" s="220" t="s">
        <v>180</v>
      </c>
      <c r="E399" s="43"/>
      <c r="F399" s="221" t="s">
        <v>4008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180</v>
      </c>
      <c r="AU399" s="20" t="s">
        <v>81</v>
      </c>
    </row>
    <row r="400" s="2" customFormat="1" ht="24.15" customHeight="1">
      <c r="A400" s="41"/>
      <c r="B400" s="42"/>
      <c r="C400" s="207" t="s">
        <v>693</v>
      </c>
      <c r="D400" s="207" t="s">
        <v>174</v>
      </c>
      <c r="E400" s="208" t="s">
        <v>4009</v>
      </c>
      <c r="F400" s="209" t="s">
        <v>3621</v>
      </c>
      <c r="G400" s="210" t="s">
        <v>177</v>
      </c>
      <c r="H400" s="211">
        <v>297.09399999999999</v>
      </c>
      <c r="I400" s="212"/>
      <c r="J400" s="213">
        <f>ROUND(I400*H400,2)</f>
        <v>0</v>
      </c>
      <c r="K400" s="209" t="s">
        <v>178</v>
      </c>
      <c r="L400" s="47"/>
      <c r="M400" s="214" t="s">
        <v>19</v>
      </c>
      <c r="N400" s="215" t="s">
        <v>42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179</v>
      </c>
      <c r="AT400" s="218" t="s">
        <v>174</v>
      </c>
      <c r="AU400" s="218" t="s">
        <v>81</v>
      </c>
      <c r="AY400" s="20" t="s">
        <v>171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79</v>
      </c>
      <c r="BK400" s="219">
        <f>ROUND(I400*H400,2)</f>
        <v>0</v>
      </c>
      <c r="BL400" s="20" t="s">
        <v>179</v>
      </c>
      <c r="BM400" s="218" t="s">
        <v>696</v>
      </c>
    </row>
    <row r="401" s="2" customFormat="1">
      <c r="A401" s="41"/>
      <c r="B401" s="42"/>
      <c r="C401" s="43"/>
      <c r="D401" s="220" t="s">
        <v>180</v>
      </c>
      <c r="E401" s="43"/>
      <c r="F401" s="221" t="s">
        <v>4010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180</v>
      </c>
      <c r="AU401" s="20" t="s">
        <v>81</v>
      </c>
    </row>
    <row r="402" s="2" customFormat="1" ht="24.15" customHeight="1">
      <c r="A402" s="41"/>
      <c r="B402" s="42"/>
      <c r="C402" s="207" t="s">
        <v>515</v>
      </c>
      <c r="D402" s="207" t="s">
        <v>174</v>
      </c>
      <c r="E402" s="208" t="s">
        <v>4011</v>
      </c>
      <c r="F402" s="209" t="s">
        <v>4012</v>
      </c>
      <c r="G402" s="210" t="s">
        <v>177</v>
      </c>
      <c r="H402" s="211">
        <v>18.122</v>
      </c>
      <c r="I402" s="212"/>
      <c r="J402" s="213">
        <f>ROUND(I402*H402,2)</f>
        <v>0</v>
      </c>
      <c r="K402" s="209" t="s">
        <v>178</v>
      </c>
      <c r="L402" s="47"/>
      <c r="M402" s="214" t="s">
        <v>19</v>
      </c>
      <c r="N402" s="215" t="s">
        <v>42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179</v>
      </c>
      <c r="AT402" s="218" t="s">
        <v>174</v>
      </c>
      <c r="AU402" s="218" t="s">
        <v>81</v>
      </c>
      <c r="AY402" s="20" t="s">
        <v>171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79</v>
      </c>
      <c r="BK402" s="219">
        <f>ROUND(I402*H402,2)</f>
        <v>0</v>
      </c>
      <c r="BL402" s="20" t="s">
        <v>179</v>
      </c>
      <c r="BM402" s="218" t="s">
        <v>703</v>
      </c>
    </row>
    <row r="403" s="2" customFormat="1">
      <c r="A403" s="41"/>
      <c r="B403" s="42"/>
      <c r="C403" s="43"/>
      <c r="D403" s="220" t="s">
        <v>180</v>
      </c>
      <c r="E403" s="43"/>
      <c r="F403" s="221" t="s">
        <v>4013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180</v>
      </c>
      <c r="AU403" s="20" t="s">
        <v>81</v>
      </c>
    </row>
    <row r="404" s="2" customFormat="1" ht="24.15" customHeight="1">
      <c r="A404" s="41"/>
      <c r="B404" s="42"/>
      <c r="C404" s="207" t="s">
        <v>708</v>
      </c>
      <c r="D404" s="207" t="s">
        <v>174</v>
      </c>
      <c r="E404" s="208" t="s">
        <v>1225</v>
      </c>
      <c r="F404" s="209" t="s">
        <v>1226</v>
      </c>
      <c r="G404" s="210" t="s">
        <v>177</v>
      </c>
      <c r="H404" s="211">
        <v>46.649000000000001</v>
      </c>
      <c r="I404" s="212"/>
      <c r="J404" s="213">
        <f>ROUND(I404*H404,2)</f>
        <v>0</v>
      </c>
      <c r="K404" s="209" t="s">
        <v>178</v>
      </c>
      <c r="L404" s="47"/>
      <c r="M404" s="214" t="s">
        <v>19</v>
      </c>
      <c r="N404" s="215" t="s">
        <v>42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179</v>
      </c>
      <c r="AT404" s="218" t="s">
        <v>174</v>
      </c>
      <c r="AU404" s="218" t="s">
        <v>81</v>
      </c>
      <c r="AY404" s="20" t="s">
        <v>171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79</v>
      </c>
      <c r="BK404" s="219">
        <f>ROUND(I404*H404,2)</f>
        <v>0</v>
      </c>
      <c r="BL404" s="20" t="s">
        <v>179</v>
      </c>
      <c r="BM404" s="218" t="s">
        <v>711</v>
      </c>
    </row>
    <row r="405" s="2" customFormat="1">
      <c r="A405" s="41"/>
      <c r="B405" s="42"/>
      <c r="C405" s="43"/>
      <c r="D405" s="220" t="s">
        <v>180</v>
      </c>
      <c r="E405" s="43"/>
      <c r="F405" s="221" t="s">
        <v>1228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180</v>
      </c>
      <c r="AU405" s="20" t="s">
        <v>81</v>
      </c>
    </row>
    <row r="406" s="13" customFormat="1">
      <c r="A406" s="13"/>
      <c r="B406" s="225"/>
      <c r="C406" s="226"/>
      <c r="D406" s="227" t="s">
        <v>182</v>
      </c>
      <c r="E406" s="228" t="s">
        <v>19</v>
      </c>
      <c r="F406" s="229" t="s">
        <v>4014</v>
      </c>
      <c r="G406" s="226"/>
      <c r="H406" s="230">
        <v>937.97299999999996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182</v>
      </c>
      <c r="AU406" s="236" t="s">
        <v>81</v>
      </c>
      <c r="AV406" s="13" t="s">
        <v>81</v>
      </c>
      <c r="AW406" s="13" t="s">
        <v>33</v>
      </c>
      <c r="AX406" s="13" t="s">
        <v>71</v>
      </c>
      <c r="AY406" s="236" t="s">
        <v>171</v>
      </c>
    </row>
    <row r="407" s="13" customFormat="1">
      <c r="A407" s="13"/>
      <c r="B407" s="225"/>
      <c r="C407" s="226"/>
      <c r="D407" s="227" t="s">
        <v>182</v>
      </c>
      <c r="E407" s="228" t="s">
        <v>19</v>
      </c>
      <c r="F407" s="229" t="s">
        <v>4015</v>
      </c>
      <c r="G407" s="226"/>
      <c r="H407" s="230">
        <v>-890.37400000000002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182</v>
      </c>
      <c r="AU407" s="236" t="s">
        <v>81</v>
      </c>
      <c r="AV407" s="13" t="s">
        <v>81</v>
      </c>
      <c r="AW407" s="13" t="s">
        <v>33</v>
      </c>
      <c r="AX407" s="13" t="s">
        <v>71</v>
      </c>
      <c r="AY407" s="236" t="s">
        <v>171</v>
      </c>
    </row>
    <row r="408" s="13" customFormat="1">
      <c r="A408" s="13"/>
      <c r="B408" s="225"/>
      <c r="C408" s="226"/>
      <c r="D408" s="227" t="s">
        <v>182</v>
      </c>
      <c r="E408" s="228" t="s">
        <v>19</v>
      </c>
      <c r="F408" s="229" t="s">
        <v>4016</v>
      </c>
      <c r="G408" s="226"/>
      <c r="H408" s="230">
        <v>-0.94999999999999996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182</v>
      </c>
      <c r="AU408" s="236" t="s">
        <v>81</v>
      </c>
      <c r="AV408" s="13" t="s">
        <v>81</v>
      </c>
      <c r="AW408" s="13" t="s">
        <v>33</v>
      </c>
      <c r="AX408" s="13" t="s">
        <v>71</v>
      </c>
      <c r="AY408" s="236" t="s">
        <v>171</v>
      </c>
    </row>
    <row r="409" s="15" customFormat="1">
      <c r="A409" s="15"/>
      <c r="B409" s="248"/>
      <c r="C409" s="249"/>
      <c r="D409" s="227" t="s">
        <v>182</v>
      </c>
      <c r="E409" s="250" t="s">
        <v>19</v>
      </c>
      <c r="F409" s="251" t="s">
        <v>188</v>
      </c>
      <c r="G409" s="249"/>
      <c r="H409" s="252">
        <v>46.64899999999993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182</v>
      </c>
      <c r="AU409" s="258" t="s">
        <v>81</v>
      </c>
      <c r="AV409" s="15" t="s">
        <v>179</v>
      </c>
      <c r="AW409" s="15" t="s">
        <v>33</v>
      </c>
      <c r="AX409" s="15" t="s">
        <v>79</v>
      </c>
      <c r="AY409" s="258" t="s">
        <v>171</v>
      </c>
    </row>
    <row r="410" s="12" customFormat="1" ht="22.8" customHeight="1">
      <c r="A410" s="12"/>
      <c r="B410" s="191"/>
      <c r="C410" s="192"/>
      <c r="D410" s="193" t="s">
        <v>70</v>
      </c>
      <c r="E410" s="205" t="s">
        <v>1232</v>
      </c>
      <c r="F410" s="205" t="s">
        <v>1233</v>
      </c>
      <c r="G410" s="192"/>
      <c r="H410" s="192"/>
      <c r="I410" s="195"/>
      <c r="J410" s="206">
        <f>BK410</f>
        <v>0</v>
      </c>
      <c r="K410" s="192"/>
      <c r="L410" s="197"/>
      <c r="M410" s="198"/>
      <c r="N410" s="199"/>
      <c r="O410" s="199"/>
      <c r="P410" s="200">
        <f>SUM(P411:P412)</f>
        <v>0</v>
      </c>
      <c r="Q410" s="199"/>
      <c r="R410" s="200">
        <f>SUM(R411:R412)</f>
        <v>0</v>
      </c>
      <c r="S410" s="199"/>
      <c r="T410" s="201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2" t="s">
        <v>79</v>
      </c>
      <c r="AT410" s="203" t="s">
        <v>70</v>
      </c>
      <c r="AU410" s="203" t="s">
        <v>79</v>
      </c>
      <c r="AY410" s="202" t="s">
        <v>171</v>
      </c>
      <c r="BK410" s="204">
        <f>SUM(BK411:BK412)</f>
        <v>0</v>
      </c>
    </row>
    <row r="411" s="2" customFormat="1" ht="24.15" customHeight="1">
      <c r="A411" s="41"/>
      <c r="B411" s="42"/>
      <c r="C411" s="207" t="s">
        <v>525</v>
      </c>
      <c r="D411" s="207" t="s">
        <v>174</v>
      </c>
      <c r="E411" s="208" t="s">
        <v>4017</v>
      </c>
      <c r="F411" s="209" t="s">
        <v>4018</v>
      </c>
      <c r="G411" s="210" t="s">
        <v>177</v>
      </c>
      <c r="H411" s="211">
        <v>524.072</v>
      </c>
      <c r="I411" s="212"/>
      <c r="J411" s="213">
        <f>ROUND(I411*H411,2)</f>
        <v>0</v>
      </c>
      <c r="K411" s="209" t="s">
        <v>178</v>
      </c>
      <c r="L411" s="47"/>
      <c r="M411" s="214" t="s">
        <v>19</v>
      </c>
      <c r="N411" s="215" t="s">
        <v>42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179</v>
      </c>
      <c r="AT411" s="218" t="s">
        <v>174</v>
      </c>
      <c r="AU411" s="218" t="s">
        <v>81</v>
      </c>
      <c r="AY411" s="20" t="s">
        <v>171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79</v>
      </c>
      <c r="BK411" s="219">
        <f>ROUND(I411*H411,2)</f>
        <v>0</v>
      </c>
      <c r="BL411" s="20" t="s">
        <v>179</v>
      </c>
      <c r="BM411" s="218" t="s">
        <v>722</v>
      </c>
    </row>
    <row r="412" s="2" customFormat="1">
      <c r="A412" s="41"/>
      <c r="B412" s="42"/>
      <c r="C412" s="43"/>
      <c r="D412" s="220" t="s">
        <v>180</v>
      </c>
      <c r="E412" s="43"/>
      <c r="F412" s="221" t="s">
        <v>4019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180</v>
      </c>
      <c r="AU412" s="20" t="s">
        <v>81</v>
      </c>
    </row>
    <row r="413" s="12" customFormat="1" ht="25.92" customHeight="1">
      <c r="A413" s="12"/>
      <c r="B413" s="191"/>
      <c r="C413" s="192"/>
      <c r="D413" s="193" t="s">
        <v>70</v>
      </c>
      <c r="E413" s="194" t="s">
        <v>1239</v>
      </c>
      <c r="F413" s="194" t="s">
        <v>1240</v>
      </c>
      <c r="G413" s="192"/>
      <c r="H413" s="192"/>
      <c r="I413" s="195"/>
      <c r="J413" s="196">
        <f>BK413</f>
        <v>0</v>
      </c>
      <c r="K413" s="192"/>
      <c r="L413" s="197"/>
      <c r="M413" s="198"/>
      <c r="N413" s="199"/>
      <c r="O413" s="199"/>
      <c r="P413" s="200">
        <f>P414</f>
        <v>0</v>
      </c>
      <c r="Q413" s="199"/>
      <c r="R413" s="200">
        <f>R414</f>
        <v>0.0179524</v>
      </c>
      <c r="S413" s="199"/>
      <c r="T413" s="201">
        <f>T414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2" t="s">
        <v>81</v>
      </c>
      <c r="AT413" s="203" t="s">
        <v>70</v>
      </c>
      <c r="AU413" s="203" t="s">
        <v>71</v>
      </c>
      <c r="AY413" s="202" t="s">
        <v>171</v>
      </c>
      <c r="BK413" s="204">
        <f>BK414</f>
        <v>0</v>
      </c>
    </row>
    <row r="414" s="12" customFormat="1" ht="22.8" customHeight="1">
      <c r="A414" s="12"/>
      <c r="B414" s="191"/>
      <c r="C414" s="192"/>
      <c r="D414" s="193" t="s">
        <v>70</v>
      </c>
      <c r="E414" s="205" t="s">
        <v>1241</v>
      </c>
      <c r="F414" s="205" t="s">
        <v>1242</v>
      </c>
      <c r="G414" s="192"/>
      <c r="H414" s="192"/>
      <c r="I414" s="195"/>
      <c r="J414" s="206">
        <f>BK414</f>
        <v>0</v>
      </c>
      <c r="K414" s="192"/>
      <c r="L414" s="197"/>
      <c r="M414" s="198"/>
      <c r="N414" s="199"/>
      <c r="O414" s="199"/>
      <c r="P414" s="200">
        <f>SUM(P415:P430)</f>
        <v>0</v>
      </c>
      <c r="Q414" s="199"/>
      <c r="R414" s="200">
        <f>SUM(R415:R430)</f>
        <v>0.0179524</v>
      </c>
      <c r="S414" s="199"/>
      <c r="T414" s="201">
        <f>SUM(T415:T430)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2" t="s">
        <v>81</v>
      </c>
      <c r="AT414" s="203" t="s">
        <v>70</v>
      </c>
      <c r="AU414" s="203" t="s">
        <v>79</v>
      </c>
      <c r="AY414" s="202" t="s">
        <v>171</v>
      </c>
      <c r="BK414" s="204">
        <f>SUM(BK415:BK430)</f>
        <v>0</v>
      </c>
    </row>
    <row r="415" s="2" customFormat="1" ht="21.75" customHeight="1">
      <c r="A415" s="41"/>
      <c r="B415" s="42"/>
      <c r="C415" s="207" t="s">
        <v>724</v>
      </c>
      <c r="D415" s="207" t="s">
        <v>174</v>
      </c>
      <c r="E415" s="208" t="s">
        <v>4020</v>
      </c>
      <c r="F415" s="209" t="s">
        <v>4021</v>
      </c>
      <c r="G415" s="210" t="s">
        <v>191</v>
      </c>
      <c r="H415" s="211">
        <v>2.157</v>
      </c>
      <c r="I415" s="212"/>
      <c r="J415" s="213">
        <f>ROUND(I415*H415,2)</f>
        <v>0</v>
      </c>
      <c r="K415" s="209" t="s">
        <v>178</v>
      </c>
      <c r="L415" s="47"/>
      <c r="M415" s="214" t="s">
        <v>19</v>
      </c>
      <c r="N415" s="215" t="s">
        <v>42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235</v>
      </c>
      <c r="AT415" s="218" t="s">
        <v>174</v>
      </c>
      <c r="AU415" s="218" t="s">
        <v>81</v>
      </c>
      <c r="AY415" s="20" t="s">
        <v>171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79</v>
      </c>
      <c r="BK415" s="219">
        <f>ROUND(I415*H415,2)</f>
        <v>0</v>
      </c>
      <c r="BL415" s="20" t="s">
        <v>235</v>
      </c>
      <c r="BM415" s="218" t="s">
        <v>727</v>
      </c>
    </row>
    <row r="416" s="2" customFormat="1">
      <c r="A416" s="41"/>
      <c r="B416" s="42"/>
      <c r="C416" s="43"/>
      <c r="D416" s="220" t="s">
        <v>180</v>
      </c>
      <c r="E416" s="43"/>
      <c r="F416" s="221" t="s">
        <v>4022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180</v>
      </c>
      <c r="AU416" s="20" t="s">
        <v>81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4023</v>
      </c>
      <c r="G417" s="226"/>
      <c r="H417" s="230">
        <v>2.157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5" customFormat="1">
      <c r="A418" s="15"/>
      <c r="B418" s="248"/>
      <c r="C418" s="249"/>
      <c r="D418" s="227" t="s">
        <v>182</v>
      </c>
      <c r="E418" s="250" t="s">
        <v>19</v>
      </c>
      <c r="F418" s="251" t="s">
        <v>188</v>
      </c>
      <c r="G418" s="249"/>
      <c r="H418" s="252">
        <v>2.157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182</v>
      </c>
      <c r="AU418" s="258" t="s">
        <v>81</v>
      </c>
      <c r="AV418" s="15" t="s">
        <v>179</v>
      </c>
      <c r="AW418" s="15" t="s">
        <v>33</v>
      </c>
      <c r="AX418" s="15" t="s">
        <v>79</v>
      </c>
      <c r="AY418" s="258" t="s">
        <v>171</v>
      </c>
    </row>
    <row r="419" s="2" customFormat="1" ht="16.5" customHeight="1">
      <c r="A419" s="41"/>
      <c r="B419" s="42"/>
      <c r="C419" s="269" t="s">
        <v>531</v>
      </c>
      <c r="D419" s="269" t="s">
        <v>565</v>
      </c>
      <c r="E419" s="270" t="s">
        <v>2782</v>
      </c>
      <c r="F419" s="271" t="s">
        <v>2783</v>
      </c>
      <c r="G419" s="272" t="s">
        <v>177</v>
      </c>
      <c r="H419" s="273">
        <v>0.001</v>
      </c>
      <c r="I419" s="274"/>
      <c r="J419" s="275">
        <f>ROUND(I419*H419,2)</f>
        <v>0</v>
      </c>
      <c r="K419" s="271" t="s">
        <v>178</v>
      </c>
      <c r="L419" s="276"/>
      <c r="M419" s="277" t="s">
        <v>19</v>
      </c>
      <c r="N419" s="278" t="s">
        <v>42</v>
      </c>
      <c r="O419" s="87"/>
      <c r="P419" s="216">
        <f>O419*H419</f>
        <v>0</v>
      </c>
      <c r="Q419" s="216">
        <v>1</v>
      </c>
      <c r="R419" s="216">
        <f>Q419*H419</f>
        <v>0.001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286</v>
      </c>
      <c r="AT419" s="218" t="s">
        <v>565</v>
      </c>
      <c r="AU419" s="218" t="s">
        <v>81</v>
      </c>
      <c r="AY419" s="20" t="s">
        <v>171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79</v>
      </c>
      <c r="BK419" s="219">
        <f>ROUND(I419*H419,2)</f>
        <v>0</v>
      </c>
      <c r="BL419" s="20" t="s">
        <v>235</v>
      </c>
      <c r="BM419" s="218" t="s">
        <v>732</v>
      </c>
    </row>
    <row r="420" s="13" customFormat="1">
      <c r="A420" s="13"/>
      <c r="B420" s="225"/>
      <c r="C420" s="226"/>
      <c r="D420" s="227" t="s">
        <v>182</v>
      </c>
      <c r="E420" s="228" t="s">
        <v>19</v>
      </c>
      <c r="F420" s="229" t="s">
        <v>4024</v>
      </c>
      <c r="G420" s="226"/>
      <c r="H420" s="230">
        <v>0.001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182</v>
      </c>
      <c r="AU420" s="236" t="s">
        <v>81</v>
      </c>
      <c r="AV420" s="13" t="s">
        <v>81</v>
      </c>
      <c r="AW420" s="13" t="s">
        <v>33</v>
      </c>
      <c r="AX420" s="13" t="s">
        <v>71</v>
      </c>
      <c r="AY420" s="236" t="s">
        <v>171</v>
      </c>
    </row>
    <row r="421" s="15" customFormat="1">
      <c r="A421" s="15"/>
      <c r="B421" s="248"/>
      <c r="C421" s="249"/>
      <c r="D421" s="227" t="s">
        <v>182</v>
      </c>
      <c r="E421" s="250" t="s">
        <v>19</v>
      </c>
      <c r="F421" s="251" t="s">
        <v>188</v>
      </c>
      <c r="G421" s="249"/>
      <c r="H421" s="252">
        <v>0.001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182</v>
      </c>
      <c r="AU421" s="258" t="s">
        <v>81</v>
      </c>
      <c r="AV421" s="15" t="s">
        <v>179</v>
      </c>
      <c r="AW421" s="15" t="s">
        <v>33</v>
      </c>
      <c r="AX421" s="15" t="s">
        <v>79</v>
      </c>
      <c r="AY421" s="258" t="s">
        <v>171</v>
      </c>
    </row>
    <row r="422" s="2" customFormat="1" ht="16.5" customHeight="1">
      <c r="A422" s="41"/>
      <c r="B422" s="42"/>
      <c r="C422" s="207" t="s">
        <v>735</v>
      </c>
      <c r="D422" s="207" t="s">
        <v>174</v>
      </c>
      <c r="E422" s="208" t="s">
        <v>4025</v>
      </c>
      <c r="F422" s="209" t="s">
        <v>4026</v>
      </c>
      <c r="G422" s="210" t="s">
        <v>191</v>
      </c>
      <c r="H422" s="211">
        <v>2.157</v>
      </c>
      <c r="I422" s="212"/>
      <c r="J422" s="213">
        <f>ROUND(I422*H422,2)</f>
        <v>0</v>
      </c>
      <c r="K422" s="209" t="s">
        <v>178</v>
      </c>
      <c r="L422" s="47"/>
      <c r="M422" s="214" t="s">
        <v>19</v>
      </c>
      <c r="N422" s="215" t="s">
        <v>42</v>
      </c>
      <c r="O422" s="87"/>
      <c r="P422" s="216">
        <f>O422*H422</f>
        <v>0</v>
      </c>
      <c r="Q422" s="216">
        <v>0.00040000000000000002</v>
      </c>
      <c r="R422" s="216">
        <f>Q422*H422</f>
        <v>0.00086280000000000005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235</v>
      </c>
      <c r="AT422" s="218" t="s">
        <v>174</v>
      </c>
      <c r="AU422" s="218" t="s">
        <v>81</v>
      </c>
      <c r="AY422" s="20" t="s">
        <v>171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79</v>
      </c>
      <c r="BK422" s="219">
        <f>ROUND(I422*H422,2)</f>
        <v>0</v>
      </c>
      <c r="BL422" s="20" t="s">
        <v>235</v>
      </c>
      <c r="BM422" s="218" t="s">
        <v>738</v>
      </c>
    </row>
    <row r="423" s="2" customFormat="1">
      <c r="A423" s="41"/>
      <c r="B423" s="42"/>
      <c r="C423" s="43"/>
      <c r="D423" s="220" t="s">
        <v>180</v>
      </c>
      <c r="E423" s="43"/>
      <c r="F423" s="221" t="s">
        <v>4027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180</v>
      </c>
      <c r="AU423" s="20" t="s">
        <v>81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4023</v>
      </c>
      <c r="G424" s="226"/>
      <c r="H424" s="230">
        <v>2.157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5" customFormat="1">
      <c r="A425" s="15"/>
      <c r="B425" s="248"/>
      <c r="C425" s="249"/>
      <c r="D425" s="227" t="s">
        <v>182</v>
      </c>
      <c r="E425" s="250" t="s">
        <v>19</v>
      </c>
      <c r="F425" s="251" t="s">
        <v>188</v>
      </c>
      <c r="G425" s="249"/>
      <c r="H425" s="252">
        <v>2.157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182</v>
      </c>
      <c r="AU425" s="258" t="s">
        <v>81</v>
      </c>
      <c r="AV425" s="15" t="s">
        <v>179</v>
      </c>
      <c r="AW425" s="15" t="s">
        <v>33</v>
      </c>
      <c r="AX425" s="15" t="s">
        <v>79</v>
      </c>
      <c r="AY425" s="258" t="s">
        <v>171</v>
      </c>
    </row>
    <row r="426" s="2" customFormat="1" ht="24.15" customHeight="1">
      <c r="A426" s="41"/>
      <c r="B426" s="42"/>
      <c r="C426" s="269" t="s">
        <v>535</v>
      </c>
      <c r="D426" s="269" t="s">
        <v>565</v>
      </c>
      <c r="E426" s="270" t="s">
        <v>4028</v>
      </c>
      <c r="F426" s="271" t="s">
        <v>4029</v>
      </c>
      <c r="G426" s="272" t="s">
        <v>191</v>
      </c>
      <c r="H426" s="273">
        <v>2.5139999999999998</v>
      </c>
      <c r="I426" s="274"/>
      <c r="J426" s="275">
        <f>ROUND(I426*H426,2)</f>
        <v>0</v>
      </c>
      <c r="K426" s="271" t="s">
        <v>178</v>
      </c>
      <c r="L426" s="276"/>
      <c r="M426" s="277" t="s">
        <v>19</v>
      </c>
      <c r="N426" s="278" t="s">
        <v>42</v>
      </c>
      <c r="O426" s="87"/>
      <c r="P426" s="216">
        <f>O426*H426</f>
        <v>0</v>
      </c>
      <c r="Q426" s="216">
        <v>0.0064000000000000003</v>
      </c>
      <c r="R426" s="216">
        <f>Q426*H426</f>
        <v>0.016089599999999999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286</v>
      </c>
      <c r="AT426" s="218" t="s">
        <v>565</v>
      </c>
      <c r="AU426" s="218" t="s">
        <v>81</v>
      </c>
      <c r="AY426" s="20" t="s">
        <v>171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79</v>
      </c>
      <c r="BK426" s="219">
        <f>ROUND(I426*H426,2)</f>
        <v>0</v>
      </c>
      <c r="BL426" s="20" t="s">
        <v>235</v>
      </c>
      <c r="BM426" s="218" t="s">
        <v>743</v>
      </c>
    </row>
    <row r="427" s="13" customFormat="1">
      <c r="A427" s="13"/>
      <c r="B427" s="225"/>
      <c r="C427" s="226"/>
      <c r="D427" s="227" t="s">
        <v>182</v>
      </c>
      <c r="E427" s="228" t="s">
        <v>19</v>
      </c>
      <c r="F427" s="229" t="s">
        <v>4030</v>
      </c>
      <c r="G427" s="226"/>
      <c r="H427" s="230">
        <v>2.5139999999999998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182</v>
      </c>
      <c r="AU427" s="236" t="s">
        <v>81</v>
      </c>
      <c r="AV427" s="13" t="s">
        <v>81</v>
      </c>
      <c r="AW427" s="13" t="s">
        <v>33</v>
      </c>
      <c r="AX427" s="13" t="s">
        <v>71</v>
      </c>
      <c r="AY427" s="236" t="s">
        <v>171</v>
      </c>
    </row>
    <row r="428" s="15" customFormat="1">
      <c r="A428" s="15"/>
      <c r="B428" s="248"/>
      <c r="C428" s="249"/>
      <c r="D428" s="227" t="s">
        <v>182</v>
      </c>
      <c r="E428" s="250" t="s">
        <v>19</v>
      </c>
      <c r="F428" s="251" t="s">
        <v>188</v>
      </c>
      <c r="G428" s="249"/>
      <c r="H428" s="252">
        <v>2.5139999999999998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8" t="s">
        <v>182</v>
      </c>
      <c r="AU428" s="258" t="s">
        <v>81</v>
      </c>
      <c r="AV428" s="15" t="s">
        <v>179</v>
      </c>
      <c r="AW428" s="15" t="s">
        <v>33</v>
      </c>
      <c r="AX428" s="15" t="s">
        <v>79</v>
      </c>
      <c r="AY428" s="258" t="s">
        <v>171</v>
      </c>
    </row>
    <row r="429" s="2" customFormat="1" ht="24.15" customHeight="1">
      <c r="A429" s="41"/>
      <c r="B429" s="42"/>
      <c r="C429" s="207" t="s">
        <v>746</v>
      </c>
      <c r="D429" s="207" t="s">
        <v>174</v>
      </c>
      <c r="E429" s="208" t="s">
        <v>4031</v>
      </c>
      <c r="F429" s="209" t="s">
        <v>4032</v>
      </c>
      <c r="G429" s="210" t="s">
        <v>177</v>
      </c>
      <c r="H429" s="211">
        <v>0.017999999999999999</v>
      </c>
      <c r="I429" s="212"/>
      <c r="J429" s="213">
        <f>ROUND(I429*H429,2)</f>
        <v>0</v>
      </c>
      <c r="K429" s="209" t="s">
        <v>178</v>
      </c>
      <c r="L429" s="47"/>
      <c r="M429" s="214" t="s">
        <v>19</v>
      </c>
      <c r="N429" s="215" t="s">
        <v>42</v>
      </c>
      <c r="O429" s="87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235</v>
      </c>
      <c r="AT429" s="218" t="s">
        <v>174</v>
      </c>
      <c r="AU429" s="218" t="s">
        <v>81</v>
      </c>
      <c r="AY429" s="20" t="s">
        <v>171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79</v>
      </c>
      <c r="BK429" s="219">
        <f>ROUND(I429*H429,2)</f>
        <v>0</v>
      </c>
      <c r="BL429" s="20" t="s">
        <v>235</v>
      </c>
      <c r="BM429" s="218" t="s">
        <v>749</v>
      </c>
    </row>
    <row r="430" s="2" customFormat="1">
      <c r="A430" s="41"/>
      <c r="B430" s="42"/>
      <c r="C430" s="43"/>
      <c r="D430" s="220" t="s">
        <v>180</v>
      </c>
      <c r="E430" s="43"/>
      <c r="F430" s="221" t="s">
        <v>4033</v>
      </c>
      <c r="G430" s="43"/>
      <c r="H430" s="43"/>
      <c r="I430" s="222"/>
      <c r="J430" s="43"/>
      <c r="K430" s="43"/>
      <c r="L430" s="47"/>
      <c r="M430" s="283"/>
      <c r="N430" s="284"/>
      <c r="O430" s="285"/>
      <c r="P430" s="285"/>
      <c r="Q430" s="285"/>
      <c r="R430" s="285"/>
      <c r="S430" s="285"/>
      <c r="T430" s="286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180</v>
      </c>
      <c r="AU430" s="20" t="s">
        <v>81</v>
      </c>
    </row>
    <row r="431" s="2" customFormat="1" ht="6.96" customHeight="1">
      <c r="A431" s="41"/>
      <c r="B431" s="62"/>
      <c r="C431" s="63"/>
      <c r="D431" s="63"/>
      <c r="E431" s="63"/>
      <c r="F431" s="63"/>
      <c r="G431" s="63"/>
      <c r="H431" s="63"/>
      <c r="I431" s="63"/>
      <c r="J431" s="63"/>
      <c r="K431" s="63"/>
      <c r="L431" s="47"/>
      <c r="M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</sheetData>
  <sheetProtection sheet="1" autoFilter="0" formatColumns="0" formatRows="0" objects="1" scenarios="1" spinCount="100000" saltValue="TbKoBSWa+2Us9m9MN6GGg4NzPdpSFqFCkbnj+6HpsSWpUI5TAwo/utROXI81Ye7PK+zlA2s3Da6GrVtLqOUTvA==" hashValue="endp6L3/DDs6fPCazJPvqPFR/tusvnxzu3MP4BBP7o8bnDYrsSSPQp/do1xCyp7FJNQd8o0RG0G8aIOpLCJg5g==" algorithmName="SHA-512" password="CC35"/>
  <autoFilter ref="C95:K43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3_01/111211101"/>
    <hyperlink ref="F105" r:id="rId2" display="https://podminky.urs.cz/item/CS_URS_2023_01/162301501"/>
    <hyperlink ref="F107" r:id="rId3" display="https://podminky.urs.cz/item/CS_URS_2023_01/162301981"/>
    <hyperlink ref="F111" r:id="rId4" display="https://podminky.urs.cz/item/CS_URS_2023_01/184818231"/>
    <hyperlink ref="F114" r:id="rId5" display="https://podminky.urs.cz/item/CS_URS_2023_01/122251104"/>
    <hyperlink ref="F123" r:id="rId6" display="https://podminky.urs.cz/item/CS_URS_2023_01/132251102"/>
    <hyperlink ref="F135" r:id="rId7" display="https://podminky.urs.cz/item/CS_URS_2023_01/162751117"/>
    <hyperlink ref="F139" r:id="rId8" display="https://podminky.urs.cz/item/CS_URS_2023_01/162751119"/>
    <hyperlink ref="F143" r:id="rId9" display="https://podminky.urs.cz/item/CS_URS_2023_01/171201231"/>
    <hyperlink ref="F149" r:id="rId10" display="https://podminky.urs.cz/item/CS_URS_2023_01/171152501"/>
    <hyperlink ref="F158" r:id="rId11" display="https://podminky.urs.cz/item/CS_URS_2023_01/564851111"/>
    <hyperlink ref="F167" r:id="rId12" display="https://podminky.urs.cz/item/CS_URS_2023_01/451577777"/>
    <hyperlink ref="F169" r:id="rId13" display="https://podminky.urs.cz/item/CS_URS_2023_01/596811223"/>
    <hyperlink ref="F174" r:id="rId14" display="https://podminky.urs.cz/item/CS_URS_2023_01/915491211"/>
    <hyperlink ref="F183" r:id="rId15" display="https://podminky.urs.cz/item/CS_URS_2023_01/171152501"/>
    <hyperlink ref="F192" r:id="rId16" display="https://podminky.urs.cz/item/CS_URS_2023_01/564851111"/>
    <hyperlink ref="F201" r:id="rId17" display="https://podminky.urs.cz/item/CS_URS_2023_01/451577777"/>
    <hyperlink ref="F203" r:id="rId18" display="https://podminky.urs.cz/item/CS_URS_2023_01/596811222"/>
    <hyperlink ref="F210" r:id="rId19" display="https://podminky.urs.cz/item/CS_URS_2023_01/171152501"/>
    <hyperlink ref="F218" r:id="rId20" display="https://podminky.urs.cz/item/CS_URS_2023_01/564861111"/>
    <hyperlink ref="F220" r:id="rId21" display="https://podminky.urs.cz/item/CS_URS_2023_01/564851111"/>
    <hyperlink ref="F222" r:id="rId22" display="https://podminky.urs.cz/item/CS_URS_2023_01/451577877"/>
    <hyperlink ref="F224" r:id="rId23" display="https://podminky.urs.cz/item/CS_URS_2023_01/596212213"/>
    <hyperlink ref="F231" r:id="rId24" display="https://podminky.urs.cz/item/CS_URS_2023_01/916131113"/>
    <hyperlink ref="F238" r:id="rId25" display="https://podminky.urs.cz/item/CS_URS_2023_01/916131213"/>
    <hyperlink ref="F249" r:id="rId26" display="https://podminky.urs.cz/item/CS_URS_2023_01/916991121"/>
    <hyperlink ref="F255" r:id="rId27" display="https://podminky.urs.cz/item/CS_URS_2023_01/411121232"/>
    <hyperlink ref="F261" r:id="rId28" display="https://podminky.urs.cz/item/CS_URS_2023_01/912111112"/>
    <hyperlink ref="F265" r:id="rId29" display="https://podminky.urs.cz/item/CS_URS_2023_01/966006132"/>
    <hyperlink ref="F270" r:id="rId30" display="https://podminky.urs.cz/item/CS_URS_2023_01/914511111"/>
    <hyperlink ref="F275" r:id="rId31" display="https://podminky.urs.cz/item/CS_URS_2023_01/919791063"/>
    <hyperlink ref="F278" r:id="rId32" display="https://podminky.urs.cz/item/CS_URS_2023_01/451317777"/>
    <hyperlink ref="F283" r:id="rId33" display="https://podminky.urs.cz/item/CS_URS_2023_01/113106171"/>
    <hyperlink ref="F293" r:id="rId34" display="https://podminky.urs.cz/item/CS_URS_2023_01/113107181"/>
    <hyperlink ref="F301" r:id="rId35" display="https://podminky.urs.cz/item/CS_URS_2023_01/113106571"/>
    <hyperlink ref="F308" r:id="rId36" display="https://podminky.urs.cz/item/CS_URS_2023_01/113106593"/>
    <hyperlink ref="F312" r:id="rId37" display="https://podminky.urs.cz/item/CS_URS_2023_01/113107222"/>
    <hyperlink ref="F322" r:id="rId38" display="https://podminky.urs.cz/item/CS_URS_2023_01/113107162"/>
    <hyperlink ref="F330" r:id="rId39" display="https://podminky.urs.cz/item/CS_URS_2023_01/113107224"/>
    <hyperlink ref="F336" r:id="rId40" display="https://podminky.urs.cz/item/CS_URS_2023_01/113107221"/>
    <hyperlink ref="F342" r:id="rId41" display="https://podminky.urs.cz/item/CS_URS_2023_01/113201112"/>
    <hyperlink ref="F347" r:id="rId42" display="https://podminky.urs.cz/item/CS_URS_2023_01/113201111"/>
    <hyperlink ref="F351" r:id="rId43" display="https://podminky.urs.cz/item/CS_URS_2023_01/113204111"/>
    <hyperlink ref="F360" r:id="rId44" display="https://podminky.urs.cz/item/CS_URS_2023_01/113202111"/>
    <hyperlink ref="F365" r:id="rId45" display="https://podminky.urs.cz/item/CS_URS_2023_01/899203211"/>
    <hyperlink ref="F372" r:id="rId46" display="https://podminky.urs.cz/item/CS_URS_2022_02/899104211"/>
    <hyperlink ref="F376" r:id="rId47" display="https://podminky.urs.cz/item/CS_URS_2023_01/976044311"/>
    <hyperlink ref="F380" r:id="rId48" display="https://podminky.urs.cz/item/CS_URS_2022_02/963023612"/>
    <hyperlink ref="F385" r:id="rId49" display="https://podminky.urs.cz/item/CS_URS_2023_01/997221551"/>
    <hyperlink ref="F387" r:id="rId50" display="https://podminky.urs.cz/item/CS_URS_2023_01/997221559"/>
    <hyperlink ref="F391" r:id="rId51" display="https://podminky.urs.cz/item/CS_URS_2023_01/997221561"/>
    <hyperlink ref="F393" r:id="rId52" display="https://podminky.urs.cz/item/CS_URS_2023_01/997221569"/>
    <hyperlink ref="F397" r:id="rId53" display="https://podminky.urs.cz/item/CS_URS_2023_01/997221611"/>
    <hyperlink ref="F399" r:id="rId54" display="https://podminky.urs.cz/item/CS_URS_2023_01/997221873"/>
    <hyperlink ref="F401" r:id="rId55" display="https://podminky.urs.cz/item/CS_URS_2023_01/997221861"/>
    <hyperlink ref="F403" r:id="rId56" display="https://podminky.urs.cz/item/CS_URS_2023_01/997221875"/>
    <hyperlink ref="F405" r:id="rId57" display="https://podminky.urs.cz/item/CS_URS_2023_01/997013631"/>
    <hyperlink ref="F412" r:id="rId58" display="https://podminky.urs.cz/item/CS_URS_2023_01/998223011"/>
    <hyperlink ref="F416" r:id="rId59" display="https://podminky.urs.cz/item/CS_URS_2023_01/711111001"/>
    <hyperlink ref="F423" r:id="rId60" display="https://podminky.urs.cz/item/CS_URS_2023_01/711141559"/>
    <hyperlink ref="F430" r:id="rId6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4034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ROUND((SUM(BE89:BE322)),  2)</f>
        <v>0</v>
      </c>
      <c r="G33" s="41"/>
      <c r="H33" s="41"/>
      <c r="I33" s="151">
        <v>0.20999999999999999</v>
      </c>
      <c r="J33" s="150">
        <f>ROUND(((SUM(BE89:BE322))*I33),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ROUND((SUM(BF89:BF322)),  2)</f>
        <v>0</v>
      </c>
      <c r="G34" s="41"/>
      <c r="H34" s="41"/>
      <c r="I34" s="151">
        <v>0.14999999999999999</v>
      </c>
      <c r="J34" s="150">
        <f>ROUND(((SUM(BF89:BF322))*I34),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ROUND((SUM(BG89:BG322)),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ROUND((SUM(BH89:BH322)),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ROUND((SUM(BI89:BI322)),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E-03 - Zapojení okruhů elektro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4035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4036</v>
      </c>
      <c r="E62" s="177"/>
      <c r="F62" s="177"/>
      <c r="G62" s="177"/>
      <c r="H62" s="177"/>
      <c r="I62" s="177"/>
      <c r="J62" s="178">
        <f>J136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4037</v>
      </c>
      <c r="E63" s="177"/>
      <c r="F63" s="177"/>
      <c r="G63" s="177"/>
      <c r="H63" s="177"/>
      <c r="I63" s="177"/>
      <c r="J63" s="178">
        <f>J152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4038</v>
      </c>
      <c r="E64" s="177"/>
      <c r="F64" s="177"/>
      <c r="G64" s="177"/>
      <c r="H64" s="177"/>
      <c r="I64" s="177"/>
      <c r="J64" s="178">
        <f>J180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74"/>
      <c r="C65" s="175"/>
      <c r="D65" s="176" t="s">
        <v>4039</v>
      </c>
      <c r="E65" s="177"/>
      <c r="F65" s="177"/>
      <c r="G65" s="177"/>
      <c r="H65" s="177"/>
      <c r="I65" s="177"/>
      <c r="J65" s="178">
        <f>J206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21.84" customHeight="1">
      <c r="A66" s="10"/>
      <c r="B66" s="174"/>
      <c r="C66" s="175"/>
      <c r="D66" s="176" t="s">
        <v>4040</v>
      </c>
      <c r="E66" s="177"/>
      <c r="F66" s="177"/>
      <c r="G66" s="177"/>
      <c r="H66" s="177"/>
      <c r="I66" s="177"/>
      <c r="J66" s="178">
        <f>J234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74"/>
      <c r="C67" s="175"/>
      <c r="D67" s="176" t="s">
        <v>4041</v>
      </c>
      <c r="E67" s="177"/>
      <c r="F67" s="177"/>
      <c r="G67" s="177"/>
      <c r="H67" s="177"/>
      <c r="I67" s="177"/>
      <c r="J67" s="178">
        <f>J260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74"/>
      <c r="C68" s="175"/>
      <c r="D68" s="176" t="s">
        <v>4042</v>
      </c>
      <c r="E68" s="177"/>
      <c r="F68" s="177"/>
      <c r="G68" s="177"/>
      <c r="H68" s="177"/>
      <c r="I68" s="177"/>
      <c r="J68" s="178">
        <f>J282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74"/>
      <c r="C69" s="175"/>
      <c r="D69" s="176" t="s">
        <v>4043</v>
      </c>
      <c r="E69" s="177"/>
      <c r="F69" s="177"/>
      <c r="G69" s="177"/>
      <c r="H69" s="177"/>
      <c r="I69" s="177"/>
      <c r="J69" s="178">
        <f>J307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ÚSTÍ NAD LABEM STŘEKOV ON - OPRAVA OBJEKTU _OPRAVA Č.1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122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E-03 - Zapojení okruhů elektro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1. 4. 2023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Sprva železnic,s.o.</v>
      </c>
      <c r="G85" s="43"/>
      <c r="H85" s="43"/>
      <c r="I85" s="35" t="s">
        <v>32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157</v>
      </c>
      <c r="D88" s="183" t="s">
        <v>56</v>
      </c>
      <c r="E88" s="183" t="s">
        <v>52</v>
      </c>
      <c r="F88" s="183" t="s">
        <v>53</v>
      </c>
      <c r="G88" s="183" t="s">
        <v>158</v>
      </c>
      <c r="H88" s="183" t="s">
        <v>159</v>
      </c>
      <c r="I88" s="183" t="s">
        <v>160</v>
      </c>
      <c r="J88" s="183" t="s">
        <v>126</v>
      </c>
      <c r="K88" s="184" t="s">
        <v>161</v>
      </c>
      <c r="L88" s="185"/>
      <c r="M88" s="95" t="s">
        <v>19</v>
      </c>
      <c r="N88" s="96" t="s">
        <v>41</v>
      </c>
      <c r="O88" s="96" t="s">
        <v>162</v>
      </c>
      <c r="P88" s="96" t="s">
        <v>163</v>
      </c>
      <c r="Q88" s="96" t="s">
        <v>164</v>
      </c>
      <c r="R88" s="96" t="s">
        <v>165</v>
      </c>
      <c r="S88" s="96" t="s">
        <v>166</v>
      </c>
      <c r="T88" s="97" t="s">
        <v>167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168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</f>
        <v>0</v>
      </c>
      <c r="Q89" s="99"/>
      <c r="R89" s="188">
        <f>R90</f>
        <v>0.032369999999999996</v>
      </c>
      <c r="S89" s="99"/>
      <c r="T89" s="189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70</v>
      </c>
      <c r="AU89" s="20" t="s">
        <v>127</v>
      </c>
      <c r="BK89" s="190">
        <f>BK90</f>
        <v>0</v>
      </c>
    </row>
    <row r="90" s="12" customFormat="1" ht="25.92" customHeight="1">
      <c r="A90" s="12"/>
      <c r="B90" s="191"/>
      <c r="C90" s="192"/>
      <c r="D90" s="193" t="s">
        <v>70</v>
      </c>
      <c r="E90" s="194" t="s">
        <v>169</v>
      </c>
      <c r="F90" s="194" t="s">
        <v>170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P91+P152</f>
        <v>0</v>
      </c>
      <c r="Q90" s="199"/>
      <c r="R90" s="200">
        <f>R91+R152</f>
        <v>0.032369999999999996</v>
      </c>
      <c r="S90" s="199"/>
      <c r="T90" s="201">
        <f>T91+T152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70</v>
      </c>
      <c r="AU90" s="203" t="s">
        <v>71</v>
      </c>
      <c r="AY90" s="202" t="s">
        <v>171</v>
      </c>
      <c r="BK90" s="204">
        <f>BK91+BK152</f>
        <v>0</v>
      </c>
    </row>
    <row r="91" s="12" customFormat="1" ht="22.8" customHeight="1">
      <c r="A91" s="12"/>
      <c r="B91" s="191"/>
      <c r="C91" s="192"/>
      <c r="D91" s="193" t="s">
        <v>70</v>
      </c>
      <c r="E91" s="205" t="s">
        <v>4044</v>
      </c>
      <c r="F91" s="205" t="s">
        <v>4045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P92+SUM(P93:P136)</f>
        <v>0</v>
      </c>
      <c r="Q91" s="199"/>
      <c r="R91" s="200">
        <f>R92+SUM(R93:R136)</f>
        <v>0.016559999999999998</v>
      </c>
      <c r="S91" s="199"/>
      <c r="T91" s="201">
        <f>T92+SUM(T93:T136)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70</v>
      </c>
      <c r="AU91" s="203" t="s">
        <v>79</v>
      </c>
      <c r="AY91" s="202" t="s">
        <v>171</v>
      </c>
      <c r="BK91" s="204">
        <f>BK92+SUM(BK93:BK136)</f>
        <v>0</v>
      </c>
    </row>
    <row r="92" s="2" customFormat="1" ht="16.5" customHeight="1">
      <c r="A92" s="41"/>
      <c r="B92" s="42"/>
      <c r="C92" s="207" t="s">
        <v>79</v>
      </c>
      <c r="D92" s="207" t="s">
        <v>174</v>
      </c>
      <c r="E92" s="208" t="s">
        <v>4046</v>
      </c>
      <c r="F92" s="209" t="s">
        <v>4047</v>
      </c>
      <c r="G92" s="210" t="s">
        <v>395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235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4048</v>
      </c>
    </row>
    <row r="93" s="2" customFormat="1" ht="16.5" customHeight="1">
      <c r="A93" s="41"/>
      <c r="B93" s="42"/>
      <c r="C93" s="207" t="s">
        <v>81</v>
      </c>
      <c r="D93" s="207" t="s">
        <v>174</v>
      </c>
      <c r="E93" s="208" t="s">
        <v>4049</v>
      </c>
      <c r="F93" s="209" t="s">
        <v>4050</v>
      </c>
      <c r="G93" s="210" t="s">
        <v>395</v>
      </c>
      <c r="H93" s="211">
        <v>10</v>
      </c>
      <c r="I93" s="212"/>
      <c r="J93" s="213">
        <f>ROUND(I93*H93,2)</f>
        <v>0</v>
      </c>
      <c r="K93" s="209" t="s">
        <v>178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235</v>
      </c>
      <c r="AT93" s="218" t="s">
        <v>174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4051</v>
      </c>
    </row>
    <row r="94" s="2" customFormat="1">
      <c r="A94" s="41"/>
      <c r="B94" s="42"/>
      <c r="C94" s="43"/>
      <c r="D94" s="220" t="s">
        <v>180</v>
      </c>
      <c r="E94" s="43"/>
      <c r="F94" s="221" t="s">
        <v>4052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180</v>
      </c>
      <c r="AU94" s="20" t="s">
        <v>81</v>
      </c>
    </row>
    <row r="95" s="2" customFormat="1" ht="16.5" customHeight="1">
      <c r="A95" s="41"/>
      <c r="B95" s="42"/>
      <c r="C95" s="269" t="s">
        <v>185</v>
      </c>
      <c r="D95" s="269" t="s">
        <v>565</v>
      </c>
      <c r="E95" s="270" t="s">
        <v>4053</v>
      </c>
      <c r="F95" s="271" t="s">
        <v>4054</v>
      </c>
      <c r="G95" s="272" t="s">
        <v>395</v>
      </c>
      <c r="H95" s="273">
        <v>10</v>
      </c>
      <c r="I95" s="274"/>
      <c r="J95" s="275">
        <f>ROUND(I95*H95,2)</f>
        <v>0</v>
      </c>
      <c r="K95" s="271" t="s">
        <v>19</v>
      </c>
      <c r="L95" s="276"/>
      <c r="M95" s="277" t="s">
        <v>19</v>
      </c>
      <c r="N95" s="278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286</v>
      </c>
      <c r="AT95" s="218" t="s">
        <v>565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235</v>
      </c>
      <c r="BM95" s="218" t="s">
        <v>4055</v>
      </c>
    </row>
    <row r="96" s="2" customFormat="1" ht="24.15" customHeight="1">
      <c r="A96" s="41"/>
      <c r="B96" s="42"/>
      <c r="C96" s="207" t="s">
        <v>179</v>
      </c>
      <c r="D96" s="207" t="s">
        <v>174</v>
      </c>
      <c r="E96" s="208" t="s">
        <v>4056</v>
      </c>
      <c r="F96" s="209" t="s">
        <v>4057</v>
      </c>
      <c r="G96" s="210" t="s">
        <v>395</v>
      </c>
      <c r="H96" s="211">
        <v>1</v>
      </c>
      <c r="I96" s="212"/>
      <c r="J96" s="213">
        <f>ROUND(I96*H96,2)</f>
        <v>0</v>
      </c>
      <c r="K96" s="209" t="s">
        <v>178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235</v>
      </c>
      <c r="AT96" s="218" t="s">
        <v>174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235</v>
      </c>
      <c r="BM96" s="218" t="s">
        <v>4058</v>
      </c>
    </row>
    <row r="97" s="2" customFormat="1">
      <c r="A97" s="41"/>
      <c r="B97" s="42"/>
      <c r="C97" s="43"/>
      <c r="D97" s="220" t="s">
        <v>180</v>
      </c>
      <c r="E97" s="43"/>
      <c r="F97" s="221" t="s">
        <v>4059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180</v>
      </c>
      <c r="AU97" s="20" t="s">
        <v>81</v>
      </c>
    </row>
    <row r="98" s="2" customFormat="1" ht="16.5" customHeight="1">
      <c r="A98" s="41"/>
      <c r="B98" s="42"/>
      <c r="C98" s="269" t="s">
        <v>210</v>
      </c>
      <c r="D98" s="269" t="s">
        <v>565</v>
      </c>
      <c r="E98" s="270" t="s">
        <v>4060</v>
      </c>
      <c r="F98" s="271" t="s">
        <v>4061</v>
      </c>
      <c r="G98" s="272" t="s">
        <v>4062</v>
      </c>
      <c r="H98" s="273">
        <v>1</v>
      </c>
      <c r="I98" s="274"/>
      <c r="J98" s="275">
        <f>ROUND(I98*H98,2)</f>
        <v>0</v>
      </c>
      <c r="K98" s="271" t="s">
        <v>19</v>
      </c>
      <c r="L98" s="276"/>
      <c r="M98" s="277" t="s">
        <v>19</v>
      </c>
      <c r="N98" s="278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286</v>
      </c>
      <c r="AT98" s="218" t="s">
        <v>565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4063</v>
      </c>
    </row>
    <row r="99" s="2" customFormat="1" ht="16.5" customHeight="1">
      <c r="A99" s="41"/>
      <c r="B99" s="42"/>
      <c r="C99" s="207" t="s">
        <v>197</v>
      </c>
      <c r="D99" s="207" t="s">
        <v>174</v>
      </c>
      <c r="E99" s="208" t="s">
        <v>4064</v>
      </c>
      <c r="F99" s="209" t="s">
        <v>4065</v>
      </c>
      <c r="G99" s="210" t="s">
        <v>395</v>
      </c>
      <c r="H99" s="211">
        <v>8</v>
      </c>
      <c r="I99" s="212"/>
      <c r="J99" s="213">
        <f>ROUND(I99*H99,2)</f>
        <v>0</v>
      </c>
      <c r="K99" s="209" t="s">
        <v>178</v>
      </c>
      <c r="L99" s="47"/>
      <c r="M99" s="214" t="s">
        <v>19</v>
      </c>
      <c r="N99" s="215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235</v>
      </c>
      <c r="AT99" s="218" t="s">
        <v>174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235</v>
      </c>
      <c r="BM99" s="218" t="s">
        <v>4066</v>
      </c>
    </row>
    <row r="100" s="2" customFormat="1">
      <c r="A100" s="41"/>
      <c r="B100" s="42"/>
      <c r="C100" s="43"/>
      <c r="D100" s="220" t="s">
        <v>180</v>
      </c>
      <c r="E100" s="43"/>
      <c r="F100" s="221" t="s">
        <v>4067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180</v>
      </c>
      <c r="AU100" s="20" t="s">
        <v>81</v>
      </c>
    </row>
    <row r="101" s="2" customFormat="1" ht="16.5" customHeight="1">
      <c r="A101" s="41"/>
      <c r="B101" s="42"/>
      <c r="C101" s="269" t="s">
        <v>224</v>
      </c>
      <c r="D101" s="269" t="s">
        <v>565</v>
      </c>
      <c r="E101" s="270" t="s">
        <v>4068</v>
      </c>
      <c r="F101" s="271" t="s">
        <v>4069</v>
      </c>
      <c r="G101" s="272" t="s">
        <v>395</v>
      </c>
      <c r="H101" s="273">
        <v>8</v>
      </c>
      <c r="I101" s="274"/>
      <c r="J101" s="275">
        <f>ROUND(I101*H101,2)</f>
        <v>0</v>
      </c>
      <c r="K101" s="271" t="s">
        <v>19</v>
      </c>
      <c r="L101" s="276"/>
      <c r="M101" s="277" t="s">
        <v>19</v>
      </c>
      <c r="N101" s="278" t="s">
        <v>42</v>
      </c>
      <c r="O101" s="87"/>
      <c r="P101" s="216">
        <f>O101*H101</f>
        <v>0</v>
      </c>
      <c r="Q101" s="216">
        <v>0.00035</v>
      </c>
      <c r="R101" s="216">
        <f>Q101*H101</f>
        <v>0.0028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286</v>
      </c>
      <c r="AT101" s="218" t="s">
        <v>565</v>
      </c>
      <c r="AU101" s="218" t="s">
        <v>81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235</v>
      </c>
      <c r="BM101" s="218" t="s">
        <v>4070</v>
      </c>
    </row>
    <row r="102" s="2" customFormat="1" ht="16.5" customHeight="1">
      <c r="A102" s="41"/>
      <c r="B102" s="42"/>
      <c r="C102" s="269" t="s">
        <v>204</v>
      </c>
      <c r="D102" s="269" t="s">
        <v>565</v>
      </c>
      <c r="E102" s="270" t="s">
        <v>4071</v>
      </c>
      <c r="F102" s="271" t="s">
        <v>4072</v>
      </c>
      <c r="G102" s="272" t="s">
        <v>395</v>
      </c>
      <c r="H102" s="273">
        <v>2</v>
      </c>
      <c r="I102" s="274"/>
      <c r="J102" s="275">
        <f>ROUND(I102*H102,2)</f>
        <v>0</v>
      </c>
      <c r="K102" s="271" t="s">
        <v>19</v>
      </c>
      <c r="L102" s="276"/>
      <c r="M102" s="277" t="s">
        <v>19</v>
      </c>
      <c r="N102" s="278" t="s">
        <v>42</v>
      </c>
      <c r="O102" s="87"/>
      <c r="P102" s="216">
        <f>O102*H102</f>
        <v>0</v>
      </c>
      <c r="Q102" s="216">
        <v>0.00013999999999999999</v>
      </c>
      <c r="R102" s="216">
        <f>Q102*H102</f>
        <v>0.00027999999999999998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286</v>
      </c>
      <c r="AT102" s="218" t="s">
        <v>565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235</v>
      </c>
      <c r="BM102" s="218" t="s">
        <v>4073</v>
      </c>
    </row>
    <row r="103" s="2" customFormat="1" ht="16.5" customHeight="1">
      <c r="A103" s="41"/>
      <c r="B103" s="42"/>
      <c r="C103" s="207" t="s">
        <v>238</v>
      </c>
      <c r="D103" s="207" t="s">
        <v>174</v>
      </c>
      <c r="E103" s="208" t="s">
        <v>4074</v>
      </c>
      <c r="F103" s="209" t="s">
        <v>4075</v>
      </c>
      <c r="G103" s="210" t="s">
        <v>395</v>
      </c>
      <c r="H103" s="211">
        <v>2</v>
      </c>
      <c r="I103" s="212"/>
      <c r="J103" s="213">
        <f>ROUND(I103*H103,2)</f>
        <v>0</v>
      </c>
      <c r="K103" s="209" t="s">
        <v>178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235</v>
      </c>
      <c r="AT103" s="218" t="s">
        <v>174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235</v>
      </c>
      <c r="BM103" s="218" t="s">
        <v>4076</v>
      </c>
    </row>
    <row r="104" s="2" customFormat="1">
      <c r="A104" s="41"/>
      <c r="B104" s="42"/>
      <c r="C104" s="43"/>
      <c r="D104" s="220" t="s">
        <v>180</v>
      </c>
      <c r="E104" s="43"/>
      <c r="F104" s="221" t="s">
        <v>4077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180</v>
      </c>
      <c r="AU104" s="20" t="s">
        <v>81</v>
      </c>
    </row>
    <row r="105" s="2" customFormat="1" ht="16.5" customHeight="1">
      <c r="A105" s="41"/>
      <c r="B105" s="42"/>
      <c r="C105" s="269" t="s">
        <v>213</v>
      </c>
      <c r="D105" s="269" t="s">
        <v>565</v>
      </c>
      <c r="E105" s="270" t="s">
        <v>4078</v>
      </c>
      <c r="F105" s="271" t="s">
        <v>4079</v>
      </c>
      <c r="G105" s="272" t="s">
        <v>395</v>
      </c>
      <c r="H105" s="273">
        <v>2</v>
      </c>
      <c r="I105" s="274"/>
      <c r="J105" s="275">
        <f>ROUND(I105*H105,2)</f>
        <v>0</v>
      </c>
      <c r="K105" s="271" t="s">
        <v>19</v>
      </c>
      <c r="L105" s="276"/>
      <c r="M105" s="277" t="s">
        <v>19</v>
      </c>
      <c r="N105" s="278" t="s">
        <v>42</v>
      </c>
      <c r="O105" s="87"/>
      <c r="P105" s="216">
        <f>O105*H105</f>
        <v>0</v>
      </c>
      <c r="Q105" s="216">
        <v>0.00013999999999999999</v>
      </c>
      <c r="R105" s="216">
        <f>Q105*H105</f>
        <v>0.00027999999999999998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286</v>
      </c>
      <c r="AT105" s="218" t="s">
        <v>565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4080</v>
      </c>
    </row>
    <row r="106" s="2" customFormat="1" ht="16.5" customHeight="1">
      <c r="A106" s="41"/>
      <c r="B106" s="42"/>
      <c r="C106" s="207" t="s">
        <v>255</v>
      </c>
      <c r="D106" s="207" t="s">
        <v>174</v>
      </c>
      <c r="E106" s="208" t="s">
        <v>4081</v>
      </c>
      <c r="F106" s="209" t="s">
        <v>4082</v>
      </c>
      <c r="G106" s="210" t="s">
        <v>395</v>
      </c>
      <c r="H106" s="211">
        <v>1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235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235</v>
      </c>
      <c r="BM106" s="218" t="s">
        <v>4083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4084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2" customFormat="1" ht="16.5" customHeight="1">
      <c r="A108" s="41"/>
      <c r="B108" s="42"/>
      <c r="C108" s="269" t="s">
        <v>219</v>
      </c>
      <c r="D108" s="269" t="s">
        <v>565</v>
      </c>
      <c r="E108" s="270" t="s">
        <v>4085</v>
      </c>
      <c r="F108" s="271" t="s">
        <v>4086</v>
      </c>
      <c r="G108" s="272" t="s">
        <v>395</v>
      </c>
      <c r="H108" s="273">
        <v>1</v>
      </c>
      <c r="I108" s="274"/>
      <c r="J108" s="275">
        <f>ROUND(I108*H108,2)</f>
        <v>0</v>
      </c>
      <c r="K108" s="271" t="s">
        <v>19</v>
      </c>
      <c r="L108" s="276"/>
      <c r="M108" s="277" t="s">
        <v>19</v>
      </c>
      <c r="N108" s="278" t="s">
        <v>42</v>
      </c>
      <c r="O108" s="87"/>
      <c r="P108" s="216">
        <f>O108*H108</f>
        <v>0</v>
      </c>
      <c r="Q108" s="216">
        <v>0.00012</v>
      </c>
      <c r="R108" s="216">
        <f>Q108*H108</f>
        <v>0.00012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286</v>
      </c>
      <c r="AT108" s="218" t="s">
        <v>565</v>
      </c>
      <c r="AU108" s="218" t="s">
        <v>81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235</v>
      </c>
      <c r="BM108" s="218" t="s">
        <v>4087</v>
      </c>
    </row>
    <row r="109" s="2" customFormat="1" ht="16.5" customHeight="1">
      <c r="A109" s="41"/>
      <c r="B109" s="42"/>
      <c r="C109" s="207" t="s">
        <v>269</v>
      </c>
      <c r="D109" s="207" t="s">
        <v>174</v>
      </c>
      <c r="E109" s="208" t="s">
        <v>4088</v>
      </c>
      <c r="F109" s="209" t="s">
        <v>4089</v>
      </c>
      <c r="G109" s="210" t="s">
        <v>395</v>
      </c>
      <c r="H109" s="211">
        <v>26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235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235</v>
      </c>
      <c r="BM109" s="218" t="s">
        <v>4090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4091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2" customFormat="1" ht="16.5" customHeight="1">
      <c r="A111" s="41"/>
      <c r="B111" s="42"/>
      <c r="C111" s="269" t="s">
        <v>227</v>
      </c>
      <c r="D111" s="269" t="s">
        <v>565</v>
      </c>
      <c r="E111" s="270" t="s">
        <v>4092</v>
      </c>
      <c r="F111" s="271" t="s">
        <v>4093</v>
      </c>
      <c r="G111" s="272" t="s">
        <v>395</v>
      </c>
      <c r="H111" s="273">
        <v>11</v>
      </c>
      <c r="I111" s="274"/>
      <c r="J111" s="275">
        <f>ROUND(I111*H111,2)</f>
        <v>0</v>
      </c>
      <c r="K111" s="271" t="s">
        <v>19</v>
      </c>
      <c r="L111" s="276"/>
      <c r="M111" s="277" t="s">
        <v>19</v>
      </c>
      <c r="N111" s="278" t="s">
        <v>42</v>
      </c>
      <c r="O111" s="87"/>
      <c r="P111" s="216">
        <f>O111*H111</f>
        <v>0</v>
      </c>
      <c r="Q111" s="216">
        <v>0.00012</v>
      </c>
      <c r="R111" s="216">
        <f>Q111*H111</f>
        <v>0.00132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286</v>
      </c>
      <c r="AT111" s="218" t="s">
        <v>565</v>
      </c>
      <c r="AU111" s="218" t="s">
        <v>81</v>
      </c>
      <c r="AY111" s="20" t="s">
        <v>171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235</v>
      </c>
      <c r="BM111" s="218" t="s">
        <v>4094</v>
      </c>
    </row>
    <row r="112" s="2" customFormat="1" ht="16.5" customHeight="1">
      <c r="A112" s="41"/>
      <c r="B112" s="42"/>
      <c r="C112" s="269" t="s">
        <v>8</v>
      </c>
      <c r="D112" s="269" t="s">
        <v>565</v>
      </c>
      <c r="E112" s="270" t="s">
        <v>4095</v>
      </c>
      <c r="F112" s="271" t="s">
        <v>4096</v>
      </c>
      <c r="G112" s="272" t="s">
        <v>395</v>
      </c>
      <c r="H112" s="273">
        <v>15</v>
      </c>
      <c r="I112" s="274"/>
      <c r="J112" s="275">
        <f>ROUND(I112*H112,2)</f>
        <v>0</v>
      </c>
      <c r="K112" s="271" t="s">
        <v>19</v>
      </c>
      <c r="L112" s="276"/>
      <c r="M112" s="277" t="s">
        <v>19</v>
      </c>
      <c r="N112" s="278" t="s">
        <v>42</v>
      </c>
      <c r="O112" s="87"/>
      <c r="P112" s="216">
        <f>O112*H112</f>
        <v>0</v>
      </c>
      <c r="Q112" s="216">
        <v>0.00012</v>
      </c>
      <c r="R112" s="216">
        <f>Q112*H112</f>
        <v>0.0018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286</v>
      </c>
      <c r="AT112" s="218" t="s">
        <v>565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4097</v>
      </c>
    </row>
    <row r="113" s="2" customFormat="1" ht="16.5" customHeight="1">
      <c r="A113" s="41"/>
      <c r="B113" s="42"/>
      <c r="C113" s="207" t="s">
        <v>235</v>
      </c>
      <c r="D113" s="207" t="s">
        <v>174</v>
      </c>
      <c r="E113" s="208" t="s">
        <v>4098</v>
      </c>
      <c r="F113" s="209" t="s">
        <v>4099</v>
      </c>
      <c r="G113" s="210" t="s">
        <v>395</v>
      </c>
      <c r="H113" s="211">
        <v>3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235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4100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4101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2" customFormat="1" ht="16.5" customHeight="1">
      <c r="A115" s="41"/>
      <c r="B115" s="42"/>
      <c r="C115" s="269" t="s">
        <v>346</v>
      </c>
      <c r="D115" s="269" t="s">
        <v>565</v>
      </c>
      <c r="E115" s="270" t="s">
        <v>4102</v>
      </c>
      <c r="F115" s="271" t="s">
        <v>4103</v>
      </c>
      <c r="G115" s="272" t="s">
        <v>395</v>
      </c>
      <c r="H115" s="273">
        <v>1</v>
      </c>
      <c r="I115" s="274"/>
      <c r="J115" s="275">
        <f>ROUND(I115*H115,2)</f>
        <v>0</v>
      </c>
      <c r="K115" s="271" t="s">
        <v>19</v>
      </c>
      <c r="L115" s="276"/>
      <c r="M115" s="277" t="s">
        <v>19</v>
      </c>
      <c r="N115" s="278" t="s">
        <v>42</v>
      </c>
      <c r="O115" s="87"/>
      <c r="P115" s="216">
        <f>O115*H115</f>
        <v>0</v>
      </c>
      <c r="Q115" s="216">
        <v>0.00035</v>
      </c>
      <c r="R115" s="216">
        <f>Q115*H115</f>
        <v>0.00035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286</v>
      </c>
      <c r="AT115" s="218" t="s">
        <v>565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235</v>
      </c>
      <c r="BM115" s="218" t="s">
        <v>4104</v>
      </c>
    </row>
    <row r="116" s="2" customFormat="1" ht="16.5" customHeight="1">
      <c r="A116" s="41"/>
      <c r="B116" s="42"/>
      <c r="C116" s="269" t="s">
        <v>241</v>
      </c>
      <c r="D116" s="269" t="s">
        <v>565</v>
      </c>
      <c r="E116" s="270" t="s">
        <v>4105</v>
      </c>
      <c r="F116" s="271" t="s">
        <v>4106</v>
      </c>
      <c r="G116" s="272" t="s">
        <v>395</v>
      </c>
      <c r="H116" s="273">
        <v>2</v>
      </c>
      <c r="I116" s="274"/>
      <c r="J116" s="275">
        <f>ROUND(I116*H116,2)</f>
        <v>0</v>
      </c>
      <c r="K116" s="271" t="s">
        <v>19</v>
      </c>
      <c r="L116" s="276"/>
      <c r="M116" s="277" t="s">
        <v>19</v>
      </c>
      <c r="N116" s="278" t="s">
        <v>42</v>
      </c>
      <c r="O116" s="87"/>
      <c r="P116" s="216">
        <f>O116*H116</f>
        <v>0</v>
      </c>
      <c r="Q116" s="216">
        <v>0.00036000000000000002</v>
      </c>
      <c r="R116" s="216">
        <f>Q116*H116</f>
        <v>0.00072000000000000005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286</v>
      </c>
      <c r="AT116" s="218" t="s">
        <v>565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4107</v>
      </c>
    </row>
    <row r="117" s="2" customFormat="1" ht="16.5" customHeight="1">
      <c r="A117" s="41"/>
      <c r="B117" s="42"/>
      <c r="C117" s="207" t="s">
        <v>392</v>
      </c>
      <c r="D117" s="207" t="s">
        <v>174</v>
      </c>
      <c r="E117" s="208" t="s">
        <v>4108</v>
      </c>
      <c r="F117" s="209" t="s">
        <v>4109</v>
      </c>
      <c r="G117" s="210" t="s">
        <v>395</v>
      </c>
      <c r="H117" s="211">
        <v>5</v>
      </c>
      <c r="I117" s="212"/>
      <c r="J117" s="213">
        <f>ROUND(I117*H117,2)</f>
        <v>0</v>
      </c>
      <c r="K117" s="209" t="s">
        <v>178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235</v>
      </c>
      <c r="AT117" s="218" t="s">
        <v>174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235</v>
      </c>
      <c r="BM117" s="218" t="s">
        <v>4110</v>
      </c>
    </row>
    <row r="118" s="2" customFormat="1">
      <c r="A118" s="41"/>
      <c r="B118" s="42"/>
      <c r="C118" s="43"/>
      <c r="D118" s="220" t="s">
        <v>180</v>
      </c>
      <c r="E118" s="43"/>
      <c r="F118" s="221" t="s">
        <v>4111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180</v>
      </c>
      <c r="AU118" s="20" t="s">
        <v>81</v>
      </c>
    </row>
    <row r="119" s="2" customFormat="1" ht="16.5" customHeight="1">
      <c r="A119" s="41"/>
      <c r="B119" s="42"/>
      <c r="C119" s="269" t="s">
        <v>248</v>
      </c>
      <c r="D119" s="269" t="s">
        <v>565</v>
      </c>
      <c r="E119" s="270" t="s">
        <v>4112</v>
      </c>
      <c r="F119" s="271" t="s">
        <v>4113</v>
      </c>
      <c r="G119" s="272" t="s">
        <v>395</v>
      </c>
      <c r="H119" s="273">
        <v>2</v>
      </c>
      <c r="I119" s="274"/>
      <c r="J119" s="275">
        <f>ROUND(I119*H119,2)</f>
        <v>0</v>
      </c>
      <c r="K119" s="271" t="s">
        <v>19</v>
      </c>
      <c r="L119" s="276"/>
      <c r="M119" s="277" t="s">
        <v>19</v>
      </c>
      <c r="N119" s="278" t="s">
        <v>42</v>
      </c>
      <c r="O119" s="87"/>
      <c r="P119" s="216">
        <f>O119*H119</f>
        <v>0</v>
      </c>
      <c r="Q119" s="216">
        <v>0.00036000000000000002</v>
      </c>
      <c r="R119" s="216">
        <f>Q119*H119</f>
        <v>0.00072000000000000005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286</v>
      </c>
      <c r="AT119" s="218" t="s">
        <v>565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235</v>
      </c>
      <c r="BM119" s="218" t="s">
        <v>4114</v>
      </c>
    </row>
    <row r="120" s="2" customFormat="1" ht="16.5" customHeight="1">
      <c r="A120" s="41"/>
      <c r="B120" s="42"/>
      <c r="C120" s="269" t="s">
        <v>7</v>
      </c>
      <c r="D120" s="269" t="s">
        <v>565</v>
      </c>
      <c r="E120" s="270" t="s">
        <v>4115</v>
      </c>
      <c r="F120" s="271" t="s">
        <v>4116</v>
      </c>
      <c r="G120" s="272" t="s">
        <v>395</v>
      </c>
      <c r="H120" s="273">
        <v>2</v>
      </c>
      <c r="I120" s="274"/>
      <c r="J120" s="275">
        <f>ROUND(I120*H120,2)</f>
        <v>0</v>
      </c>
      <c r="K120" s="271" t="s">
        <v>19</v>
      </c>
      <c r="L120" s="276"/>
      <c r="M120" s="277" t="s">
        <v>19</v>
      </c>
      <c r="N120" s="278" t="s">
        <v>42</v>
      </c>
      <c r="O120" s="87"/>
      <c r="P120" s="216">
        <f>O120*H120</f>
        <v>0</v>
      </c>
      <c r="Q120" s="216">
        <v>0.00036000000000000002</v>
      </c>
      <c r="R120" s="216">
        <f>Q120*H120</f>
        <v>0.00072000000000000005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286</v>
      </c>
      <c r="AT120" s="218" t="s">
        <v>565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235</v>
      </c>
      <c r="BM120" s="218" t="s">
        <v>4117</v>
      </c>
    </row>
    <row r="121" s="2" customFormat="1" ht="16.5" customHeight="1">
      <c r="A121" s="41"/>
      <c r="B121" s="42"/>
      <c r="C121" s="269" t="s">
        <v>258</v>
      </c>
      <c r="D121" s="269" t="s">
        <v>565</v>
      </c>
      <c r="E121" s="270" t="s">
        <v>4118</v>
      </c>
      <c r="F121" s="271" t="s">
        <v>4119</v>
      </c>
      <c r="G121" s="272" t="s">
        <v>395</v>
      </c>
      <c r="H121" s="273">
        <v>1</v>
      </c>
      <c r="I121" s="274"/>
      <c r="J121" s="275">
        <f>ROUND(I121*H121,2)</f>
        <v>0</v>
      </c>
      <c r="K121" s="271" t="s">
        <v>19</v>
      </c>
      <c r="L121" s="276"/>
      <c r="M121" s="277" t="s">
        <v>19</v>
      </c>
      <c r="N121" s="278" t="s">
        <v>42</v>
      </c>
      <c r="O121" s="87"/>
      <c r="P121" s="216">
        <f>O121*H121</f>
        <v>0</v>
      </c>
      <c r="Q121" s="216">
        <v>0.00036000000000000002</v>
      </c>
      <c r="R121" s="216">
        <f>Q121*H121</f>
        <v>0.00036000000000000002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286</v>
      </c>
      <c r="AT121" s="218" t="s">
        <v>565</v>
      </c>
      <c r="AU121" s="218" t="s">
        <v>81</v>
      </c>
      <c r="AY121" s="20" t="s">
        <v>171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235</v>
      </c>
      <c r="BM121" s="218" t="s">
        <v>4120</v>
      </c>
    </row>
    <row r="122" s="2" customFormat="1" ht="16.5" customHeight="1">
      <c r="A122" s="41"/>
      <c r="B122" s="42"/>
      <c r="C122" s="207" t="s">
        <v>421</v>
      </c>
      <c r="D122" s="207" t="s">
        <v>174</v>
      </c>
      <c r="E122" s="208" t="s">
        <v>4121</v>
      </c>
      <c r="F122" s="209" t="s">
        <v>4122</v>
      </c>
      <c r="G122" s="210" t="s">
        <v>395</v>
      </c>
      <c r="H122" s="211">
        <v>1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235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235</v>
      </c>
      <c r="BM122" s="218" t="s">
        <v>4123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4124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2" customFormat="1" ht="16.5" customHeight="1">
      <c r="A124" s="41"/>
      <c r="B124" s="42"/>
      <c r="C124" s="269" t="s">
        <v>265</v>
      </c>
      <c r="D124" s="269" t="s">
        <v>565</v>
      </c>
      <c r="E124" s="270" t="s">
        <v>4125</v>
      </c>
      <c r="F124" s="271" t="s">
        <v>4126</v>
      </c>
      <c r="G124" s="272" t="s">
        <v>395</v>
      </c>
      <c r="H124" s="273">
        <v>1</v>
      </c>
      <c r="I124" s="274"/>
      <c r="J124" s="275">
        <f>ROUND(I124*H124,2)</f>
        <v>0</v>
      </c>
      <c r="K124" s="271" t="s">
        <v>19</v>
      </c>
      <c r="L124" s="276"/>
      <c r="M124" s="277" t="s">
        <v>19</v>
      </c>
      <c r="N124" s="278" t="s">
        <v>42</v>
      </c>
      <c r="O124" s="87"/>
      <c r="P124" s="216">
        <f>O124*H124</f>
        <v>0</v>
      </c>
      <c r="Q124" s="216">
        <v>0.00040000000000000002</v>
      </c>
      <c r="R124" s="216">
        <f>Q124*H124</f>
        <v>0.00040000000000000002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286</v>
      </c>
      <c r="AT124" s="218" t="s">
        <v>565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4127</v>
      </c>
    </row>
    <row r="125" s="2" customFormat="1" ht="16.5" customHeight="1">
      <c r="A125" s="41"/>
      <c r="B125" s="42"/>
      <c r="C125" s="207" t="s">
        <v>431</v>
      </c>
      <c r="D125" s="207" t="s">
        <v>174</v>
      </c>
      <c r="E125" s="208" t="s">
        <v>4128</v>
      </c>
      <c r="F125" s="209" t="s">
        <v>4129</v>
      </c>
      <c r="G125" s="210" t="s">
        <v>395</v>
      </c>
      <c r="H125" s="211">
        <v>6</v>
      </c>
      <c r="I125" s="212"/>
      <c r="J125" s="213">
        <f>ROUND(I125*H125,2)</f>
        <v>0</v>
      </c>
      <c r="K125" s="209" t="s">
        <v>178</v>
      </c>
      <c r="L125" s="47"/>
      <c r="M125" s="214" t="s">
        <v>19</v>
      </c>
      <c r="N125" s="215" t="s">
        <v>42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235</v>
      </c>
      <c r="AT125" s="218" t="s">
        <v>174</v>
      </c>
      <c r="AU125" s="218" t="s">
        <v>81</v>
      </c>
      <c r="AY125" s="20" t="s">
        <v>171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235</v>
      </c>
      <c r="BM125" s="218" t="s">
        <v>4130</v>
      </c>
    </row>
    <row r="126" s="2" customFormat="1">
      <c r="A126" s="41"/>
      <c r="B126" s="42"/>
      <c r="C126" s="43"/>
      <c r="D126" s="220" t="s">
        <v>180</v>
      </c>
      <c r="E126" s="43"/>
      <c r="F126" s="221" t="s">
        <v>4131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180</v>
      </c>
      <c r="AU126" s="20" t="s">
        <v>81</v>
      </c>
    </row>
    <row r="127" s="2" customFormat="1" ht="21.75" customHeight="1">
      <c r="A127" s="41"/>
      <c r="B127" s="42"/>
      <c r="C127" s="269" t="s">
        <v>272</v>
      </c>
      <c r="D127" s="269" t="s">
        <v>565</v>
      </c>
      <c r="E127" s="270" t="s">
        <v>4132</v>
      </c>
      <c r="F127" s="271" t="s">
        <v>4133</v>
      </c>
      <c r="G127" s="272" t="s">
        <v>395</v>
      </c>
      <c r="H127" s="273">
        <v>6</v>
      </c>
      <c r="I127" s="274"/>
      <c r="J127" s="275">
        <f>ROUND(I127*H127,2)</f>
        <v>0</v>
      </c>
      <c r="K127" s="271" t="s">
        <v>19</v>
      </c>
      <c r="L127" s="276"/>
      <c r="M127" s="277" t="s">
        <v>19</v>
      </c>
      <c r="N127" s="278" t="s">
        <v>42</v>
      </c>
      <c r="O127" s="87"/>
      <c r="P127" s="216">
        <f>O127*H127</f>
        <v>0</v>
      </c>
      <c r="Q127" s="216">
        <v>0.00020000000000000001</v>
      </c>
      <c r="R127" s="216">
        <f>Q127*H127</f>
        <v>0.0012000000000000001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286</v>
      </c>
      <c r="AT127" s="218" t="s">
        <v>565</v>
      </c>
      <c r="AU127" s="218" t="s">
        <v>81</v>
      </c>
      <c r="AY127" s="20" t="s">
        <v>171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235</v>
      </c>
      <c r="BM127" s="218" t="s">
        <v>4134</v>
      </c>
    </row>
    <row r="128" s="2" customFormat="1" ht="24.15" customHeight="1">
      <c r="A128" s="41"/>
      <c r="B128" s="42"/>
      <c r="C128" s="207" t="s">
        <v>454</v>
      </c>
      <c r="D128" s="207" t="s">
        <v>174</v>
      </c>
      <c r="E128" s="208" t="s">
        <v>4135</v>
      </c>
      <c r="F128" s="209" t="s">
        <v>4136</v>
      </c>
      <c r="G128" s="210" t="s">
        <v>395</v>
      </c>
      <c r="H128" s="211">
        <v>2</v>
      </c>
      <c r="I128" s="212"/>
      <c r="J128" s="213">
        <f>ROUND(I128*H128,2)</f>
        <v>0</v>
      </c>
      <c r="K128" s="209" t="s">
        <v>178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4137</v>
      </c>
    </row>
    <row r="129" s="2" customFormat="1">
      <c r="A129" s="41"/>
      <c r="B129" s="42"/>
      <c r="C129" s="43"/>
      <c r="D129" s="220" t="s">
        <v>180</v>
      </c>
      <c r="E129" s="43"/>
      <c r="F129" s="221" t="s">
        <v>4138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180</v>
      </c>
      <c r="AU129" s="20" t="s">
        <v>81</v>
      </c>
    </row>
    <row r="130" s="2" customFormat="1" ht="16.5" customHeight="1">
      <c r="A130" s="41"/>
      <c r="B130" s="42"/>
      <c r="C130" s="269" t="s">
        <v>276</v>
      </c>
      <c r="D130" s="269" t="s">
        <v>565</v>
      </c>
      <c r="E130" s="270" t="s">
        <v>4139</v>
      </c>
      <c r="F130" s="271" t="s">
        <v>4140</v>
      </c>
      <c r="G130" s="272" t="s">
        <v>395</v>
      </c>
      <c r="H130" s="273">
        <v>2</v>
      </c>
      <c r="I130" s="274"/>
      <c r="J130" s="275">
        <f>ROUND(I130*H130,2)</f>
        <v>0</v>
      </c>
      <c r="K130" s="271" t="s">
        <v>19</v>
      </c>
      <c r="L130" s="276"/>
      <c r="M130" s="277" t="s">
        <v>19</v>
      </c>
      <c r="N130" s="278" t="s">
        <v>42</v>
      </c>
      <c r="O130" s="87"/>
      <c r="P130" s="216">
        <f>O130*H130</f>
        <v>0</v>
      </c>
      <c r="Q130" s="216">
        <v>0.00098999999999999999</v>
      </c>
      <c r="R130" s="216">
        <f>Q130*H130</f>
        <v>0.00198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286</v>
      </c>
      <c r="AT130" s="218" t="s">
        <v>565</v>
      </c>
      <c r="AU130" s="218" t="s">
        <v>81</v>
      </c>
      <c r="AY130" s="20" t="s">
        <v>171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235</v>
      </c>
      <c r="BM130" s="218" t="s">
        <v>4141</v>
      </c>
    </row>
    <row r="131" s="2" customFormat="1" ht="21.75" customHeight="1">
      <c r="A131" s="41"/>
      <c r="B131" s="42"/>
      <c r="C131" s="207" t="s">
        <v>464</v>
      </c>
      <c r="D131" s="207" t="s">
        <v>174</v>
      </c>
      <c r="E131" s="208" t="s">
        <v>4142</v>
      </c>
      <c r="F131" s="209" t="s">
        <v>4143</v>
      </c>
      <c r="G131" s="210" t="s">
        <v>395</v>
      </c>
      <c r="H131" s="211">
        <v>1</v>
      </c>
      <c r="I131" s="212"/>
      <c r="J131" s="213">
        <f>ROUND(I131*H131,2)</f>
        <v>0</v>
      </c>
      <c r="K131" s="209" t="s">
        <v>178</v>
      </c>
      <c r="L131" s="47"/>
      <c r="M131" s="214" t="s">
        <v>19</v>
      </c>
      <c r="N131" s="215" t="s">
        <v>42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235</v>
      </c>
      <c r="AT131" s="218" t="s">
        <v>174</v>
      </c>
      <c r="AU131" s="218" t="s">
        <v>81</v>
      </c>
      <c r="AY131" s="20" t="s">
        <v>171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235</v>
      </c>
      <c r="BM131" s="218" t="s">
        <v>4144</v>
      </c>
    </row>
    <row r="132" s="2" customFormat="1">
      <c r="A132" s="41"/>
      <c r="B132" s="42"/>
      <c r="C132" s="43"/>
      <c r="D132" s="220" t="s">
        <v>180</v>
      </c>
      <c r="E132" s="43"/>
      <c r="F132" s="221" t="s">
        <v>4145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180</v>
      </c>
      <c r="AU132" s="20" t="s">
        <v>81</v>
      </c>
    </row>
    <row r="133" s="2" customFormat="1" ht="16.5" customHeight="1">
      <c r="A133" s="41"/>
      <c r="B133" s="42"/>
      <c r="C133" s="269" t="s">
        <v>280</v>
      </c>
      <c r="D133" s="269" t="s">
        <v>565</v>
      </c>
      <c r="E133" s="270" t="s">
        <v>4146</v>
      </c>
      <c r="F133" s="271" t="s">
        <v>4147</v>
      </c>
      <c r="G133" s="272" t="s">
        <v>395</v>
      </c>
      <c r="H133" s="273">
        <v>1</v>
      </c>
      <c r="I133" s="274"/>
      <c r="J133" s="275">
        <f>ROUND(I133*H133,2)</f>
        <v>0</v>
      </c>
      <c r="K133" s="271" t="s">
        <v>19</v>
      </c>
      <c r="L133" s="276"/>
      <c r="M133" s="277" t="s">
        <v>19</v>
      </c>
      <c r="N133" s="278" t="s">
        <v>42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286</v>
      </c>
      <c r="AT133" s="218" t="s">
        <v>565</v>
      </c>
      <c r="AU133" s="218" t="s">
        <v>81</v>
      </c>
      <c r="AY133" s="20" t="s">
        <v>171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235</v>
      </c>
      <c r="BM133" s="218" t="s">
        <v>4148</v>
      </c>
    </row>
    <row r="134" s="2" customFormat="1" ht="16.5" customHeight="1">
      <c r="A134" s="41"/>
      <c r="B134" s="42"/>
      <c r="C134" s="207" t="s">
        <v>172</v>
      </c>
      <c r="D134" s="207" t="s">
        <v>174</v>
      </c>
      <c r="E134" s="208" t="s">
        <v>4149</v>
      </c>
      <c r="F134" s="209" t="s">
        <v>4150</v>
      </c>
      <c r="G134" s="210" t="s">
        <v>395</v>
      </c>
      <c r="H134" s="211">
        <v>1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42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235</v>
      </c>
      <c r="AT134" s="218" t="s">
        <v>174</v>
      </c>
      <c r="AU134" s="218" t="s">
        <v>81</v>
      </c>
      <c r="AY134" s="20" t="s">
        <v>171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235</v>
      </c>
      <c r="BM134" s="218" t="s">
        <v>4151</v>
      </c>
    </row>
    <row r="135" s="2" customFormat="1" ht="16.5" customHeight="1">
      <c r="A135" s="41"/>
      <c r="B135" s="42"/>
      <c r="C135" s="269" t="s">
        <v>286</v>
      </c>
      <c r="D135" s="269" t="s">
        <v>565</v>
      </c>
      <c r="E135" s="270" t="s">
        <v>4152</v>
      </c>
      <c r="F135" s="271" t="s">
        <v>4153</v>
      </c>
      <c r="G135" s="272" t="s">
        <v>395</v>
      </c>
      <c r="H135" s="273">
        <v>1</v>
      </c>
      <c r="I135" s="274"/>
      <c r="J135" s="275">
        <f>ROUND(I135*H135,2)</f>
        <v>0</v>
      </c>
      <c r="K135" s="271" t="s">
        <v>19</v>
      </c>
      <c r="L135" s="276"/>
      <c r="M135" s="277" t="s">
        <v>19</v>
      </c>
      <c r="N135" s="278" t="s">
        <v>42</v>
      </c>
      <c r="O135" s="87"/>
      <c r="P135" s="216">
        <f>O135*H135</f>
        <v>0</v>
      </c>
      <c r="Q135" s="216">
        <v>0.00027999999999999998</v>
      </c>
      <c r="R135" s="216">
        <f>Q135*H135</f>
        <v>0.00027999999999999998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286</v>
      </c>
      <c r="AT135" s="218" t="s">
        <v>565</v>
      </c>
      <c r="AU135" s="218" t="s">
        <v>81</v>
      </c>
      <c r="AY135" s="20" t="s">
        <v>171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235</v>
      </c>
      <c r="BM135" s="218" t="s">
        <v>4154</v>
      </c>
    </row>
    <row r="136" s="12" customFormat="1" ht="20.88" customHeight="1">
      <c r="A136" s="12"/>
      <c r="B136" s="191"/>
      <c r="C136" s="192"/>
      <c r="D136" s="193" t="s">
        <v>70</v>
      </c>
      <c r="E136" s="205" t="s">
        <v>4155</v>
      </c>
      <c r="F136" s="205" t="s">
        <v>4156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SUM(P137:P151)</f>
        <v>0</v>
      </c>
      <c r="Q136" s="199"/>
      <c r="R136" s="200">
        <f>SUM(R137:R151)</f>
        <v>0.0032300000000000002</v>
      </c>
      <c r="S136" s="199"/>
      <c r="T136" s="201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79</v>
      </c>
      <c r="AT136" s="203" t="s">
        <v>70</v>
      </c>
      <c r="AU136" s="203" t="s">
        <v>81</v>
      </c>
      <c r="AY136" s="202" t="s">
        <v>171</v>
      </c>
      <c r="BK136" s="204">
        <f>SUM(BK137:BK151)</f>
        <v>0</v>
      </c>
    </row>
    <row r="137" s="2" customFormat="1" ht="16.5" customHeight="1">
      <c r="A137" s="41"/>
      <c r="B137" s="42"/>
      <c r="C137" s="207" t="s">
        <v>500</v>
      </c>
      <c r="D137" s="207" t="s">
        <v>174</v>
      </c>
      <c r="E137" s="208" t="s">
        <v>4049</v>
      </c>
      <c r="F137" s="209" t="s">
        <v>4050</v>
      </c>
      <c r="G137" s="210" t="s">
        <v>395</v>
      </c>
      <c r="H137" s="211">
        <v>1</v>
      </c>
      <c r="I137" s="212"/>
      <c r="J137" s="213">
        <f>ROUND(I137*H137,2)</f>
        <v>0</v>
      </c>
      <c r="K137" s="209" t="s">
        <v>178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235</v>
      </c>
      <c r="AT137" s="218" t="s">
        <v>174</v>
      </c>
      <c r="AU137" s="218" t="s">
        <v>185</v>
      </c>
      <c r="AY137" s="20" t="s">
        <v>171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235</v>
      </c>
      <c r="BM137" s="218" t="s">
        <v>4157</v>
      </c>
    </row>
    <row r="138" s="2" customFormat="1">
      <c r="A138" s="41"/>
      <c r="B138" s="42"/>
      <c r="C138" s="43"/>
      <c r="D138" s="220" t="s">
        <v>180</v>
      </c>
      <c r="E138" s="43"/>
      <c r="F138" s="221" t="s">
        <v>4052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180</v>
      </c>
      <c r="AU138" s="20" t="s">
        <v>185</v>
      </c>
    </row>
    <row r="139" s="2" customFormat="1" ht="16.5" customHeight="1">
      <c r="A139" s="41"/>
      <c r="B139" s="42"/>
      <c r="C139" s="269" t="s">
        <v>200</v>
      </c>
      <c r="D139" s="269" t="s">
        <v>565</v>
      </c>
      <c r="E139" s="270" t="s">
        <v>4053</v>
      </c>
      <c r="F139" s="271" t="s">
        <v>4054</v>
      </c>
      <c r="G139" s="272" t="s">
        <v>395</v>
      </c>
      <c r="H139" s="273">
        <v>1</v>
      </c>
      <c r="I139" s="274"/>
      <c r="J139" s="275">
        <f>ROUND(I139*H139,2)</f>
        <v>0</v>
      </c>
      <c r="K139" s="271" t="s">
        <v>19</v>
      </c>
      <c r="L139" s="276"/>
      <c r="M139" s="277" t="s">
        <v>19</v>
      </c>
      <c r="N139" s="278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286</v>
      </c>
      <c r="AT139" s="218" t="s">
        <v>565</v>
      </c>
      <c r="AU139" s="218" t="s">
        <v>185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235</v>
      </c>
      <c r="BM139" s="218" t="s">
        <v>4158</v>
      </c>
    </row>
    <row r="140" s="2" customFormat="1" ht="16.5" customHeight="1">
      <c r="A140" s="41"/>
      <c r="B140" s="42"/>
      <c r="C140" s="207" t="s">
        <v>512</v>
      </c>
      <c r="D140" s="207" t="s">
        <v>174</v>
      </c>
      <c r="E140" s="208" t="s">
        <v>4108</v>
      </c>
      <c r="F140" s="209" t="s">
        <v>4109</v>
      </c>
      <c r="G140" s="210" t="s">
        <v>395</v>
      </c>
      <c r="H140" s="211">
        <v>3</v>
      </c>
      <c r="I140" s="212"/>
      <c r="J140" s="213">
        <f>ROUND(I140*H140,2)</f>
        <v>0</v>
      </c>
      <c r="K140" s="209" t="s">
        <v>178</v>
      </c>
      <c r="L140" s="47"/>
      <c r="M140" s="214" t="s">
        <v>19</v>
      </c>
      <c r="N140" s="215" t="s">
        <v>42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235</v>
      </c>
      <c r="AT140" s="218" t="s">
        <v>174</v>
      </c>
      <c r="AU140" s="218" t="s">
        <v>185</v>
      </c>
      <c r="AY140" s="20" t="s">
        <v>171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235</v>
      </c>
      <c r="BM140" s="218" t="s">
        <v>4159</v>
      </c>
    </row>
    <row r="141" s="2" customFormat="1">
      <c r="A141" s="41"/>
      <c r="B141" s="42"/>
      <c r="C141" s="43"/>
      <c r="D141" s="220" t="s">
        <v>180</v>
      </c>
      <c r="E141" s="43"/>
      <c r="F141" s="221" t="s">
        <v>4111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180</v>
      </c>
      <c r="AU141" s="20" t="s">
        <v>185</v>
      </c>
    </row>
    <row r="142" s="2" customFormat="1" ht="16.5" customHeight="1">
      <c r="A142" s="41"/>
      <c r="B142" s="42"/>
      <c r="C142" s="269" t="s">
        <v>372</v>
      </c>
      <c r="D142" s="269" t="s">
        <v>565</v>
      </c>
      <c r="E142" s="270" t="s">
        <v>4160</v>
      </c>
      <c r="F142" s="271" t="s">
        <v>4161</v>
      </c>
      <c r="G142" s="272" t="s">
        <v>395</v>
      </c>
      <c r="H142" s="273">
        <v>3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42</v>
      </c>
      <c r="O142" s="87"/>
      <c r="P142" s="216">
        <f>O142*H142</f>
        <v>0</v>
      </c>
      <c r="Q142" s="216">
        <v>0.00036000000000000002</v>
      </c>
      <c r="R142" s="216">
        <f>Q142*H142</f>
        <v>0.00108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286</v>
      </c>
      <c r="AT142" s="218" t="s">
        <v>565</v>
      </c>
      <c r="AU142" s="218" t="s">
        <v>185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235</v>
      </c>
      <c r="BM142" s="218" t="s">
        <v>4162</v>
      </c>
    </row>
    <row r="143" s="2" customFormat="1" ht="16.5" customHeight="1">
      <c r="A143" s="41"/>
      <c r="B143" s="42"/>
      <c r="C143" s="207" t="s">
        <v>528</v>
      </c>
      <c r="D143" s="207" t="s">
        <v>174</v>
      </c>
      <c r="E143" s="208" t="s">
        <v>4121</v>
      </c>
      <c r="F143" s="209" t="s">
        <v>4122</v>
      </c>
      <c r="G143" s="210" t="s">
        <v>395</v>
      </c>
      <c r="H143" s="211">
        <v>1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185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4163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4124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185</v>
      </c>
    </row>
    <row r="145" s="2" customFormat="1" ht="16.5" customHeight="1">
      <c r="A145" s="41"/>
      <c r="B145" s="42"/>
      <c r="C145" s="269" t="s">
        <v>396</v>
      </c>
      <c r="D145" s="269" t="s">
        <v>565</v>
      </c>
      <c r="E145" s="270" t="s">
        <v>4125</v>
      </c>
      <c r="F145" s="271" t="s">
        <v>4126</v>
      </c>
      <c r="G145" s="272" t="s">
        <v>395</v>
      </c>
      <c r="H145" s="273">
        <v>1</v>
      </c>
      <c r="I145" s="274"/>
      <c r="J145" s="275">
        <f>ROUND(I145*H145,2)</f>
        <v>0</v>
      </c>
      <c r="K145" s="271" t="s">
        <v>19</v>
      </c>
      <c r="L145" s="276"/>
      <c r="M145" s="277" t="s">
        <v>19</v>
      </c>
      <c r="N145" s="278" t="s">
        <v>42</v>
      </c>
      <c r="O145" s="87"/>
      <c r="P145" s="216">
        <f>O145*H145</f>
        <v>0</v>
      </c>
      <c r="Q145" s="216">
        <v>0.00040000000000000002</v>
      </c>
      <c r="R145" s="216">
        <f>Q145*H145</f>
        <v>0.00040000000000000002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286</v>
      </c>
      <c r="AT145" s="218" t="s">
        <v>565</v>
      </c>
      <c r="AU145" s="218" t="s">
        <v>185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4164</v>
      </c>
    </row>
    <row r="146" s="2" customFormat="1" ht="21.75" customHeight="1">
      <c r="A146" s="41"/>
      <c r="B146" s="42"/>
      <c r="C146" s="207" t="s">
        <v>538</v>
      </c>
      <c r="D146" s="207" t="s">
        <v>174</v>
      </c>
      <c r="E146" s="208" t="s">
        <v>4165</v>
      </c>
      <c r="F146" s="209" t="s">
        <v>4166</v>
      </c>
      <c r="G146" s="210" t="s">
        <v>395</v>
      </c>
      <c r="H146" s="211">
        <v>1</v>
      </c>
      <c r="I146" s="212"/>
      <c r="J146" s="213">
        <f>ROUND(I146*H146,2)</f>
        <v>0</v>
      </c>
      <c r="K146" s="209" t="s">
        <v>178</v>
      </c>
      <c r="L146" s="47"/>
      <c r="M146" s="214" t="s">
        <v>19</v>
      </c>
      <c r="N146" s="215" t="s">
        <v>42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235</v>
      </c>
      <c r="AT146" s="218" t="s">
        <v>174</v>
      </c>
      <c r="AU146" s="218" t="s">
        <v>185</v>
      </c>
      <c r="AY146" s="20" t="s">
        <v>171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235</v>
      </c>
      <c r="BM146" s="218" t="s">
        <v>4167</v>
      </c>
    </row>
    <row r="147" s="2" customFormat="1">
      <c r="A147" s="41"/>
      <c r="B147" s="42"/>
      <c r="C147" s="43"/>
      <c r="D147" s="220" t="s">
        <v>180</v>
      </c>
      <c r="E147" s="43"/>
      <c r="F147" s="221" t="s">
        <v>4168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180</v>
      </c>
      <c r="AU147" s="20" t="s">
        <v>185</v>
      </c>
    </row>
    <row r="148" s="2" customFormat="1" ht="16.5" customHeight="1">
      <c r="A148" s="41"/>
      <c r="B148" s="42"/>
      <c r="C148" s="269" t="s">
        <v>401</v>
      </c>
      <c r="D148" s="269" t="s">
        <v>565</v>
      </c>
      <c r="E148" s="270" t="s">
        <v>4169</v>
      </c>
      <c r="F148" s="271" t="s">
        <v>4170</v>
      </c>
      <c r="G148" s="272" t="s">
        <v>395</v>
      </c>
      <c r="H148" s="273">
        <v>1</v>
      </c>
      <c r="I148" s="274"/>
      <c r="J148" s="275">
        <f>ROUND(I148*H148,2)</f>
        <v>0</v>
      </c>
      <c r="K148" s="271" t="s">
        <v>19</v>
      </c>
      <c r="L148" s="276"/>
      <c r="M148" s="277" t="s">
        <v>19</v>
      </c>
      <c r="N148" s="278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286</v>
      </c>
      <c r="AT148" s="218" t="s">
        <v>565</v>
      </c>
      <c r="AU148" s="218" t="s">
        <v>185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4171</v>
      </c>
    </row>
    <row r="149" s="2" customFormat="1" ht="16.5" customHeight="1">
      <c r="A149" s="41"/>
      <c r="B149" s="42"/>
      <c r="C149" s="269" t="s">
        <v>545</v>
      </c>
      <c r="D149" s="269" t="s">
        <v>565</v>
      </c>
      <c r="E149" s="270" t="s">
        <v>4068</v>
      </c>
      <c r="F149" s="271" t="s">
        <v>4069</v>
      </c>
      <c r="G149" s="272" t="s">
        <v>395</v>
      </c>
      <c r="H149" s="273">
        <v>5</v>
      </c>
      <c r="I149" s="274"/>
      <c r="J149" s="275">
        <f>ROUND(I149*H149,2)</f>
        <v>0</v>
      </c>
      <c r="K149" s="271" t="s">
        <v>19</v>
      </c>
      <c r="L149" s="276"/>
      <c r="M149" s="277" t="s">
        <v>19</v>
      </c>
      <c r="N149" s="278" t="s">
        <v>42</v>
      </c>
      <c r="O149" s="87"/>
      <c r="P149" s="216">
        <f>O149*H149</f>
        <v>0</v>
      </c>
      <c r="Q149" s="216">
        <v>0.00035</v>
      </c>
      <c r="R149" s="216">
        <f>Q149*H149</f>
        <v>0.00175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286</v>
      </c>
      <c r="AT149" s="218" t="s">
        <v>565</v>
      </c>
      <c r="AU149" s="218" t="s">
        <v>185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4172</v>
      </c>
    </row>
    <row r="150" s="2" customFormat="1" ht="16.5" customHeight="1">
      <c r="A150" s="41"/>
      <c r="B150" s="42"/>
      <c r="C150" s="207" t="s">
        <v>406</v>
      </c>
      <c r="D150" s="207" t="s">
        <v>174</v>
      </c>
      <c r="E150" s="208" t="s">
        <v>4064</v>
      </c>
      <c r="F150" s="209" t="s">
        <v>4065</v>
      </c>
      <c r="G150" s="210" t="s">
        <v>395</v>
      </c>
      <c r="H150" s="211">
        <v>5</v>
      </c>
      <c r="I150" s="212"/>
      <c r="J150" s="213">
        <f>ROUND(I150*H150,2)</f>
        <v>0</v>
      </c>
      <c r="K150" s="209" t="s">
        <v>178</v>
      </c>
      <c r="L150" s="47"/>
      <c r="M150" s="214" t="s">
        <v>19</v>
      </c>
      <c r="N150" s="215" t="s">
        <v>42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235</v>
      </c>
      <c r="AT150" s="218" t="s">
        <v>174</v>
      </c>
      <c r="AU150" s="218" t="s">
        <v>185</v>
      </c>
      <c r="AY150" s="20" t="s">
        <v>171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235</v>
      </c>
      <c r="BM150" s="218" t="s">
        <v>4173</v>
      </c>
    </row>
    <row r="151" s="2" customFormat="1">
      <c r="A151" s="41"/>
      <c r="B151" s="42"/>
      <c r="C151" s="43"/>
      <c r="D151" s="220" t="s">
        <v>180</v>
      </c>
      <c r="E151" s="43"/>
      <c r="F151" s="221" t="s">
        <v>4067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180</v>
      </c>
      <c r="AU151" s="20" t="s">
        <v>185</v>
      </c>
    </row>
    <row r="152" s="12" customFormat="1" ht="22.8" customHeight="1">
      <c r="A152" s="12"/>
      <c r="B152" s="191"/>
      <c r="C152" s="192"/>
      <c r="D152" s="193" t="s">
        <v>70</v>
      </c>
      <c r="E152" s="205" t="s">
        <v>4174</v>
      </c>
      <c r="F152" s="205" t="s">
        <v>4175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P153+SUM(P154:P180)</f>
        <v>0</v>
      </c>
      <c r="Q152" s="199"/>
      <c r="R152" s="200">
        <f>R153+SUM(R154:R180)</f>
        <v>0.015810000000000001</v>
      </c>
      <c r="S152" s="199"/>
      <c r="T152" s="201">
        <f>T153+SUM(T154:T180)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79</v>
      </c>
      <c r="AT152" s="203" t="s">
        <v>70</v>
      </c>
      <c r="AU152" s="203" t="s">
        <v>79</v>
      </c>
      <c r="AY152" s="202" t="s">
        <v>171</v>
      </c>
      <c r="BK152" s="204">
        <f>BK153+SUM(BK154:BK180)</f>
        <v>0</v>
      </c>
    </row>
    <row r="153" s="2" customFormat="1" ht="16.5" customHeight="1">
      <c r="A153" s="41"/>
      <c r="B153" s="42"/>
      <c r="C153" s="207" t="s">
        <v>557</v>
      </c>
      <c r="D153" s="207" t="s">
        <v>174</v>
      </c>
      <c r="E153" s="208" t="s">
        <v>4049</v>
      </c>
      <c r="F153" s="209" t="s">
        <v>4050</v>
      </c>
      <c r="G153" s="210" t="s">
        <v>395</v>
      </c>
      <c r="H153" s="211">
        <v>2</v>
      </c>
      <c r="I153" s="212"/>
      <c r="J153" s="213">
        <f>ROUND(I153*H153,2)</f>
        <v>0</v>
      </c>
      <c r="K153" s="209" t="s">
        <v>178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235</v>
      </c>
      <c r="AT153" s="218" t="s">
        <v>174</v>
      </c>
      <c r="AU153" s="218" t="s">
        <v>81</v>
      </c>
      <c r="AY153" s="20" t="s">
        <v>171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235</v>
      </c>
      <c r="BM153" s="218" t="s">
        <v>4176</v>
      </c>
    </row>
    <row r="154" s="2" customFormat="1">
      <c r="A154" s="41"/>
      <c r="B154" s="42"/>
      <c r="C154" s="43"/>
      <c r="D154" s="220" t="s">
        <v>180</v>
      </c>
      <c r="E154" s="43"/>
      <c r="F154" s="221" t="s">
        <v>4052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180</v>
      </c>
      <c r="AU154" s="20" t="s">
        <v>81</v>
      </c>
    </row>
    <row r="155" s="2" customFormat="1" ht="16.5" customHeight="1">
      <c r="A155" s="41"/>
      <c r="B155" s="42"/>
      <c r="C155" s="269" t="s">
        <v>416</v>
      </c>
      <c r="D155" s="269" t="s">
        <v>565</v>
      </c>
      <c r="E155" s="270" t="s">
        <v>4053</v>
      </c>
      <c r="F155" s="271" t="s">
        <v>4054</v>
      </c>
      <c r="G155" s="272" t="s">
        <v>395</v>
      </c>
      <c r="H155" s="273">
        <v>2</v>
      </c>
      <c r="I155" s="274"/>
      <c r="J155" s="275">
        <f>ROUND(I155*H155,2)</f>
        <v>0</v>
      </c>
      <c r="K155" s="271" t="s">
        <v>19</v>
      </c>
      <c r="L155" s="276"/>
      <c r="M155" s="277" t="s">
        <v>19</v>
      </c>
      <c r="N155" s="278" t="s">
        <v>42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286</v>
      </c>
      <c r="AT155" s="218" t="s">
        <v>565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4177</v>
      </c>
    </row>
    <row r="156" s="2" customFormat="1" ht="16.5" customHeight="1">
      <c r="A156" s="41"/>
      <c r="B156" s="42"/>
      <c r="C156" s="269" t="s">
        <v>570</v>
      </c>
      <c r="D156" s="269" t="s">
        <v>565</v>
      </c>
      <c r="E156" s="270" t="s">
        <v>4178</v>
      </c>
      <c r="F156" s="271" t="s">
        <v>4061</v>
      </c>
      <c r="G156" s="272" t="s">
        <v>4062</v>
      </c>
      <c r="H156" s="273">
        <v>1</v>
      </c>
      <c r="I156" s="274"/>
      <c r="J156" s="275">
        <f>ROUND(I156*H156,2)</f>
        <v>0</v>
      </c>
      <c r="K156" s="271" t="s">
        <v>19</v>
      </c>
      <c r="L156" s="276"/>
      <c r="M156" s="277" t="s">
        <v>19</v>
      </c>
      <c r="N156" s="278" t="s">
        <v>42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286</v>
      </c>
      <c r="AT156" s="218" t="s">
        <v>565</v>
      </c>
      <c r="AU156" s="218" t="s">
        <v>81</v>
      </c>
      <c r="AY156" s="20" t="s">
        <v>171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235</v>
      </c>
      <c r="BM156" s="218" t="s">
        <v>4179</v>
      </c>
    </row>
    <row r="157" s="2" customFormat="1" ht="24.15" customHeight="1">
      <c r="A157" s="41"/>
      <c r="B157" s="42"/>
      <c r="C157" s="207" t="s">
        <v>424</v>
      </c>
      <c r="D157" s="207" t="s">
        <v>174</v>
      </c>
      <c r="E157" s="208" t="s">
        <v>4180</v>
      </c>
      <c r="F157" s="209" t="s">
        <v>4181</v>
      </c>
      <c r="G157" s="210" t="s">
        <v>395</v>
      </c>
      <c r="H157" s="211">
        <v>1</v>
      </c>
      <c r="I157" s="212"/>
      <c r="J157" s="213">
        <f>ROUND(I157*H157,2)</f>
        <v>0</v>
      </c>
      <c r="K157" s="209" t="s">
        <v>178</v>
      </c>
      <c r="L157" s="47"/>
      <c r="M157" s="214" t="s">
        <v>19</v>
      </c>
      <c r="N157" s="215" t="s">
        <v>42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235</v>
      </c>
      <c r="AT157" s="218" t="s">
        <v>174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235</v>
      </c>
      <c r="BM157" s="218" t="s">
        <v>4182</v>
      </c>
    </row>
    <row r="158" s="2" customFormat="1">
      <c r="A158" s="41"/>
      <c r="B158" s="42"/>
      <c r="C158" s="43"/>
      <c r="D158" s="220" t="s">
        <v>180</v>
      </c>
      <c r="E158" s="43"/>
      <c r="F158" s="221" t="s">
        <v>4183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180</v>
      </c>
      <c r="AU158" s="20" t="s">
        <v>81</v>
      </c>
    </row>
    <row r="159" s="2" customFormat="1" ht="16.5" customHeight="1">
      <c r="A159" s="41"/>
      <c r="B159" s="42"/>
      <c r="C159" s="207" t="s">
        <v>580</v>
      </c>
      <c r="D159" s="207" t="s">
        <v>174</v>
      </c>
      <c r="E159" s="208" t="s">
        <v>4081</v>
      </c>
      <c r="F159" s="209" t="s">
        <v>4082</v>
      </c>
      <c r="G159" s="210" t="s">
        <v>395</v>
      </c>
      <c r="H159" s="211">
        <v>2</v>
      </c>
      <c r="I159" s="212"/>
      <c r="J159" s="213">
        <f>ROUND(I159*H159,2)</f>
        <v>0</v>
      </c>
      <c r="K159" s="209" t="s">
        <v>178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235</v>
      </c>
      <c r="AT159" s="218" t="s">
        <v>174</v>
      </c>
      <c r="AU159" s="218" t="s">
        <v>81</v>
      </c>
      <c r="AY159" s="20" t="s">
        <v>171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235</v>
      </c>
      <c r="BM159" s="218" t="s">
        <v>4184</v>
      </c>
    </row>
    <row r="160" s="2" customFormat="1">
      <c r="A160" s="41"/>
      <c r="B160" s="42"/>
      <c r="C160" s="43"/>
      <c r="D160" s="220" t="s">
        <v>180</v>
      </c>
      <c r="E160" s="43"/>
      <c r="F160" s="221" t="s">
        <v>4084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180</v>
      </c>
      <c r="AU160" s="20" t="s">
        <v>81</v>
      </c>
    </row>
    <row r="161" s="2" customFormat="1" ht="16.5" customHeight="1">
      <c r="A161" s="41"/>
      <c r="B161" s="42"/>
      <c r="C161" s="269" t="s">
        <v>428</v>
      </c>
      <c r="D161" s="269" t="s">
        <v>565</v>
      </c>
      <c r="E161" s="270" t="s">
        <v>4095</v>
      </c>
      <c r="F161" s="271" t="s">
        <v>4096</v>
      </c>
      <c r="G161" s="272" t="s">
        <v>395</v>
      </c>
      <c r="H161" s="273">
        <v>2</v>
      </c>
      <c r="I161" s="274"/>
      <c r="J161" s="275">
        <f>ROUND(I161*H161,2)</f>
        <v>0</v>
      </c>
      <c r="K161" s="271" t="s">
        <v>19</v>
      </c>
      <c r="L161" s="276"/>
      <c r="M161" s="277" t="s">
        <v>19</v>
      </c>
      <c r="N161" s="278" t="s">
        <v>42</v>
      </c>
      <c r="O161" s="87"/>
      <c r="P161" s="216">
        <f>O161*H161</f>
        <v>0</v>
      </c>
      <c r="Q161" s="216">
        <v>0.00012</v>
      </c>
      <c r="R161" s="216">
        <f>Q161*H161</f>
        <v>0.00024000000000000001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286</v>
      </c>
      <c r="AT161" s="218" t="s">
        <v>565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235</v>
      </c>
      <c r="BM161" s="218" t="s">
        <v>4185</v>
      </c>
    </row>
    <row r="162" s="2" customFormat="1" ht="16.5" customHeight="1">
      <c r="A162" s="41"/>
      <c r="B162" s="42"/>
      <c r="C162" s="207" t="s">
        <v>587</v>
      </c>
      <c r="D162" s="207" t="s">
        <v>174</v>
      </c>
      <c r="E162" s="208" t="s">
        <v>4108</v>
      </c>
      <c r="F162" s="209" t="s">
        <v>4109</v>
      </c>
      <c r="G162" s="210" t="s">
        <v>395</v>
      </c>
      <c r="H162" s="211">
        <v>1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235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235</v>
      </c>
      <c r="BM162" s="218" t="s">
        <v>4186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4111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2" customFormat="1" ht="16.5" customHeight="1">
      <c r="A164" s="41"/>
      <c r="B164" s="42"/>
      <c r="C164" s="269" t="s">
        <v>434</v>
      </c>
      <c r="D164" s="269" t="s">
        <v>565</v>
      </c>
      <c r="E164" s="270" t="s">
        <v>4160</v>
      </c>
      <c r="F164" s="271" t="s">
        <v>4161</v>
      </c>
      <c r="G164" s="272" t="s">
        <v>395</v>
      </c>
      <c r="H164" s="273">
        <v>1</v>
      </c>
      <c r="I164" s="274"/>
      <c r="J164" s="275">
        <f>ROUND(I164*H164,2)</f>
        <v>0</v>
      </c>
      <c r="K164" s="271" t="s">
        <v>19</v>
      </c>
      <c r="L164" s="276"/>
      <c r="M164" s="277" t="s">
        <v>19</v>
      </c>
      <c r="N164" s="278" t="s">
        <v>42</v>
      </c>
      <c r="O164" s="87"/>
      <c r="P164" s="216">
        <f>O164*H164</f>
        <v>0</v>
      </c>
      <c r="Q164" s="216">
        <v>0.00036000000000000002</v>
      </c>
      <c r="R164" s="216">
        <f>Q164*H164</f>
        <v>0.00036000000000000002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286</v>
      </c>
      <c r="AT164" s="218" t="s">
        <v>565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235</v>
      </c>
      <c r="BM164" s="218" t="s">
        <v>4187</v>
      </c>
    </row>
    <row r="165" s="2" customFormat="1" ht="16.5" customHeight="1">
      <c r="A165" s="41"/>
      <c r="B165" s="42"/>
      <c r="C165" s="207" t="s">
        <v>596</v>
      </c>
      <c r="D165" s="207" t="s">
        <v>174</v>
      </c>
      <c r="E165" s="208" t="s">
        <v>4121</v>
      </c>
      <c r="F165" s="209" t="s">
        <v>4122</v>
      </c>
      <c r="G165" s="210" t="s">
        <v>395</v>
      </c>
      <c r="H165" s="211">
        <v>1</v>
      </c>
      <c r="I165" s="212"/>
      <c r="J165" s="213">
        <f>ROUND(I165*H165,2)</f>
        <v>0</v>
      </c>
      <c r="K165" s="209" t="s">
        <v>178</v>
      </c>
      <c r="L165" s="47"/>
      <c r="M165" s="214" t="s">
        <v>19</v>
      </c>
      <c r="N165" s="215" t="s">
        <v>42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235</v>
      </c>
      <c r="AT165" s="218" t="s">
        <v>174</v>
      </c>
      <c r="AU165" s="218" t="s">
        <v>81</v>
      </c>
      <c r="AY165" s="20" t="s">
        <v>171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235</v>
      </c>
      <c r="BM165" s="218" t="s">
        <v>4188</v>
      </c>
    </row>
    <row r="166" s="2" customFormat="1">
      <c r="A166" s="41"/>
      <c r="B166" s="42"/>
      <c r="C166" s="43"/>
      <c r="D166" s="220" t="s">
        <v>180</v>
      </c>
      <c r="E166" s="43"/>
      <c r="F166" s="221" t="s">
        <v>4124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180</v>
      </c>
      <c r="AU166" s="20" t="s">
        <v>81</v>
      </c>
    </row>
    <row r="167" s="2" customFormat="1" ht="16.5" customHeight="1">
      <c r="A167" s="41"/>
      <c r="B167" s="42"/>
      <c r="C167" s="269" t="s">
        <v>451</v>
      </c>
      <c r="D167" s="269" t="s">
        <v>565</v>
      </c>
      <c r="E167" s="270" t="s">
        <v>4189</v>
      </c>
      <c r="F167" s="271" t="s">
        <v>4190</v>
      </c>
      <c r="G167" s="272" t="s">
        <v>395</v>
      </c>
      <c r="H167" s="273">
        <v>1</v>
      </c>
      <c r="I167" s="274"/>
      <c r="J167" s="275">
        <f>ROUND(I167*H167,2)</f>
        <v>0</v>
      </c>
      <c r="K167" s="271" t="s">
        <v>19</v>
      </c>
      <c r="L167" s="276"/>
      <c r="M167" s="277" t="s">
        <v>19</v>
      </c>
      <c r="N167" s="278" t="s">
        <v>42</v>
      </c>
      <c r="O167" s="87"/>
      <c r="P167" s="216">
        <f>O167*H167</f>
        <v>0</v>
      </c>
      <c r="Q167" s="216">
        <v>0.00040000000000000002</v>
      </c>
      <c r="R167" s="216">
        <f>Q167*H167</f>
        <v>0.00040000000000000002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286</v>
      </c>
      <c r="AT167" s="218" t="s">
        <v>565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4191</v>
      </c>
    </row>
    <row r="168" s="2" customFormat="1" ht="16.5" customHeight="1">
      <c r="A168" s="41"/>
      <c r="B168" s="42"/>
      <c r="C168" s="207" t="s">
        <v>608</v>
      </c>
      <c r="D168" s="207" t="s">
        <v>174</v>
      </c>
      <c r="E168" s="208" t="s">
        <v>4128</v>
      </c>
      <c r="F168" s="209" t="s">
        <v>4129</v>
      </c>
      <c r="G168" s="210" t="s">
        <v>395</v>
      </c>
      <c r="H168" s="211">
        <v>2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235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235</v>
      </c>
      <c r="BM168" s="218" t="s">
        <v>4192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4131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21.75" customHeight="1">
      <c r="A170" s="41"/>
      <c r="B170" s="42"/>
      <c r="C170" s="269" t="s">
        <v>457</v>
      </c>
      <c r="D170" s="269" t="s">
        <v>565</v>
      </c>
      <c r="E170" s="270" t="s">
        <v>4132</v>
      </c>
      <c r="F170" s="271" t="s">
        <v>4133</v>
      </c>
      <c r="G170" s="272" t="s">
        <v>395</v>
      </c>
      <c r="H170" s="273">
        <v>2</v>
      </c>
      <c r="I170" s="274"/>
      <c r="J170" s="275">
        <f>ROUND(I170*H170,2)</f>
        <v>0</v>
      </c>
      <c r="K170" s="271" t="s">
        <v>19</v>
      </c>
      <c r="L170" s="276"/>
      <c r="M170" s="277" t="s">
        <v>19</v>
      </c>
      <c r="N170" s="278" t="s">
        <v>42</v>
      </c>
      <c r="O170" s="87"/>
      <c r="P170" s="216">
        <f>O170*H170</f>
        <v>0</v>
      </c>
      <c r="Q170" s="216">
        <v>0.00020000000000000001</v>
      </c>
      <c r="R170" s="216">
        <f>Q170*H170</f>
        <v>0.00040000000000000002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286</v>
      </c>
      <c r="AT170" s="218" t="s">
        <v>565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235</v>
      </c>
      <c r="BM170" s="218" t="s">
        <v>4193</v>
      </c>
    </row>
    <row r="171" s="2" customFormat="1" ht="21.75" customHeight="1">
      <c r="A171" s="41"/>
      <c r="B171" s="42"/>
      <c r="C171" s="207" t="s">
        <v>617</v>
      </c>
      <c r="D171" s="207" t="s">
        <v>174</v>
      </c>
      <c r="E171" s="208" t="s">
        <v>4194</v>
      </c>
      <c r="F171" s="209" t="s">
        <v>4195</v>
      </c>
      <c r="G171" s="210" t="s">
        <v>395</v>
      </c>
      <c r="H171" s="211">
        <v>1</v>
      </c>
      <c r="I171" s="212"/>
      <c r="J171" s="213">
        <f>ROUND(I171*H171,2)</f>
        <v>0</v>
      </c>
      <c r="K171" s="209" t="s">
        <v>178</v>
      </c>
      <c r="L171" s="47"/>
      <c r="M171" s="214" t="s">
        <v>19</v>
      </c>
      <c r="N171" s="215" t="s">
        <v>42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235</v>
      </c>
      <c r="AT171" s="218" t="s">
        <v>174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4196</v>
      </c>
    </row>
    <row r="172" s="2" customFormat="1">
      <c r="A172" s="41"/>
      <c r="B172" s="42"/>
      <c r="C172" s="43"/>
      <c r="D172" s="220" t="s">
        <v>180</v>
      </c>
      <c r="E172" s="43"/>
      <c r="F172" s="221" t="s">
        <v>4197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180</v>
      </c>
      <c r="AU172" s="20" t="s">
        <v>81</v>
      </c>
    </row>
    <row r="173" s="2" customFormat="1" ht="16.5" customHeight="1">
      <c r="A173" s="41"/>
      <c r="B173" s="42"/>
      <c r="C173" s="269" t="s">
        <v>462</v>
      </c>
      <c r="D173" s="269" t="s">
        <v>565</v>
      </c>
      <c r="E173" s="270" t="s">
        <v>4198</v>
      </c>
      <c r="F173" s="271" t="s">
        <v>4199</v>
      </c>
      <c r="G173" s="272" t="s">
        <v>395</v>
      </c>
      <c r="H173" s="273">
        <v>1</v>
      </c>
      <c r="I173" s="274"/>
      <c r="J173" s="275">
        <f>ROUND(I173*H173,2)</f>
        <v>0</v>
      </c>
      <c r="K173" s="271" t="s">
        <v>19</v>
      </c>
      <c r="L173" s="276"/>
      <c r="M173" s="277" t="s">
        <v>19</v>
      </c>
      <c r="N173" s="278" t="s">
        <v>42</v>
      </c>
      <c r="O173" s="87"/>
      <c r="P173" s="216">
        <f>O173*H173</f>
        <v>0</v>
      </c>
      <c r="Q173" s="216">
        <v>0.00038000000000000002</v>
      </c>
      <c r="R173" s="216">
        <f>Q173*H173</f>
        <v>0.00038000000000000002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286</v>
      </c>
      <c r="AT173" s="218" t="s">
        <v>565</v>
      </c>
      <c r="AU173" s="218" t="s">
        <v>81</v>
      </c>
      <c r="AY173" s="20" t="s">
        <v>171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235</v>
      </c>
      <c r="BM173" s="218" t="s">
        <v>4200</v>
      </c>
    </row>
    <row r="174" s="2" customFormat="1" ht="21.75" customHeight="1">
      <c r="A174" s="41"/>
      <c r="B174" s="42"/>
      <c r="C174" s="207" t="s">
        <v>627</v>
      </c>
      <c r="D174" s="207" t="s">
        <v>174</v>
      </c>
      <c r="E174" s="208" t="s">
        <v>4165</v>
      </c>
      <c r="F174" s="209" t="s">
        <v>4166</v>
      </c>
      <c r="G174" s="210" t="s">
        <v>395</v>
      </c>
      <c r="H174" s="211">
        <v>1</v>
      </c>
      <c r="I174" s="212"/>
      <c r="J174" s="213">
        <f>ROUND(I174*H174,2)</f>
        <v>0</v>
      </c>
      <c r="K174" s="209" t="s">
        <v>178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235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4201</v>
      </c>
    </row>
    <row r="175" s="2" customFormat="1">
      <c r="A175" s="41"/>
      <c r="B175" s="42"/>
      <c r="C175" s="43"/>
      <c r="D175" s="220" t="s">
        <v>180</v>
      </c>
      <c r="E175" s="43"/>
      <c r="F175" s="221" t="s">
        <v>4168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180</v>
      </c>
      <c r="AU175" s="20" t="s">
        <v>81</v>
      </c>
    </row>
    <row r="176" s="2" customFormat="1" ht="16.5" customHeight="1">
      <c r="A176" s="41"/>
      <c r="B176" s="42"/>
      <c r="C176" s="269" t="s">
        <v>467</v>
      </c>
      <c r="D176" s="269" t="s">
        <v>565</v>
      </c>
      <c r="E176" s="270" t="s">
        <v>4202</v>
      </c>
      <c r="F176" s="271" t="s">
        <v>4203</v>
      </c>
      <c r="G176" s="272" t="s">
        <v>395</v>
      </c>
      <c r="H176" s="273">
        <v>1</v>
      </c>
      <c r="I176" s="274"/>
      <c r="J176" s="275">
        <f>ROUND(I176*H176,2)</f>
        <v>0</v>
      </c>
      <c r="K176" s="271" t="s">
        <v>19</v>
      </c>
      <c r="L176" s="276"/>
      <c r="M176" s="277" t="s">
        <v>19</v>
      </c>
      <c r="N176" s="278" t="s">
        <v>42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286</v>
      </c>
      <c r="AT176" s="218" t="s">
        <v>565</v>
      </c>
      <c r="AU176" s="218" t="s">
        <v>81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235</v>
      </c>
      <c r="BM176" s="218" t="s">
        <v>4204</v>
      </c>
    </row>
    <row r="177" s="2" customFormat="1" ht="16.5" customHeight="1">
      <c r="A177" s="41"/>
      <c r="B177" s="42"/>
      <c r="C177" s="207" t="s">
        <v>637</v>
      </c>
      <c r="D177" s="207" t="s">
        <v>174</v>
      </c>
      <c r="E177" s="208" t="s">
        <v>4064</v>
      </c>
      <c r="F177" s="209" t="s">
        <v>4065</v>
      </c>
      <c r="G177" s="210" t="s">
        <v>395</v>
      </c>
      <c r="H177" s="211">
        <v>1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235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235</v>
      </c>
      <c r="BM177" s="218" t="s">
        <v>4205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4067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2" customFormat="1" ht="16.5" customHeight="1">
      <c r="A179" s="41"/>
      <c r="B179" s="42"/>
      <c r="C179" s="269" t="s">
        <v>471</v>
      </c>
      <c r="D179" s="269" t="s">
        <v>565</v>
      </c>
      <c r="E179" s="270" t="s">
        <v>4068</v>
      </c>
      <c r="F179" s="271" t="s">
        <v>4069</v>
      </c>
      <c r="G179" s="272" t="s">
        <v>395</v>
      </c>
      <c r="H179" s="273">
        <v>1</v>
      </c>
      <c r="I179" s="274"/>
      <c r="J179" s="275">
        <f>ROUND(I179*H179,2)</f>
        <v>0</v>
      </c>
      <c r="K179" s="271" t="s">
        <v>19</v>
      </c>
      <c r="L179" s="276"/>
      <c r="M179" s="277" t="s">
        <v>19</v>
      </c>
      <c r="N179" s="278" t="s">
        <v>42</v>
      </c>
      <c r="O179" s="87"/>
      <c r="P179" s="216">
        <f>O179*H179</f>
        <v>0</v>
      </c>
      <c r="Q179" s="216">
        <v>0.00035</v>
      </c>
      <c r="R179" s="216">
        <f>Q179*H179</f>
        <v>0.00035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286</v>
      </c>
      <c r="AT179" s="218" t="s">
        <v>565</v>
      </c>
      <c r="AU179" s="218" t="s">
        <v>81</v>
      </c>
      <c r="AY179" s="20" t="s">
        <v>171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235</v>
      </c>
      <c r="BM179" s="218" t="s">
        <v>4206</v>
      </c>
    </row>
    <row r="180" s="12" customFormat="1" ht="20.88" customHeight="1">
      <c r="A180" s="12"/>
      <c r="B180" s="191"/>
      <c r="C180" s="192"/>
      <c r="D180" s="193" t="s">
        <v>70</v>
      </c>
      <c r="E180" s="205" t="s">
        <v>4207</v>
      </c>
      <c r="F180" s="205" t="s">
        <v>4208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P181+SUM(P182:P206)</f>
        <v>0</v>
      </c>
      <c r="Q180" s="199"/>
      <c r="R180" s="200">
        <f>R181+SUM(R182:R206)</f>
        <v>0.013680000000000001</v>
      </c>
      <c r="S180" s="199"/>
      <c r="T180" s="201">
        <f>T181+SUM(T182:T206)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79</v>
      </c>
      <c r="AT180" s="203" t="s">
        <v>70</v>
      </c>
      <c r="AU180" s="203" t="s">
        <v>81</v>
      </c>
      <c r="AY180" s="202" t="s">
        <v>171</v>
      </c>
      <c r="BK180" s="204">
        <f>BK181+SUM(BK182:BK206)</f>
        <v>0</v>
      </c>
    </row>
    <row r="181" s="2" customFormat="1" ht="16.5" customHeight="1">
      <c r="A181" s="41"/>
      <c r="B181" s="42"/>
      <c r="C181" s="207" t="s">
        <v>261</v>
      </c>
      <c r="D181" s="207" t="s">
        <v>174</v>
      </c>
      <c r="E181" s="208" t="s">
        <v>4049</v>
      </c>
      <c r="F181" s="209" t="s">
        <v>4050</v>
      </c>
      <c r="G181" s="210" t="s">
        <v>395</v>
      </c>
      <c r="H181" s="211">
        <v>2</v>
      </c>
      <c r="I181" s="212"/>
      <c r="J181" s="213">
        <f>ROUND(I181*H181,2)</f>
        <v>0</v>
      </c>
      <c r="K181" s="209" t="s">
        <v>178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235</v>
      </c>
      <c r="AT181" s="218" t="s">
        <v>174</v>
      </c>
      <c r="AU181" s="218" t="s">
        <v>185</v>
      </c>
      <c r="AY181" s="20" t="s">
        <v>171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235</v>
      </c>
      <c r="BM181" s="218" t="s">
        <v>4209</v>
      </c>
    </row>
    <row r="182" s="2" customFormat="1">
      <c r="A182" s="41"/>
      <c r="B182" s="42"/>
      <c r="C182" s="43"/>
      <c r="D182" s="220" t="s">
        <v>180</v>
      </c>
      <c r="E182" s="43"/>
      <c r="F182" s="221" t="s">
        <v>4052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180</v>
      </c>
      <c r="AU182" s="20" t="s">
        <v>185</v>
      </c>
    </row>
    <row r="183" s="2" customFormat="1" ht="16.5" customHeight="1">
      <c r="A183" s="41"/>
      <c r="B183" s="42"/>
      <c r="C183" s="269" t="s">
        <v>488</v>
      </c>
      <c r="D183" s="269" t="s">
        <v>565</v>
      </c>
      <c r="E183" s="270" t="s">
        <v>4053</v>
      </c>
      <c r="F183" s="271" t="s">
        <v>4054</v>
      </c>
      <c r="G183" s="272" t="s">
        <v>395</v>
      </c>
      <c r="H183" s="273">
        <v>2</v>
      </c>
      <c r="I183" s="274"/>
      <c r="J183" s="275">
        <f>ROUND(I183*H183,2)</f>
        <v>0</v>
      </c>
      <c r="K183" s="271" t="s">
        <v>19</v>
      </c>
      <c r="L183" s="276"/>
      <c r="M183" s="277" t="s">
        <v>19</v>
      </c>
      <c r="N183" s="278" t="s">
        <v>42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286</v>
      </c>
      <c r="AT183" s="218" t="s">
        <v>565</v>
      </c>
      <c r="AU183" s="218" t="s">
        <v>185</v>
      </c>
      <c r="AY183" s="20" t="s">
        <v>171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235</v>
      </c>
      <c r="BM183" s="218" t="s">
        <v>4210</v>
      </c>
    </row>
    <row r="184" s="2" customFormat="1" ht="16.5" customHeight="1">
      <c r="A184" s="41"/>
      <c r="B184" s="42"/>
      <c r="C184" s="207" t="s">
        <v>484</v>
      </c>
      <c r="D184" s="207" t="s">
        <v>174</v>
      </c>
      <c r="E184" s="208" t="s">
        <v>4064</v>
      </c>
      <c r="F184" s="209" t="s">
        <v>4065</v>
      </c>
      <c r="G184" s="210" t="s">
        <v>395</v>
      </c>
      <c r="H184" s="211">
        <v>1</v>
      </c>
      <c r="I184" s="212"/>
      <c r="J184" s="213">
        <f>ROUND(I184*H184,2)</f>
        <v>0</v>
      </c>
      <c r="K184" s="209" t="s">
        <v>178</v>
      </c>
      <c r="L184" s="47"/>
      <c r="M184" s="214" t="s">
        <v>19</v>
      </c>
      <c r="N184" s="215" t="s">
        <v>42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235</v>
      </c>
      <c r="AT184" s="218" t="s">
        <v>174</v>
      </c>
      <c r="AU184" s="218" t="s">
        <v>185</v>
      </c>
      <c r="AY184" s="20" t="s">
        <v>171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235</v>
      </c>
      <c r="BM184" s="218" t="s">
        <v>4211</v>
      </c>
    </row>
    <row r="185" s="2" customFormat="1">
      <c r="A185" s="41"/>
      <c r="B185" s="42"/>
      <c r="C185" s="43"/>
      <c r="D185" s="220" t="s">
        <v>180</v>
      </c>
      <c r="E185" s="43"/>
      <c r="F185" s="221" t="s">
        <v>4067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180</v>
      </c>
      <c r="AU185" s="20" t="s">
        <v>185</v>
      </c>
    </row>
    <row r="186" s="2" customFormat="1" ht="16.5" customHeight="1">
      <c r="A186" s="41"/>
      <c r="B186" s="42"/>
      <c r="C186" s="269" t="s">
        <v>498</v>
      </c>
      <c r="D186" s="269" t="s">
        <v>565</v>
      </c>
      <c r="E186" s="270" t="s">
        <v>4068</v>
      </c>
      <c r="F186" s="271" t="s">
        <v>4069</v>
      </c>
      <c r="G186" s="272" t="s">
        <v>395</v>
      </c>
      <c r="H186" s="273">
        <v>1</v>
      </c>
      <c r="I186" s="274"/>
      <c r="J186" s="275">
        <f>ROUND(I186*H186,2)</f>
        <v>0</v>
      </c>
      <c r="K186" s="271" t="s">
        <v>19</v>
      </c>
      <c r="L186" s="276"/>
      <c r="M186" s="277" t="s">
        <v>19</v>
      </c>
      <c r="N186" s="278" t="s">
        <v>42</v>
      </c>
      <c r="O186" s="87"/>
      <c r="P186" s="216">
        <f>O186*H186</f>
        <v>0</v>
      </c>
      <c r="Q186" s="216">
        <v>0.00035</v>
      </c>
      <c r="R186" s="216">
        <f>Q186*H186</f>
        <v>0.00035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286</v>
      </c>
      <c r="AT186" s="218" t="s">
        <v>565</v>
      </c>
      <c r="AU186" s="218" t="s">
        <v>185</v>
      </c>
      <c r="AY186" s="20" t="s">
        <v>171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235</v>
      </c>
      <c r="BM186" s="218" t="s">
        <v>4212</v>
      </c>
    </row>
    <row r="187" s="2" customFormat="1" ht="16.5" customHeight="1">
      <c r="A187" s="41"/>
      <c r="B187" s="42"/>
      <c r="C187" s="207" t="s">
        <v>665</v>
      </c>
      <c r="D187" s="207" t="s">
        <v>174</v>
      </c>
      <c r="E187" s="208" t="s">
        <v>4081</v>
      </c>
      <c r="F187" s="209" t="s">
        <v>4082</v>
      </c>
      <c r="G187" s="210" t="s">
        <v>395</v>
      </c>
      <c r="H187" s="211">
        <v>5</v>
      </c>
      <c r="I187" s="212"/>
      <c r="J187" s="213">
        <f>ROUND(I187*H187,2)</f>
        <v>0</v>
      </c>
      <c r="K187" s="209" t="s">
        <v>178</v>
      </c>
      <c r="L187" s="47"/>
      <c r="M187" s="214" t="s">
        <v>19</v>
      </c>
      <c r="N187" s="215" t="s">
        <v>42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235</v>
      </c>
      <c r="AT187" s="218" t="s">
        <v>174</v>
      </c>
      <c r="AU187" s="218" t="s">
        <v>185</v>
      </c>
      <c r="AY187" s="20" t="s">
        <v>171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235</v>
      </c>
      <c r="BM187" s="218" t="s">
        <v>4213</v>
      </c>
    </row>
    <row r="188" s="2" customFormat="1">
      <c r="A188" s="41"/>
      <c r="B188" s="42"/>
      <c r="C188" s="43"/>
      <c r="D188" s="220" t="s">
        <v>180</v>
      </c>
      <c r="E188" s="43"/>
      <c r="F188" s="221" t="s">
        <v>4084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180</v>
      </c>
      <c r="AU188" s="20" t="s">
        <v>185</v>
      </c>
    </row>
    <row r="189" s="2" customFormat="1" ht="16.5" customHeight="1">
      <c r="A189" s="41"/>
      <c r="B189" s="42"/>
      <c r="C189" s="269" t="s">
        <v>503</v>
      </c>
      <c r="D189" s="269" t="s">
        <v>565</v>
      </c>
      <c r="E189" s="270" t="s">
        <v>4095</v>
      </c>
      <c r="F189" s="271" t="s">
        <v>4096</v>
      </c>
      <c r="G189" s="272" t="s">
        <v>395</v>
      </c>
      <c r="H189" s="273">
        <v>3</v>
      </c>
      <c r="I189" s="274"/>
      <c r="J189" s="275">
        <f>ROUND(I189*H189,2)</f>
        <v>0</v>
      </c>
      <c r="K189" s="271" t="s">
        <v>19</v>
      </c>
      <c r="L189" s="276"/>
      <c r="M189" s="277" t="s">
        <v>19</v>
      </c>
      <c r="N189" s="278" t="s">
        <v>42</v>
      </c>
      <c r="O189" s="87"/>
      <c r="P189" s="216">
        <f>O189*H189</f>
        <v>0</v>
      </c>
      <c r="Q189" s="216">
        <v>0.00012</v>
      </c>
      <c r="R189" s="216">
        <f>Q189*H189</f>
        <v>0.00036000000000000002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286</v>
      </c>
      <c r="AT189" s="218" t="s">
        <v>565</v>
      </c>
      <c r="AU189" s="218" t="s">
        <v>185</v>
      </c>
      <c r="AY189" s="20" t="s">
        <v>171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235</v>
      </c>
      <c r="BM189" s="218" t="s">
        <v>4214</v>
      </c>
    </row>
    <row r="190" s="2" customFormat="1" ht="16.5" customHeight="1">
      <c r="A190" s="41"/>
      <c r="B190" s="42"/>
      <c r="C190" s="269" t="s">
        <v>677</v>
      </c>
      <c r="D190" s="269" t="s">
        <v>565</v>
      </c>
      <c r="E190" s="270" t="s">
        <v>4215</v>
      </c>
      <c r="F190" s="271" t="s">
        <v>4216</v>
      </c>
      <c r="G190" s="272" t="s">
        <v>395</v>
      </c>
      <c r="H190" s="273">
        <v>2</v>
      </c>
      <c r="I190" s="274"/>
      <c r="J190" s="275">
        <f>ROUND(I190*H190,2)</f>
        <v>0</v>
      </c>
      <c r="K190" s="271" t="s">
        <v>19</v>
      </c>
      <c r="L190" s="276"/>
      <c r="M190" s="277" t="s">
        <v>19</v>
      </c>
      <c r="N190" s="278" t="s">
        <v>42</v>
      </c>
      <c r="O190" s="87"/>
      <c r="P190" s="216">
        <f>O190*H190</f>
        <v>0</v>
      </c>
      <c r="Q190" s="216">
        <v>0.00012</v>
      </c>
      <c r="R190" s="216">
        <f>Q190*H190</f>
        <v>0.00024000000000000001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286</v>
      </c>
      <c r="AT190" s="218" t="s">
        <v>565</v>
      </c>
      <c r="AU190" s="218" t="s">
        <v>185</v>
      </c>
      <c r="AY190" s="20" t="s">
        <v>171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235</v>
      </c>
      <c r="BM190" s="218" t="s">
        <v>4217</v>
      </c>
    </row>
    <row r="191" s="2" customFormat="1" ht="16.5" customHeight="1">
      <c r="A191" s="41"/>
      <c r="B191" s="42"/>
      <c r="C191" s="207" t="s">
        <v>510</v>
      </c>
      <c r="D191" s="207" t="s">
        <v>174</v>
      </c>
      <c r="E191" s="208" t="s">
        <v>4121</v>
      </c>
      <c r="F191" s="209" t="s">
        <v>4122</v>
      </c>
      <c r="G191" s="210" t="s">
        <v>395</v>
      </c>
      <c r="H191" s="211">
        <v>1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235</v>
      </c>
      <c r="AT191" s="218" t="s">
        <v>174</v>
      </c>
      <c r="AU191" s="218" t="s">
        <v>185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235</v>
      </c>
      <c r="BM191" s="218" t="s">
        <v>4218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4124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185</v>
      </c>
    </row>
    <row r="193" s="2" customFormat="1" ht="16.5" customHeight="1">
      <c r="A193" s="41"/>
      <c r="B193" s="42"/>
      <c r="C193" s="269" t="s">
        <v>693</v>
      </c>
      <c r="D193" s="269" t="s">
        <v>565</v>
      </c>
      <c r="E193" s="270" t="s">
        <v>4125</v>
      </c>
      <c r="F193" s="271" t="s">
        <v>4126</v>
      </c>
      <c r="G193" s="272" t="s">
        <v>395</v>
      </c>
      <c r="H193" s="273">
        <v>1</v>
      </c>
      <c r="I193" s="274"/>
      <c r="J193" s="275">
        <f>ROUND(I193*H193,2)</f>
        <v>0</v>
      </c>
      <c r="K193" s="271" t="s">
        <v>19</v>
      </c>
      <c r="L193" s="276"/>
      <c r="M193" s="277" t="s">
        <v>19</v>
      </c>
      <c r="N193" s="278" t="s">
        <v>42</v>
      </c>
      <c r="O193" s="87"/>
      <c r="P193" s="216">
        <f>O193*H193</f>
        <v>0</v>
      </c>
      <c r="Q193" s="216">
        <v>0.00040000000000000002</v>
      </c>
      <c r="R193" s="216">
        <f>Q193*H193</f>
        <v>0.00040000000000000002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286</v>
      </c>
      <c r="AT193" s="218" t="s">
        <v>565</v>
      </c>
      <c r="AU193" s="218" t="s">
        <v>185</v>
      </c>
      <c r="AY193" s="20" t="s">
        <v>171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235</v>
      </c>
      <c r="BM193" s="218" t="s">
        <v>4219</v>
      </c>
    </row>
    <row r="194" s="2" customFormat="1" ht="16.5" customHeight="1">
      <c r="A194" s="41"/>
      <c r="B194" s="42"/>
      <c r="C194" s="207" t="s">
        <v>515</v>
      </c>
      <c r="D194" s="207" t="s">
        <v>174</v>
      </c>
      <c r="E194" s="208" t="s">
        <v>4128</v>
      </c>
      <c r="F194" s="209" t="s">
        <v>4129</v>
      </c>
      <c r="G194" s="210" t="s">
        <v>395</v>
      </c>
      <c r="H194" s="211">
        <v>3</v>
      </c>
      <c r="I194" s="212"/>
      <c r="J194" s="213">
        <f>ROUND(I194*H194,2)</f>
        <v>0</v>
      </c>
      <c r="K194" s="209" t="s">
        <v>178</v>
      </c>
      <c r="L194" s="47"/>
      <c r="M194" s="214" t="s">
        <v>19</v>
      </c>
      <c r="N194" s="215" t="s">
        <v>42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235</v>
      </c>
      <c r="AT194" s="218" t="s">
        <v>174</v>
      </c>
      <c r="AU194" s="218" t="s">
        <v>185</v>
      </c>
      <c r="AY194" s="20" t="s">
        <v>171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235</v>
      </c>
      <c r="BM194" s="218" t="s">
        <v>4220</v>
      </c>
    </row>
    <row r="195" s="2" customFormat="1">
      <c r="A195" s="41"/>
      <c r="B195" s="42"/>
      <c r="C195" s="43"/>
      <c r="D195" s="220" t="s">
        <v>180</v>
      </c>
      <c r="E195" s="43"/>
      <c r="F195" s="221" t="s">
        <v>4131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180</v>
      </c>
      <c r="AU195" s="20" t="s">
        <v>185</v>
      </c>
    </row>
    <row r="196" s="2" customFormat="1" ht="21.75" customHeight="1">
      <c r="A196" s="41"/>
      <c r="B196" s="42"/>
      <c r="C196" s="269" t="s">
        <v>708</v>
      </c>
      <c r="D196" s="269" t="s">
        <v>565</v>
      </c>
      <c r="E196" s="270" t="s">
        <v>4132</v>
      </c>
      <c r="F196" s="271" t="s">
        <v>4133</v>
      </c>
      <c r="G196" s="272" t="s">
        <v>395</v>
      </c>
      <c r="H196" s="273">
        <v>3</v>
      </c>
      <c r="I196" s="274"/>
      <c r="J196" s="275">
        <f>ROUND(I196*H196,2)</f>
        <v>0</v>
      </c>
      <c r="K196" s="271" t="s">
        <v>19</v>
      </c>
      <c r="L196" s="276"/>
      <c r="M196" s="277" t="s">
        <v>19</v>
      </c>
      <c r="N196" s="278" t="s">
        <v>42</v>
      </c>
      <c r="O196" s="87"/>
      <c r="P196" s="216">
        <f>O196*H196</f>
        <v>0</v>
      </c>
      <c r="Q196" s="216">
        <v>0.00020000000000000001</v>
      </c>
      <c r="R196" s="216">
        <f>Q196*H196</f>
        <v>0.00060000000000000006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286</v>
      </c>
      <c r="AT196" s="218" t="s">
        <v>565</v>
      </c>
      <c r="AU196" s="218" t="s">
        <v>185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235</v>
      </c>
      <c r="BM196" s="218" t="s">
        <v>4221</v>
      </c>
    </row>
    <row r="197" s="2" customFormat="1" ht="21.75" customHeight="1">
      <c r="A197" s="41"/>
      <c r="B197" s="42"/>
      <c r="C197" s="207" t="s">
        <v>525</v>
      </c>
      <c r="D197" s="207" t="s">
        <v>174</v>
      </c>
      <c r="E197" s="208" t="s">
        <v>4194</v>
      </c>
      <c r="F197" s="209" t="s">
        <v>4195</v>
      </c>
      <c r="G197" s="210" t="s">
        <v>395</v>
      </c>
      <c r="H197" s="211">
        <v>1</v>
      </c>
      <c r="I197" s="212"/>
      <c r="J197" s="213">
        <f>ROUND(I197*H197,2)</f>
        <v>0</v>
      </c>
      <c r="K197" s="209" t="s">
        <v>178</v>
      </c>
      <c r="L197" s="47"/>
      <c r="M197" s="214" t="s">
        <v>19</v>
      </c>
      <c r="N197" s="215" t="s">
        <v>42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235</v>
      </c>
      <c r="AT197" s="218" t="s">
        <v>174</v>
      </c>
      <c r="AU197" s="218" t="s">
        <v>185</v>
      </c>
      <c r="AY197" s="20" t="s">
        <v>171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235</v>
      </c>
      <c r="BM197" s="218" t="s">
        <v>4222</v>
      </c>
    </row>
    <row r="198" s="2" customFormat="1">
      <c r="A198" s="41"/>
      <c r="B198" s="42"/>
      <c r="C198" s="43"/>
      <c r="D198" s="220" t="s">
        <v>180</v>
      </c>
      <c r="E198" s="43"/>
      <c r="F198" s="221" t="s">
        <v>4197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180</v>
      </c>
      <c r="AU198" s="20" t="s">
        <v>185</v>
      </c>
    </row>
    <row r="199" s="2" customFormat="1" ht="16.5" customHeight="1">
      <c r="A199" s="41"/>
      <c r="B199" s="42"/>
      <c r="C199" s="269" t="s">
        <v>724</v>
      </c>
      <c r="D199" s="269" t="s">
        <v>565</v>
      </c>
      <c r="E199" s="270" t="s">
        <v>4198</v>
      </c>
      <c r="F199" s="271" t="s">
        <v>4199</v>
      </c>
      <c r="G199" s="272" t="s">
        <v>395</v>
      </c>
      <c r="H199" s="273">
        <v>1</v>
      </c>
      <c r="I199" s="274"/>
      <c r="J199" s="275">
        <f>ROUND(I199*H199,2)</f>
        <v>0</v>
      </c>
      <c r="K199" s="271" t="s">
        <v>19</v>
      </c>
      <c r="L199" s="276"/>
      <c r="M199" s="277" t="s">
        <v>19</v>
      </c>
      <c r="N199" s="278" t="s">
        <v>42</v>
      </c>
      <c r="O199" s="87"/>
      <c r="P199" s="216">
        <f>O199*H199</f>
        <v>0</v>
      </c>
      <c r="Q199" s="216">
        <v>0.00038000000000000002</v>
      </c>
      <c r="R199" s="216">
        <f>Q199*H199</f>
        <v>0.00038000000000000002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286</v>
      </c>
      <c r="AT199" s="218" t="s">
        <v>565</v>
      </c>
      <c r="AU199" s="218" t="s">
        <v>185</v>
      </c>
      <c r="AY199" s="20" t="s">
        <v>171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235</v>
      </c>
      <c r="BM199" s="218" t="s">
        <v>4223</v>
      </c>
    </row>
    <row r="200" s="2" customFormat="1" ht="21.75" customHeight="1">
      <c r="A200" s="41"/>
      <c r="B200" s="42"/>
      <c r="C200" s="207" t="s">
        <v>531</v>
      </c>
      <c r="D200" s="207" t="s">
        <v>174</v>
      </c>
      <c r="E200" s="208" t="s">
        <v>4165</v>
      </c>
      <c r="F200" s="209" t="s">
        <v>4166</v>
      </c>
      <c r="G200" s="210" t="s">
        <v>395</v>
      </c>
      <c r="H200" s="211">
        <v>1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235</v>
      </c>
      <c r="AT200" s="218" t="s">
        <v>174</v>
      </c>
      <c r="AU200" s="218" t="s">
        <v>185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235</v>
      </c>
      <c r="BM200" s="218" t="s">
        <v>4224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4168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185</v>
      </c>
    </row>
    <row r="202" s="2" customFormat="1" ht="16.5" customHeight="1">
      <c r="A202" s="41"/>
      <c r="B202" s="42"/>
      <c r="C202" s="269" t="s">
        <v>735</v>
      </c>
      <c r="D202" s="269" t="s">
        <v>565</v>
      </c>
      <c r="E202" s="270" t="s">
        <v>4169</v>
      </c>
      <c r="F202" s="271" t="s">
        <v>4170</v>
      </c>
      <c r="G202" s="272" t="s">
        <v>395</v>
      </c>
      <c r="H202" s="273">
        <v>1</v>
      </c>
      <c r="I202" s="274"/>
      <c r="J202" s="275">
        <f>ROUND(I202*H202,2)</f>
        <v>0</v>
      </c>
      <c r="K202" s="271" t="s">
        <v>19</v>
      </c>
      <c r="L202" s="276"/>
      <c r="M202" s="277" t="s">
        <v>19</v>
      </c>
      <c r="N202" s="278" t="s">
        <v>42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286</v>
      </c>
      <c r="AT202" s="218" t="s">
        <v>565</v>
      </c>
      <c r="AU202" s="218" t="s">
        <v>185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235</v>
      </c>
      <c r="BM202" s="218" t="s">
        <v>4225</v>
      </c>
    </row>
    <row r="203" s="2" customFormat="1" ht="16.5" customHeight="1">
      <c r="A203" s="41"/>
      <c r="B203" s="42"/>
      <c r="C203" s="269" t="s">
        <v>535</v>
      </c>
      <c r="D203" s="269" t="s">
        <v>565</v>
      </c>
      <c r="E203" s="270" t="s">
        <v>4226</v>
      </c>
      <c r="F203" s="271" t="s">
        <v>4061</v>
      </c>
      <c r="G203" s="272" t="s">
        <v>4062</v>
      </c>
      <c r="H203" s="273">
        <v>1</v>
      </c>
      <c r="I203" s="274"/>
      <c r="J203" s="275">
        <f>ROUND(I203*H203,2)</f>
        <v>0</v>
      </c>
      <c r="K203" s="271" t="s">
        <v>19</v>
      </c>
      <c r="L203" s="276"/>
      <c r="M203" s="277" t="s">
        <v>19</v>
      </c>
      <c r="N203" s="278" t="s">
        <v>42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286</v>
      </c>
      <c r="AT203" s="218" t="s">
        <v>565</v>
      </c>
      <c r="AU203" s="218" t="s">
        <v>185</v>
      </c>
      <c r="AY203" s="20" t="s">
        <v>171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235</v>
      </c>
      <c r="BM203" s="218" t="s">
        <v>4227</v>
      </c>
    </row>
    <row r="204" s="2" customFormat="1" ht="24.15" customHeight="1">
      <c r="A204" s="41"/>
      <c r="B204" s="42"/>
      <c r="C204" s="207" t="s">
        <v>746</v>
      </c>
      <c r="D204" s="207" t="s">
        <v>174</v>
      </c>
      <c r="E204" s="208" t="s">
        <v>4180</v>
      </c>
      <c r="F204" s="209" t="s">
        <v>4181</v>
      </c>
      <c r="G204" s="210" t="s">
        <v>395</v>
      </c>
      <c r="H204" s="211">
        <v>1</v>
      </c>
      <c r="I204" s="212"/>
      <c r="J204" s="213">
        <f>ROUND(I204*H204,2)</f>
        <v>0</v>
      </c>
      <c r="K204" s="209" t="s">
        <v>178</v>
      </c>
      <c r="L204" s="47"/>
      <c r="M204" s="214" t="s">
        <v>19</v>
      </c>
      <c r="N204" s="215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235</v>
      </c>
      <c r="AT204" s="218" t="s">
        <v>174</v>
      </c>
      <c r="AU204" s="218" t="s">
        <v>185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235</v>
      </c>
      <c r="BM204" s="218" t="s">
        <v>4228</v>
      </c>
    </row>
    <row r="205" s="2" customFormat="1">
      <c r="A205" s="41"/>
      <c r="B205" s="42"/>
      <c r="C205" s="43"/>
      <c r="D205" s="220" t="s">
        <v>180</v>
      </c>
      <c r="E205" s="43"/>
      <c r="F205" s="221" t="s">
        <v>4183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180</v>
      </c>
      <c r="AU205" s="20" t="s">
        <v>185</v>
      </c>
    </row>
    <row r="206" s="17" customFormat="1" ht="20.88" customHeight="1">
      <c r="A206" s="17"/>
      <c r="B206" s="287"/>
      <c r="C206" s="288"/>
      <c r="D206" s="289" t="s">
        <v>70</v>
      </c>
      <c r="E206" s="289" t="s">
        <v>4229</v>
      </c>
      <c r="F206" s="289" t="s">
        <v>4230</v>
      </c>
      <c r="G206" s="288"/>
      <c r="H206" s="288"/>
      <c r="I206" s="290"/>
      <c r="J206" s="291">
        <f>BK206</f>
        <v>0</v>
      </c>
      <c r="K206" s="288"/>
      <c r="L206" s="292"/>
      <c r="M206" s="293"/>
      <c r="N206" s="294"/>
      <c r="O206" s="294"/>
      <c r="P206" s="295">
        <f>P207+SUM(P208:P234)</f>
        <v>0</v>
      </c>
      <c r="Q206" s="294"/>
      <c r="R206" s="295">
        <f>R207+SUM(R208:R234)</f>
        <v>0.011350000000000001</v>
      </c>
      <c r="S206" s="294"/>
      <c r="T206" s="296">
        <f>T207+SUM(T208:T234)</f>
        <v>0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R206" s="297" t="s">
        <v>79</v>
      </c>
      <c r="AT206" s="298" t="s">
        <v>70</v>
      </c>
      <c r="AU206" s="298" t="s">
        <v>185</v>
      </c>
      <c r="AY206" s="297" t="s">
        <v>171</v>
      </c>
      <c r="BK206" s="299">
        <f>BK207+SUM(BK208:BK234)</f>
        <v>0</v>
      </c>
    </row>
    <row r="207" s="2" customFormat="1" ht="16.5" customHeight="1">
      <c r="A207" s="41"/>
      <c r="B207" s="42"/>
      <c r="C207" s="207" t="s">
        <v>541</v>
      </c>
      <c r="D207" s="207" t="s">
        <v>174</v>
      </c>
      <c r="E207" s="208" t="s">
        <v>4049</v>
      </c>
      <c r="F207" s="209" t="s">
        <v>4050</v>
      </c>
      <c r="G207" s="210" t="s">
        <v>395</v>
      </c>
      <c r="H207" s="211">
        <v>3</v>
      </c>
      <c r="I207" s="212"/>
      <c r="J207" s="213">
        <f>ROUND(I207*H207,2)</f>
        <v>0</v>
      </c>
      <c r="K207" s="209" t="s">
        <v>178</v>
      </c>
      <c r="L207" s="47"/>
      <c r="M207" s="214" t="s">
        <v>19</v>
      </c>
      <c r="N207" s="215" t="s">
        <v>42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235</v>
      </c>
      <c r="AT207" s="218" t="s">
        <v>174</v>
      </c>
      <c r="AU207" s="218" t="s">
        <v>179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235</v>
      </c>
      <c r="BM207" s="218" t="s">
        <v>4231</v>
      </c>
    </row>
    <row r="208" s="2" customFormat="1">
      <c r="A208" s="41"/>
      <c r="B208" s="42"/>
      <c r="C208" s="43"/>
      <c r="D208" s="220" t="s">
        <v>180</v>
      </c>
      <c r="E208" s="43"/>
      <c r="F208" s="221" t="s">
        <v>4052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180</v>
      </c>
      <c r="AU208" s="20" t="s">
        <v>179</v>
      </c>
    </row>
    <row r="209" s="2" customFormat="1" ht="16.5" customHeight="1">
      <c r="A209" s="41"/>
      <c r="B209" s="42"/>
      <c r="C209" s="269" t="s">
        <v>777</v>
      </c>
      <c r="D209" s="269" t="s">
        <v>565</v>
      </c>
      <c r="E209" s="270" t="s">
        <v>4053</v>
      </c>
      <c r="F209" s="271" t="s">
        <v>4054</v>
      </c>
      <c r="G209" s="272" t="s">
        <v>395</v>
      </c>
      <c r="H209" s="273">
        <v>3</v>
      </c>
      <c r="I209" s="274"/>
      <c r="J209" s="275">
        <f>ROUND(I209*H209,2)</f>
        <v>0</v>
      </c>
      <c r="K209" s="271" t="s">
        <v>19</v>
      </c>
      <c r="L209" s="276"/>
      <c r="M209" s="277" t="s">
        <v>19</v>
      </c>
      <c r="N209" s="278" t="s">
        <v>42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286</v>
      </c>
      <c r="AT209" s="218" t="s">
        <v>565</v>
      </c>
      <c r="AU209" s="218" t="s">
        <v>179</v>
      </c>
      <c r="AY209" s="20" t="s">
        <v>171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235</v>
      </c>
      <c r="BM209" s="218" t="s">
        <v>4232</v>
      </c>
    </row>
    <row r="210" s="2" customFormat="1" ht="16.5" customHeight="1">
      <c r="A210" s="41"/>
      <c r="B210" s="42"/>
      <c r="C210" s="207" t="s">
        <v>544</v>
      </c>
      <c r="D210" s="207" t="s">
        <v>174</v>
      </c>
      <c r="E210" s="208" t="s">
        <v>4081</v>
      </c>
      <c r="F210" s="209" t="s">
        <v>4082</v>
      </c>
      <c r="G210" s="210" t="s">
        <v>395</v>
      </c>
      <c r="H210" s="211">
        <v>2</v>
      </c>
      <c r="I210" s="212"/>
      <c r="J210" s="213">
        <f>ROUND(I210*H210,2)</f>
        <v>0</v>
      </c>
      <c r="K210" s="209" t="s">
        <v>178</v>
      </c>
      <c r="L210" s="47"/>
      <c r="M210" s="214" t="s">
        <v>19</v>
      </c>
      <c r="N210" s="215" t="s">
        <v>42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235</v>
      </c>
      <c r="AT210" s="218" t="s">
        <v>174</v>
      </c>
      <c r="AU210" s="218" t="s">
        <v>179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235</v>
      </c>
      <c r="BM210" s="218" t="s">
        <v>4233</v>
      </c>
    </row>
    <row r="211" s="2" customFormat="1">
      <c r="A211" s="41"/>
      <c r="B211" s="42"/>
      <c r="C211" s="43"/>
      <c r="D211" s="220" t="s">
        <v>180</v>
      </c>
      <c r="E211" s="43"/>
      <c r="F211" s="221" t="s">
        <v>4084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180</v>
      </c>
      <c r="AU211" s="20" t="s">
        <v>179</v>
      </c>
    </row>
    <row r="212" s="2" customFormat="1" ht="16.5" customHeight="1">
      <c r="A212" s="41"/>
      <c r="B212" s="42"/>
      <c r="C212" s="269" t="s">
        <v>798</v>
      </c>
      <c r="D212" s="269" t="s">
        <v>565</v>
      </c>
      <c r="E212" s="270" t="s">
        <v>4095</v>
      </c>
      <c r="F212" s="271" t="s">
        <v>4096</v>
      </c>
      <c r="G212" s="272" t="s">
        <v>395</v>
      </c>
      <c r="H212" s="273">
        <v>2</v>
      </c>
      <c r="I212" s="274"/>
      <c r="J212" s="275">
        <f>ROUND(I212*H212,2)</f>
        <v>0</v>
      </c>
      <c r="K212" s="271" t="s">
        <v>19</v>
      </c>
      <c r="L212" s="276"/>
      <c r="M212" s="277" t="s">
        <v>19</v>
      </c>
      <c r="N212" s="278" t="s">
        <v>42</v>
      </c>
      <c r="O212" s="87"/>
      <c r="P212" s="216">
        <f>O212*H212</f>
        <v>0</v>
      </c>
      <c r="Q212" s="216">
        <v>0.00012</v>
      </c>
      <c r="R212" s="216">
        <f>Q212*H212</f>
        <v>0.00024000000000000001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286</v>
      </c>
      <c r="AT212" s="218" t="s">
        <v>565</v>
      </c>
      <c r="AU212" s="218" t="s">
        <v>179</v>
      </c>
      <c r="AY212" s="20" t="s">
        <v>171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235</v>
      </c>
      <c r="BM212" s="218" t="s">
        <v>4234</v>
      </c>
    </row>
    <row r="213" s="2" customFormat="1" ht="16.5" customHeight="1">
      <c r="A213" s="41"/>
      <c r="B213" s="42"/>
      <c r="C213" s="207" t="s">
        <v>548</v>
      </c>
      <c r="D213" s="207" t="s">
        <v>174</v>
      </c>
      <c r="E213" s="208" t="s">
        <v>4121</v>
      </c>
      <c r="F213" s="209" t="s">
        <v>4122</v>
      </c>
      <c r="G213" s="210" t="s">
        <v>395</v>
      </c>
      <c r="H213" s="211">
        <v>2</v>
      </c>
      <c r="I213" s="212"/>
      <c r="J213" s="213">
        <f>ROUND(I213*H213,2)</f>
        <v>0</v>
      </c>
      <c r="K213" s="209" t="s">
        <v>178</v>
      </c>
      <c r="L213" s="47"/>
      <c r="M213" s="214" t="s">
        <v>19</v>
      </c>
      <c r="N213" s="215" t="s">
        <v>42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235</v>
      </c>
      <c r="AT213" s="218" t="s">
        <v>174</v>
      </c>
      <c r="AU213" s="218" t="s">
        <v>179</v>
      </c>
      <c r="AY213" s="20" t="s">
        <v>171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235</v>
      </c>
      <c r="BM213" s="218" t="s">
        <v>4235</v>
      </c>
    </row>
    <row r="214" s="2" customFormat="1">
      <c r="A214" s="41"/>
      <c r="B214" s="42"/>
      <c r="C214" s="43"/>
      <c r="D214" s="220" t="s">
        <v>180</v>
      </c>
      <c r="E214" s="43"/>
      <c r="F214" s="221" t="s">
        <v>4124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180</v>
      </c>
      <c r="AU214" s="20" t="s">
        <v>179</v>
      </c>
    </row>
    <row r="215" s="2" customFormat="1" ht="16.5" customHeight="1">
      <c r="A215" s="41"/>
      <c r="B215" s="42"/>
      <c r="C215" s="207" t="s">
        <v>819</v>
      </c>
      <c r="D215" s="207" t="s">
        <v>174</v>
      </c>
      <c r="E215" s="208" t="s">
        <v>4098</v>
      </c>
      <c r="F215" s="209" t="s">
        <v>4099</v>
      </c>
      <c r="G215" s="210" t="s">
        <v>395</v>
      </c>
      <c r="H215" s="211">
        <v>1</v>
      </c>
      <c r="I215" s="212"/>
      <c r="J215" s="213">
        <f>ROUND(I215*H215,2)</f>
        <v>0</v>
      </c>
      <c r="K215" s="209" t="s">
        <v>178</v>
      </c>
      <c r="L215" s="47"/>
      <c r="M215" s="214" t="s">
        <v>19</v>
      </c>
      <c r="N215" s="215" t="s">
        <v>42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235</v>
      </c>
      <c r="AT215" s="218" t="s">
        <v>174</v>
      </c>
      <c r="AU215" s="218" t="s">
        <v>179</v>
      </c>
      <c r="AY215" s="20" t="s">
        <v>171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235</v>
      </c>
      <c r="BM215" s="218" t="s">
        <v>4236</v>
      </c>
    </row>
    <row r="216" s="2" customFormat="1">
      <c r="A216" s="41"/>
      <c r="B216" s="42"/>
      <c r="C216" s="43"/>
      <c r="D216" s="220" t="s">
        <v>180</v>
      </c>
      <c r="E216" s="43"/>
      <c r="F216" s="221" t="s">
        <v>4101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180</v>
      </c>
      <c r="AU216" s="20" t="s">
        <v>179</v>
      </c>
    </row>
    <row r="217" s="2" customFormat="1" ht="16.5" customHeight="1">
      <c r="A217" s="41"/>
      <c r="B217" s="42"/>
      <c r="C217" s="207" t="s">
        <v>554</v>
      </c>
      <c r="D217" s="207" t="s">
        <v>174</v>
      </c>
      <c r="E217" s="208" t="s">
        <v>4237</v>
      </c>
      <c r="F217" s="209" t="s">
        <v>4150</v>
      </c>
      <c r="G217" s="210" t="s">
        <v>395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42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235</v>
      </c>
      <c r="AT217" s="218" t="s">
        <v>174</v>
      </c>
      <c r="AU217" s="218" t="s">
        <v>179</v>
      </c>
      <c r="AY217" s="20" t="s">
        <v>171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235</v>
      </c>
      <c r="BM217" s="218" t="s">
        <v>4238</v>
      </c>
    </row>
    <row r="218" s="2" customFormat="1" ht="16.5" customHeight="1">
      <c r="A218" s="41"/>
      <c r="B218" s="42"/>
      <c r="C218" s="269" t="s">
        <v>832</v>
      </c>
      <c r="D218" s="269" t="s">
        <v>565</v>
      </c>
      <c r="E218" s="270" t="s">
        <v>4152</v>
      </c>
      <c r="F218" s="271" t="s">
        <v>4153</v>
      </c>
      <c r="G218" s="272" t="s">
        <v>395</v>
      </c>
      <c r="H218" s="273">
        <v>1</v>
      </c>
      <c r="I218" s="274"/>
      <c r="J218" s="275">
        <f>ROUND(I218*H218,2)</f>
        <v>0</v>
      </c>
      <c r="K218" s="271" t="s">
        <v>19</v>
      </c>
      <c r="L218" s="276"/>
      <c r="M218" s="277" t="s">
        <v>19</v>
      </c>
      <c r="N218" s="278" t="s">
        <v>42</v>
      </c>
      <c r="O218" s="87"/>
      <c r="P218" s="216">
        <f>O218*H218</f>
        <v>0</v>
      </c>
      <c r="Q218" s="216">
        <v>0.00027999999999999998</v>
      </c>
      <c r="R218" s="216">
        <f>Q218*H218</f>
        <v>0.00027999999999999998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286</v>
      </c>
      <c r="AT218" s="218" t="s">
        <v>565</v>
      </c>
      <c r="AU218" s="218" t="s">
        <v>179</v>
      </c>
      <c r="AY218" s="20" t="s">
        <v>171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235</v>
      </c>
      <c r="BM218" s="218" t="s">
        <v>4239</v>
      </c>
    </row>
    <row r="219" s="2" customFormat="1" ht="16.5" customHeight="1">
      <c r="A219" s="41"/>
      <c r="B219" s="42"/>
      <c r="C219" s="269" t="s">
        <v>560</v>
      </c>
      <c r="D219" s="269" t="s">
        <v>565</v>
      </c>
      <c r="E219" s="270" t="s">
        <v>4240</v>
      </c>
      <c r="F219" s="271" t="s">
        <v>4241</v>
      </c>
      <c r="G219" s="272" t="s">
        <v>395</v>
      </c>
      <c r="H219" s="273">
        <v>1</v>
      </c>
      <c r="I219" s="274"/>
      <c r="J219" s="275">
        <f>ROUND(I219*H219,2)</f>
        <v>0</v>
      </c>
      <c r="K219" s="271" t="s">
        <v>19</v>
      </c>
      <c r="L219" s="276"/>
      <c r="M219" s="277" t="s">
        <v>19</v>
      </c>
      <c r="N219" s="278" t="s">
        <v>42</v>
      </c>
      <c r="O219" s="87"/>
      <c r="P219" s="216">
        <f>O219*H219</f>
        <v>0</v>
      </c>
      <c r="Q219" s="216">
        <v>0.00036000000000000002</v>
      </c>
      <c r="R219" s="216">
        <f>Q219*H219</f>
        <v>0.00036000000000000002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286</v>
      </c>
      <c r="AT219" s="218" t="s">
        <v>565</v>
      </c>
      <c r="AU219" s="218" t="s">
        <v>179</v>
      </c>
      <c r="AY219" s="20" t="s">
        <v>171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235</v>
      </c>
      <c r="BM219" s="218" t="s">
        <v>4242</v>
      </c>
    </row>
    <row r="220" s="2" customFormat="1" ht="16.5" customHeight="1">
      <c r="A220" s="41"/>
      <c r="B220" s="42"/>
      <c r="C220" s="269" t="s">
        <v>846</v>
      </c>
      <c r="D220" s="269" t="s">
        <v>565</v>
      </c>
      <c r="E220" s="270" t="s">
        <v>4125</v>
      </c>
      <c r="F220" s="271" t="s">
        <v>4126</v>
      </c>
      <c r="G220" s="272" t="s">
        <v>395</v>
      </c>
      <c r="H220" s="273">
        <v>1</v>
      </c>
      <c r="I220" s="274"/>
      <c r="J220" s="275">
        <f>ROUND(I220*H220,2)</f>
        <v>0</v>
      </c>
      <c r="K220" s="271" t="s">
        <v>19</v>
      </c>
      <c r="L220" s="276"/>
      <c r="M220" s="277" t="s">
        <v>19</v>
      </c>
      <c r="N220" s="278" t="s">
        <v>42</v>
      </c>
      <c r="O220" s="87"/>
      <c r="P220" s="216">
        <f>O220*H220</f>
        <v>0</v>
      </c>
      <c r="Q220" s="216">
        <v>0.00040000000000000002</v>
      </c>
      <c r="R220" s="216">
        <f>Q220*H220</f>
        <v>0.00040000000000000002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286</v>
      </c>
      <c r="AT220" s="218" t="s">
        <v>565</v>
      </c>
      <c r="AU220" s="218" t="s">
        <v>179</v>
      </c>
      <c r="AY220" s="20" t="s">
        <v>171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235</v>
      </c>
      <c r="BM220" s="218" t="s">
        <v>4243</v>
      </c>
    </row>
    <row r="221" s="2" customFormat="1" ht="16.5" customHeight="1">
      <c r="A221" s="41"/>
      <c r="B221" s="42"/>
      <c r="C221" s="269" t="s">
        <v>568</v>
      </c>
      <c r="D221" s="269" t="s">
        <v>565</v>
      </c>
      <c r="E221" s="270" t="s">
        <v>4189</v>
      </c>
      <c r="F221" s="271" t="s">
        <v>4190</v>
      </c>
      <c r="G221" s="272" t="s">
        <v>395</v>
      </c>
      <c r="H221" s="273">
        <v>1</v>
      </c>
      <c r="I221" s="274"/>
      <c r="J221" s="275">
        <f>ROUND(I221*H221,2)</f>
        <v>0</v>
      </c>
      <c r="K221" s="271" t="s">
        <v>19</v>
      </c>
      <c r="L221" s="276"/>
      <c r="M221" s="277" t="s">
        <v>19</v>
      </c>
      <c r="N221" s="278" t="s">
        <v>42</v>
      </c>
      <c r="O221" s="87"/>
      <c r="P221" s="216">
        <f>O221*H221</f>
        <v>0</v>
      </c>
      <c r="Q221" s="216">
        <v>0.00040000000000000002</v>
      </c>
      <c r="R221" s="216">
        <f>Q221*H221</f>
        <v>0.00040000000000000002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286</v>
      </c>
      <c r="AT221" s="218" t="s">
        <v>565</v>
      </c>
      <c r="AU221" s="218" t="s">
        <v>179</v>
      </c>
      <c r="AY221" s="20" t="s">
        <v>171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235</v>
      </c>
      <c r="BM221" s="218" t="s">
        <v>4244</v>
      </c>
    </row>
    <row r="222" s="2" customFormat="1" ht="16.5" customHeight="1">
      <c r="A222" s="41"/>
      <c r="B222" s="42"/>
      <c r="C222" s="207" t="s">
        <v>867</v>
      </c>
      <c r="D222" s="207" t="s">
        <v>174</v>
      </c>
      <c r="E222" s="208" t="s">
        <v>4128</v>
      </c>
      <c r="F222" s="209" t="s">
        <v>4129</v>
      </c>
      <c r="G222" s="210" t="s">
        <v>395</v>
      </c>
      <c r="H222" s="211">
        <v>2</v>
      </c>
      <c r="I222" s="212"/>
      <c r="J222" s="213">
        <f>ROUND(I222*H222,2)</f>
        <v>0</v>
      </c>
      <c r="K222" s="209" t="s">
        <v>178</v>
      </c>
      <c r="L222" s="47"/>
      <c r="M222" s="214" t="s">
        <v>19</v>
      </c>
      <c r="N222" s="215" t="s">
        <v>42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235</v>
      </c>
      <c r="AT222" s="218" t="s">
        <v>174</v>
      </c>
      <c r="AU222" s="218" t="s">
        <v>179</v>
      </c>
      <c r="AY222" s="20" t="s">
        <v>171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235</v>
      </c>
      <c r="BM222" s="218" t="s">
        <v>4245</v>
      </c>
    </row>
    <row r="223" s="2" customFormat="1">
      <c r="A223" s="41"/>
      <c r="B223" s="42"/>
      <c r="C223" s="43"/>
      <c r="D223" s="220" t="s">
        <v>180</v>
      </c>
      <c r="E223" s="43"/>
      <c r="F223" s="221" t="s">
        <v>4131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180</v>
      </c>
      <c r="AU223" s="20" t="s">
        <v>179</v>
      </c>
    </row>
    <row r="224" s="2" customFormat="1" ht="21.75" customHeight="1">
      <c r="A224" s="41"/>
      <c r="B224" s="42"/>
      <c r="C224" s="269" t="s">
        <v>573</v>
      </c>
      <c r="D224" s="269" t="s">
        <v>565</v>
      </c>
      <c r="E224" s="270" t="s">
        <v>4132</v>
      </c>
      <c r="F224" s="271" t="s">
        <v>4133</v>
      </c>
      <c r="G224" s="272" t="s">
        <v>395</v>
      </c>
      <c r="H224" s="273">
        <v>2</v>
      </c>
      <c r="I224" s="274"/>
      <c r="J224" s="275">
        <f>ROUND(I224*H224,2)</f>
        <v>0</v>
      </c>
      <c r="K224" s="271" t="s">
        <v>19</v>
      </c>
      <c r="L224" s="276"/>
      <c r="M224" s="277" t="s">
        <v>19</v>
      </c>
      <c r="N224" s="278" t="s">
        <v>42</v>
      </c>
      <c r="O224" s="87"/>
      <c r="P224" s="216">
        <f>O224*H224</f>
        <v>0</v>
      </c>
      <c r="Q224" s="216">
        <v>0.00020000000000000001</v>
      </c>
      <c r="R224" s="216">
        <f>Q224*H224</f>
        <v>0.00040000000000000002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286</v>
      </c>
      <c r="AT224" s="218" t="s">
        <v>565</v>
      </c>
      <c r="AU224" s="218" t="s">
        <v>179</v>
      </c>
      <c r="AY224" s="20" t="s">
        <v>171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235</v>
      </c>
      <c r="BM224" s="218" t="s">
        <v>4246</v>
      </c>
    </row>
    <row r="225" s="2" customFormat="1" ht="21.75" customHeight="1">
      <c r="A225" s="41"/>
      <c r="B225" s="42"/>
      <c r="C225" s="207" t="s">
        <v>905</v>
      </c>
      <c r="D225" s="207" t="s">
        <v>174</v>
      </c>
      <c r="E225" s="208" t="s">
        <v>4194</v>
      </c>
      <c r="F225" s="209" t="s">
        <v>4195</v>
      </c>
      <c r="G225" s="210" t="s">
        <v>395</v>
      </c>
      <c r="H225" s="211">
        <v>1</v>
      </c>
      <c r="I225" s="212"/>
      <c r="J225" s="213">
        <f>ROUND(I225*H225,2)</f>
        <v>0</v>
      </c>
      <c r="K225" s="209" t="s">
        <v>178</v>
      </c>
      <c r="L225" s="47"/>
      <c r="M225" s="214" t="s">
        <v>19</v>
      </c>
      <c r="N225" s="215" t="s">
        <v>42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235</v>
      </c>
      <c r="AT225" s="218" t="s">
        <v>174</v>
      </c>
      <c r="AU225" s="218" t="s">
        <v>179</v>
      </c>
      <c r="AY225" s="20" t="s">
        <v>171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235</v>
      </c>
      <c r="BM225" s="218" t="s">
        <v>4247</v>
      </c>
    </row>
    <row r="226" s="2" customFormat="1">
      <c r="A226" s="41"/>
      <c r="B226" s="42"/>
      <c r="C226" s="43"/>
      <c r="D226" s="220" t="s">
        <v>180</v>
      </c>
      <c r="E226" s="43"/>
      <c r="F226" s="221" t="s">
        <v>4197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180</v>
      </c>
      <c r="AU226" s="20" t="s">
        <v>179</v>
      </c>
    </row>
    <row r="227" s="2" customFormat="1" ht="16.5" customHeight="1">
      <c r="A227" s="41"/>
      <c r="B227" s="42"/>
      <c r="C227" s="269" t="s">
        <v>577</v>
      </c>
      <c r="D227" s="269" t="s">
        <v>565</v>
      </c>
      <c r="E227" s="270" t="s">
        <v>4198</v>
      </c>
      <c r="F227" s="271" t="s">
        <v>4199</v>
      </c>
      <c r="G227" s="272" t="s">
        <v>395</v>
      </c>
      <c r="H227" s="273">
        <v>1</v>
      </c>
      <c r="I227" s="274"/>
      <c r="J227" s="275">
        <f>ROUND(I227*H227,2)</f>
        <v>0</v>
      </c>
      <c r="K227" s="271" t="s">
        <v>19</v>
      </c>
      <c r="L227" s="276"/>
      <c r="M227" s="277" t="s">
        <v>19</v>
      </c>
      <c r="N227" s="278" t="s">
        <v>42</v>
      </c>
      <c r="O227" s="87"/>
      <c r="P227" s="216">
        <f>O227*H227</f>
        <v>0</v>
      </c>
      <c r="Q227" s="216">
        <v>0.00038000000000000002</v>
      </c>
      <c r="R227" s="216">
        <f>Q227*H227</f>
        <v>0.00038000000000000002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286</v>
      </c>
      <c r="AT227" s="218" t="s">
        <v>565</v>
      </c>
      <c r="AU227" s="218" t="s">
        <v>179</v>
      </c>
      <c r="AY227" s="20" t="s">
        <v>171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235</v>
      </c>
      <c r="BM227" s="218" t="s">
        <v>4248</v>
      </c>
    </row>
    <row r="228" s="2" customFormat="1" ht="21.75" customHeight="1">
      <c r="A228" s="41"/>
      <c r="B228" s="42"/>
      <c r="C228" s="207" t="s">
        <v>916</v>
      </c>
      <c r="D228" s="207" t="s">
        <v>174</v>
      </c>
      <c r="E228" s="208" t="s">
        <v>4165</v>
      </c>
      <c r="F228" s="209" t="s">
        <v>4166</v>
      </c>
      <c r="G228" s="210" t="s">
        <v>395</v>
      </c>
      <c r="H228" s="211">
        <v>1</v>
      </c>
      <c r="I228" s="212"/>
      <c r="J228" s="213">
        <f>ROUND(I228*H228,2)</f>
        <v>0</v>
      </c>
      <c r="K228" s="209" t="s">
        <v>178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235</v>
      </c>
      <c r="AT228" s="218" t="s">
        <v>174</v>
      </c>
      <c r="AU228" s="218" t="s">
        <v>179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235</v>
      </c>
      <c r="BM228" s="218" t="s">
        <v>4249</v>
      </c>
    </row>
    <row r="229" s="2" customFormat="1">
      <c r="A229" s="41"/>
      <c r="B229" s="42"/>
      <c r="C229" s="43"/>
      <c r="D229" s="220" t="s">
        <v>180</v>
      </c>
      <c r="E229" s="43"/>
      <c r="F229" s="221" t="s">
        <v>4168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180</v>
      </c>
      <c r="AU229" s="20" t="s">
        <v>179</v>
      </c>
    </row>
    <row r="230" s="2" customFormat="1" ht="16.5" customHeight="1">
      <c r="A230" s="41"/>
      <c r="B230" s="42"/>
      <c r="C230" s="269" t="s">
        <v>583</v>
      </c>
      <c r="D230" s="269" t="s">
        <v>565</v>
      </c>
      <c r="E230" s="270" t="s">
        <v>4250</v>
      </c>
      <c r="F230" s="271" t="s">
        <v>4251</v>
      </c>
      <c r="G230" s="272" t="s">
        <v>395</v>
      </c>
      <c r="H230" s="273">
        <v>1</v>
      </c>
      <c r="I230" s="274"/>
      <c r="J230" s="275">
        <f>ROUND(I230*H230,2)</f>
        <v>0</v>
      </c>
      <c r="K230" s="271" t="s">
        <v>19</v>
      </c>
      <c r="L230" s="276"/>
      <c r="M230" s="277" t="s">
        <v>19</v>
      </c>
      <c r="N230" s="278" t="s">
        <v>42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286</v>
      </c>
      <c r="AT230" s="218" t="s">
        <v>565</v>
      </c>
      <c r="AU230" s="218" t="s">
        <v>179</v>
      </c>
      <c r="AY230" s="20" t="s">
        <v>171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235</v>
      </c>
      <c r="BM230" s="218" t="s">
        <v>4252</v>
      </c>
    </row>
    <row r="231" s="2" customFormat="1" ht="16.5" customHeight="1">
      <c r="A231" s="41"/>
      <c r="B231" s="42"/>
      <c r="C231" s="269" t="s">
        <v>929</v>
      </c>
      <c r="D231" s="269" t="s">
        <v>565</v>
      </c>
      <c r="E231" s="270" t="s">
        <v>4253</v>
      </c>
      <c r="F231" s="271" t="s">
        <v>4061</v>
      </c>
      <c r="G231" s="272" t="s">
        <v>4062</v>
      </c>
      <c r="H231" s="273">
        <v>1</v>
      </c>
      <c r="I231" s="274"/>
      <c r="J231" s="275">
        <f>ROUND(I231*H231,2)</f>
        <v>0</v>
      </c>
      <c r="K231" s="271" t="s">
        <v>19</v>
      </c>
      <c r="L231" s="276"/>
      <c r="M231" s="277" t="s">
        <v>19</v>
      </c>
      <c r="N231" s="278" t="s">
        <v>42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286</v>
      </c>
      <c r="AT231" s="218" t="s">
        <v>565</v>
      </c>
      <c r="AU231" s="218" t="s">
        <v>179</v>
      </c>
      <c r="AY231" s="20" t="s">
        <v>171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235</v>
      </c>
      <c r="BM231" s="218" t="s">
        <v>4254</v>
      </c>
    </row>
    <row r="232" s="2" customFormat="1" ht="24.15" customHeight="1">
      <c r="A232" s="41"/>
      <c r="B232" s="42"/>
      <c r="C232" s="207" t="s">
        <v>586</v>
      </c>
      <c r="D232" s="207" t="s">
        <v>174</v>
      </c>
      <c r="E232" s="208" t="s">
        <v>4180</v>
      </c>
      <c r="F232" s="209" t="s">
        <v>4181</v>
      </c>
      <c r="G232" s="210" t="s">
        <v>395</v>
      </c>
      <c r="H232" s="211">
        <v>1</v>
      </c>
      <c r="I232" s="212"/>
      <c r="J232" s="213">
        <f>ROUND(I232*H232,2)</f>
        <v>0</v>
      </c>
      <c r="K232" s="209" t="s">
        <v>178</v>
      </c>
      <c r="L232" s="47"/>
      <c r="M232" s="214" t="s">
        <v>19</v>
      </c>
      <c r="N232" s="215" t="s">
        <v>42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235</v>
      </c>
      <c r="AT232" s="218" t="s">
        <v>174</v>
      </c>
      <c r="AU232" s="218" t="s">
        <v>179</v>
      </c>
      <c r="AY232" s="20" t="s">
        <v>171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235</v>
      </c>
      <c r="BM232" s="218" t="s">
        <v>4255</v>
      </c>
    </row>
    <row r="233" s="2" customFormat="1">
      <c r="A233" s="41"/>
      <c r="B233" s="42"/>
      <c r="C233" s="43"/>
      <c r="D233" s="220" t="s">
        <v>180</v>
      </c>
      <c r="E233" s="43"/>
      <c r="F233" s="221" t="s">
        <v>4183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180</v>
      </c>
      <c r="AU233" s="20" t="s">
        <v>179</v>
      </c>
    </row>
    <row r="234" s="17" customFormat="1" ht="20.88" customHeight="1">
      <c r="A234" s="17"/>
      <c r="B234" s="287"/>
      <c r="C234" s="288"/>
      <c r="D234" s="289" t="s">
        <v>70</v>
      </c>
      <c r="E234" s="289" t="s">
        <v>4256</v>
      </c>
      <c r="F234" s="289" t="s">
        <v>4257</v>
      </c>
      <c r="G234" s="288"/>
      <c r="H234" s="288"/>
      <c r="I234" s="290"/>
      <c r="J234" s="291">
        <f>BK234</f>
        <v>0</v>
      </c>
      <c r="K234" s="288"/>
      <c r="L234" s="292"/>
      <c r="M234" s="293"/>
      <c r="N234" s="294"/>
      <c r="O234" s="294"/>
      <c r="P234" s="295">
        <f>P235+SUM(P236:P260)</f>
        <v>0</v>
      </c>
      <c r="Q234" s="294"/>
      <c r="R234" s="295">
        <f>R235+SUM(R236:R260)</f>
        <v>0.0088900000000000003</v>
      </c>
      <c r="S234" s="294"/>
      <c r="T234" s="296">
        <f>T235+SUM(T236:T260)</f>
        <v>0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R234" s="297" t="s">
        <v>79</v>
      </c>
      <c r="AT234" s="298" t="s">
        <v>70</v>
      </c>
      <c r="AU234" s="298" t="s">
        <v>179</v>
      </c>
      <c r="AY234" s="297" t="s">
        <v>171</v>
      </c>
      <c r="BK234" s="299">
        <f>BK235+SUM(BK236:BK260)</f>
        <v>0</v>
      </c>
    </row>
    <row r="235" s="2" customFormat="1" ht="16.5" customHeight="1">
      <c r="A235" s="41"/>
      <c r="B235" s="42"/>
      <c r="C235" s="207" t="s">
        <v>941</v>
      </c>
      <c r="D235" s="207" t="s">
        <v>174</v>
      </c>
      <c r="E235" s="208" t="s">
        <v>4049</v>
      </c>
      <c r="F235" s="209" t="s">
        <v>4050</v>
      </c>
      <c r="G235" s="210" t="s">
        <v>395</v>
      </c>
      <c r="H235" s="211">
        <v>3</v>
      </c>
      <c r="I235" s="212"/>
      <c r="J235" s="213">
        <f>ROUND(I235*H235,2)</f>
        <v>0</v>
      </c>
      <c r="K235" s="209" t="s">
        <v>178</v>
      </c>
      <c r="L235" s="47"/>
      <c r="M235" s="214" t="s">
        <v>19</v>
      </c>
      <c r="N235" s="215" t="s">
        <v>42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235</v>
      </c>
      <c r="AT235" s="218" t="s">
        <v>174</v>
      </c>
      <c r="AU235" s="218" t="s">
        <v>210</v>
      </c>
      <c r="AY235" s="20" t="s">
        <v>171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235</v>
      </c>
      <c r="BM235" s="218" t="s">
        <v>4258</v>
      </c>
    </row>
    <row r="236" s="2" customFormat="1">
      <c r="A236" s="41"/>
      <c r="B236" s="42"/>
      <c r="C236" s="43"/>
      <c r="D236" s="220" t="s">
        <v>180</v>
      </c>
      <c r="E236" s="43"/>
      <c r="F236" s="221" t="s">
        <v>4052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180</v>
      </c>
      <c r="AU236" s="20" t="s">
        <v>210</v>
      </c>
    </row>
    <row r="237" s="2" customFormat="1" ht="16.5" customHeight="1">
      <c r="A237" s="41"/>
      <c r="B237" s="42"/>
      <c r="C237" s="269" t="s">
        <v>590</v>
      </c>
      <c r="D237" s="269" t="s">
        <v>565</v>
      </c>
      <c r="E237" s="270" t="s">
        <v>4053</v>
      </c>
      <c r="F237" s="271" t="s">
        <v>4054</v>
      </c>
      <c r="G237" s="272" t="s">
        <v>395</v>
      </c>
      <c r="H237" s="273">
        <v>3</v>
      </c>
      <c r="I237" s="274"/>
      <c r="J237" s="275">
        <f>ROUND(I237*H237,2)</f>
        <v>0</v>
      </c>
      <c r="K237" s="271" t="s">
        <v>19</v>
      </c>
      <c r="L237" s="276"/>
      <c r="M237" s="277" t="s">
        <v>19</v>
      </c>
      <c r="N237" s="278" t="s">
        <v>42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286</v>
      </c>
      <c r="AT237" s="218" t="s">
        <v>565</v>
      </c>
      <c r="AU237" s="218" t="s">
        <v>210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235</v>
      </c>
      <c r="BM237" s="218" t="s">
        <v>4259</v>
      </c>
    </row>
    <row r="238" s="2" customFormat="1" ht="16.5" customHeight="1">
      <c r="A238" s="41"/>
      <c r="B238" s="42"/>
      <c r="C238" s="207" t="s">
        <v>954</v>
      </c>
      <c r="D238" s="207" t="s">
        <v>174</v>
      </c>
      <c r="E238" s="208" t="s">
        <v>4081</v>
      </c>
      <c r="F238" s="209" t="s">
        <v>4082</v>
      </c>
      <c r="G238" s="210" t="s">
        <v>395</v>
      </c>
      <c r="H238" s="211">
        <v>1</v>
      </c>
      <c r="I238" s="212"/>
      <c r="J238" s="213">
        <f>ROUND(I238*H238,2)</f>
        <v>0</v>
      </c>
      <c r="K238" s="209" t="s">
        <v>178</v>
      </c>
      <c r="L238" s="47"/>
      <c r="M238" s="214" t="s">
        <v>19</v>
      </c>
      <c r="N238" s="215" t="s">
        <v>42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235</v>
      </c>
      <c r="AT238" s="218" t="s">
        <v>174</v>
      </c>
      <c r="AU238" s="218" t="s">
        <v>210</v>
      </c>
      <c r="AY238" s="20" t="s">
        <v>171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235</v>
      </c>
      <c r="BM238" s="218" t="s">
        <v>4260</v>
      </c>
    </row>
    <row r="239" s="2" customFormat="1">
      <c r="A239" s="41"/>
      <c r="B239" s="42"/>
      <c r="C239" s="43"/>
      <c r="D239" s="220" t="s">
        <v>180</v>
      </c>
      <c r="E239" s="43"/>
      <c r="F239" s="221" t="s">
        <v>4084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180</v>
      </c>
      <c r="AU239" s="20" t="s">
        <v>210</v>
      </c>
    </row>
    <row r="240" s="2" customFormat="1" ht="16.5" customHeight="1">
      <c r="A240" s="41"/>
      <c r="B240" s="42"/>
      <c r="C240" s="269" t="s">
        <v>594</v>
      </c>
      <c r="D240" s="269" t="s">
        <v>565</v>
      </c>
      <c r="E240" s="270" t="s">
        <v>4095</v>
      </c>
      <c r="F240" s="271" t="s">
        <v>4096</v>
      </c>
      <c r="G240" s="272" t="s">
        <v>395</v>
      </c>
      <c r="H240" s="273">
        <v>1</v>
      </c>
      <c r="I240" s="274"/>
      <c r="J240" s="275">
        <f>ROUND(I240*H240,2)</f>
        <v>0</v>
      </c>
      <c r="K240" s="271" t="s">
        <v>19</v>
      </c>
      <c r="L240" s="276"/>
      <c r="M240" s="277" t="s">
        <v>19</v>
      </c>
      <c r="N240" s="278" t="s">
        <v>42</v>
      </c>
      <c r="O240" s="87"/>
      <c r="P240" s="216">
        <f>O240*H240</f>
        <v>0</v>
      </c>
      <c r="Q240" s="216">
        <v>0.00012</v>
      </c>
      <c r="R240" s="216">
        <f>Q240*H240</f>
        <v>0.00012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286</v>
      </c>
      <c r="AT240" s="218" t="s">
        <v>565</v>
      </c>
      <c r="AU240" s="218" t="s">
        <v>210</v>
      </c>
      <c r="AY240" s="20" t="s">
        <v>171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235</v>
      </c>
      <c r="BM240" s="218" t="s">
        <v>4261</v>
      </c>
    </row>
    <row r="241" s="2" customFormat="1" ht="16.5" customHeight="1">
      <c r="A241" s="41"/>
      <c r="B241" s="42"/>
      <c r="C241" s="207" t="s">
        <v>968</v>
      </c>
      <c r="D241" s="207" t="s">
        <v>174</v>
      </c>
      <c r="E241" s="208" t="s">
        <v>4098</v>
      </c>
      <c r="F241" s="209" t="s">
        <v>4099</v>
      </c>
      <c r="G241" s="210" t="s">
        <v>395</v>
      </c>
      <c r="H241" s="211">
        <v>1</v>
      </c>
      <c r="I241" s="212"/>
      <c r="J241" s="213">
        <f>ROUND(I241*H241,2)</f>
        <v>0</v>
      </c>
      <c r="K241" s="209" t="s">
        <v>178</v>
      </c>
      <c r="L241" s="47"/>
      <c r="M241" s="214" t="s">
        <v>19</v>
      </c>
      <c r="N241" s="215" t="s">
        <v>42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235</v>
      </c>
      <c r="AT241" s="218" t="s">
        <v>174</v>
      </c>
      <c r="AU241" s="218" t="s">
        <v>210</v>
      </c>
      <c r="AY241" s="20" t="s">
        <v>171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235</v>
      </c>
      <c r="BM241" s="218" t="s">
        <v>4262</v>
      </c>
    </row>
    <row r="242" s="2" customFormat="1">
      <c r="A242" s="41"/>
      <c r="B242" s="42"/>
      <c r="C242" s="43"/>
      <c r="D242" s="220" t="s">
        <v>180</v>
      </c>
      <c r="E242" s="43"/>
      <c r="F242" s="221" t="s">
        <v>4101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180</v>
      </c>
      <c r="AU242" s="20" t="s">
        <v>210</v>
      </c>
    </row>
    <row r="243" s="2" customFormat="1" ht="16.5" customHeight="1">
      <c r="A243" s="41"/>
      <c r="B243" s="42"/>
      <c r="C243" s="269" t="s">
        <v>599</v>
      </c>
      <c r="D243" s="269" t="s">
        <v>565</v>
      </c>
      <c r="E243" s="270" t="s">
        <v>4263</v>
      </c>
      <c r="F243" s="271" t="s">
        <v>4264</v>
      </c>
      <c r="G243" s="272" t="s">
        <v>395</v>
      </c>
      <c r="H243" s="273">
        <v>1</v>
      </c>
      <c r="I243" s="274"/>
      <c r="J243" s="275">
        <f>ROUND(I243*H243,2)</f>
        <v>0</v>
      </c>
      <c r="K243" s="271" t="s">
        <v>19</v>
      </c>
      <c r="L243" s="276"/>
      <c r="M243" s="277" t="s">
        <v>19</v>
      </c>
      <c r="N243" s="278" t="s">
        <v>42</v>
      </c>
      <c r="O243" s="87"/>
      <c r="P243" s="216">
        <f>O243*H243</f>
        <v>0</v>
      </c>
      <c r="Q243" s="216">
        <v>0.00036000000000000002</v>
      </c>
      <c r="R243" s="216">
        <f>Q243*H243</f>
        <v>0.00036000000000000002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286</v>
      </c>
      <c r="AT243" s="218" t="s">
        <v>565</v>
      </c>
      <c r="AU243" s="218" t="s">
        <v>210</v>
      </c>
      <c r="AY243" s="20" t="s">
        <v>171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235</v>
      </c>
      <c r="BM243" s="218" t="s">
        <v>4265</v>
      </c>
    </row>
    <row r="244" s="2" customFormat="1" ht="16.5" customHeight="1">
      <c r="A244" s="41"/>
      <c r="B244" s="42"/>
      <c r="C244" s="207" t="s">
        <v>995</v>
      </c>
      <c r="D244" s="207" t="s">
        <v>174</v>
      </c>
      <c r="E244" s="208" t="s">
        <v>4121</v>
      </c>
      <c r="F244" s="209" t="s">
        <v>4122</v>
      </c>
      <c r="G244" s="210" t="s">
        <v>395</v>
      </c>
      <c r="H244" s="211">
        <v>1</v>
      </c>
      <c r="I244" s="212"/>
      <c r="J244" s="213">
        <f>ROUND(I244*H244,2)</f>
        <v>0</v>
      </c>
      <c r="K244" s="209" t="s">
        <v>178</v>
      </c>
      <c r="L244" s="47"/>
      <c r="M244" s="214" t="s">
        <v>19</v>
      </c>
      <c r="N244" s="215" t="s">
        <v>42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235</v>
      </c>
      <c r="AT244" s="218" t="s">
        <v>174</v>
      </c>
      <c r="AU244" s="218" t="s">
        <v>210</v>
      </c>
      <c r="AY244" s="20" t="s">
        <v>171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235</v>
      </c>
      <c r="BM244" s="218" t="s">
        <v>4266</v>
      </c>
    </row>
    <row r="245" s="2" customFormat="1">
      <c r="A245" s="41"/>
      <c r="B245" s="42"/>
      <c r="C245" s="43"/>
      <c r="D245" s="220" t="s">
        <v>180</v>
      </c>
      <c r="E245" s="43"/>
      <c r="F245" s="221" t="s">
        <v>4124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180</v>
      </c>
      <c r="AU245" s="20" t="s">
        <v>210</v>
      </c>
    </row>
    <row r="246" s="2" customFormat="1" ht="16.5" customHeight="1">
      <c r="A246" s="41"/>
      <c r="B246" s="42"/>
      <c r="C246" s="269" t="s">
        <v>603</v>
      </c>
      <c r="D246" s="269" t="s">
        <v>565</v>
      </c>
      <c r="E246" s="270" t="s">
        <v>4189</v>
      </c>
      <c r="F246" s="271" t="s">
        <v>4190</v>
      </c>
      <c r="G246" s="272" t="s">
        <v>395</v>
      </c>
      <c r="H246" s="273">
        <v>1</v>
      </c>
      <c r="I246" s="274"/>
      <c r="J246" s="275">
        <f>ROUND(I246*H246,2)</f>
        <v>0</v>
      </c>
      <c r="K246" s="271" t="s">
        <v>19</v>
      </c>
      <c r="L246" s="276"/>
      <c r="M246" s="277" t="s">
        <v>19</v>
      </c>
      <c r="N246" s="278" t="s">
        <v>42</v>
      </c>
      <c r="O246" s="87"/>
      <c r="P246" s="216">
        <f>O246*H246</f>
        <v>0</v>
      </c>
      <c r="Q246" s="216">
        <v>0.00040000000000000002</v>
      </c>
      <c r="R246" s="216">
        <f>Q246*H246</f>
        <v>0.00040000000000000002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286</v>
      </c>
      <c r="AT246" s="218" t="s">
        <v>565</v>
      </c>
      <c r="AU246" s="218" t="s">
        <v>210</v>
      </c>
      <c r="AY246" s="20" t="s">
        <v>171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235</v>
      </c>
      <c r="BM246" s="218" t="s">
        <v>4267</v>
      </c>
    </row>
    <row r="247" s="2" customFormat="1" ht="16.5" customHeight="1">
      <c r="A247" s="41"/>
      <c r="B247" s="42"/>
      <c r="C247" s="207" t="s">
        <v>1010</v>
      </c>
      <c r="D247" s="207" t="s">
        <v>174</v>
      </c>
      <c r="E247" s="208" t="s">
        <v>4128</v>
      </c>
      <c r="F247" s="209" t="s">
        <v>4129</v>
      </c>
      <c r="G247" s="210" t="s">
        <v>395</v>
      </c>
      <c r="H247" s="211">
        <v>7</v>
      </c>
      <c r="I247" s="212"/>
      <c r="J247" s="213">
        <f>ROUND(I247*H247,2)</f>
        <v>0</v>
      </c>
      <c r="K247" s="209" t="s">
        <v>178</v>
      </c>
      <c r="L247" s="47"/>
      <c r="M247" s="214" t="s">
        <v>19</v>
      </c>
      <c r="N247" s="215" t="s">
        <v>42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235</v>
      </c>
      <c r="AT247" s="218" t="s">
        <v>174</v>
      </c>
      <c r="AU247" s="218" t="s">
        <v>210</v>
      </c>
      <c r="AY247" s="20" t="s">
        <v>171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235</v>
      </c>
      <c r="BM247" s="218" t="s">
        <v>4268</v>
      </c>
    </row>
    <row r="248" s="2" customFormat="1">
      <c r="A248" s="41"/>
      <c r="B248" s="42"/>
      <c r="C248" s="43"/>
      <c r="D248" s="220" t="s">
        <v>180</v>
      </c>
      <c r="E248" s="43"/>
      <c r="F248" s="221" t="s">
        <v>4131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180</v>
      </c>
      <c r="AU248" s="20" t="s">
        <v>210</v>
      </c>
    </row>
    <row r="249" s="2" customFormat="1" ht="21.75" customHeight="1">
      <c r="A249" s="41"/>
      <c r="B249" s="42"/>
      <c r="C249" s="269" t="s">
        <v>611</v>
      </c>
      <c r="D249" s="269" t="s">
        <v>565</v>
      </c>
      <c r="E249" s="270" t="s">
        <v>4269</v>
      </c>
      <c r="F249" s="271" t="s">
        <v>4270</v>
      </c>
      <c r="G249" s="272" t="s">
        <v>395</v>
      </c>
      <c r="H249" s="273">
        <v>2</v>
      </c>
      <c r="I249" s="274"/>
      <c r="J249" s="275">
        <f>ROUND(I249*H249,2)</f>
        <v>0</v>
      </c>
      <c r="K249" s="271" t="s">
        <v>19</v>
      </c>
      <c r="L249" s="276"/>
      <c r="M249" s="277" t="s">
        <v>19</v>
      </c>
      <c r="N249" s="278" t="s">
        <v>42</v>
      </c>
      <c r="O249" s="87"/>
      <c r="P249" s="216">
        <f>O249*H249</f>
        <v>0</v>
      </c>
      <c r="Q249" s="216">
        <v>0.00020000000000000001</v>
      </c>
      <c r="R249" s="216">
        <f>Q249*H249</f>
        <v>0.00040000000000000002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286</v>
      </c>
      <c r="AT249" s="218" t="s">
        <v>565</v>
      </c>
      <c r="AU249" s="218" t="s">
        <v>210</v>
      </c>
      <c r="AY249" s="20" t="s">
        <v>171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235</v>
      </c>
      <c r="BM249" s="218" t="s">
        <v>4271</v>
      </c>
    </row>
    <row r="250" s="2" customFormat="1" ht="21.75" customHeight="1">
      <c r="A250" s="41"/>
      <c r="B250" s="42"/>
      <c r="C250" s="269" t="s">
        <v>1021</v>
      </c>
      <c r="D250" s="269" t="s">
        <v>565</v>
      </c>
      <c r="E250" s="270" t="s">
        <v>4132</v>
      </c>
      <c r="F250" s="271" t="s">
        <v>4133</v>
      </c>
      <c r="G250" s="272" t="s">
        <v>395</v>
      </c>
      <c r="H250" s="273">
        <v>5</v>
      </c>
      <c r="I250" s="274"/>
      <c r="J250" s="275">
        <f>ROUND(I250*H250,2)</f>
        <v>0</v>
      </c>
      <c r="K250" s="271" t="s">
        <v>19</v>
      </c>
      <c r="L250" s="276"/>
      <c r="M250" s="277" t="s">
        <v>19</v>
      </c>
      <c r="N250" s="278" t="s">
        <v>42</v>
      </c>
      <c r="O250" s="87"/>
      <c r="P250" s="216">
        <f>O250*H250</f>
        <v>0</v>
      </c>
      <c r="Q250" s="216">
        <v>0.00020000000000000001</v>
      </c>
      <c r="R250" s="216">
        <f>Q250*H250</f>
        <v>0.001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286</v>
      </c>
      <c r="AT250" s="218" t="s">
        <v>565</v>
      </c>
      <c r="AU250" s="218" t="s">
        <v>210</v>
      </c>
      <c r="AY250" s="20" t="s">
        <v>171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235</v>
      </c>
      <c r="BM250" s="218" t="s">
        <v>4272</v>
      </c>
    </row>
    <row r="251" s="2" customFormat="1" ht="21.75" customHeight="1">
      <c r="A251" s="41"/>
      <c r="B251" s="42"/>
      <c r="C251" s="207" t="s">
        <v>615</v>
      </c>
      <c r="D251" s="207" t="s">
        <v>174</v>
      </c>
      <c r="E251" s="208" t="s">
        <v>4194</v>
      </c>
      <c r="F251" s="209" t="s">
        <v>4195</v>
      </c>
      <c r="G251" s="210" t="s">
        <v>395</v>
      </c>
      <c r="H251" s="211">
        <v>1</v>
      </c>
      <c r="I251" s="212"/>
      <c r="J251" s="213">
        <f>ROUND(I251*H251,2)</f>
        <v>0</v>
      </c>
      <c r="K251" s="209" t="s">
        <v>178</v>
      </c>
      <c r="L251" s="47"/>
      <c r="M251" s="214" t="s">
        <v>19</v>
      </c>
      <c r="N251" s="215" t="s">
        <v>42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235</v>
      </c>
      <c r="AT251" s="218" t="s">
        <v>174</v>
      </c>
      <c r="AU251" s="218" t="s">
        <v>210</v>
      </c>
      <c r="AY251" s="20" t="s">
        <v>171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235</v>
      </c>
      <c r="BM251" s="218" t="s">
        <v>4273</v>
      </c>
    </row>
    <row r="252" s="2" customFormat="1">
      <c r="A252" s="41"/>
      <c r="B252" s="42"/>
      <c r="C252" s="43"/>
      <c r="D252" s="220" t="s">
        <v>180</v>
      </c>
      <c r="E252" s="43"/>
      <c r="F252" s="221" t="s">
        <v>4197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180</v>
      </c>
      <c r="AU252" s="20" t="s">
        <v>210</v>
      </c>
    </row>
    <row r="253" s="2" customFormat="1" ht="16.5" customHeight="1">
      <c r="A253" s="41"/>
      <c r="B253" s="42"/>
      <c r="C253" s="269" t="s">
        <v>1032</v>
      </c>
      <c r="D253" s="269" t="s">
        <v>565</v>
      </c>
      <c r="E253" s="270" t="s">
        <v>4198</v>
      </c>
      <c r="F253" s="271" t="s">
        <v>4199</v>
      </c>
      <c r="G253" s="272" t="s">
        <v>395</v>
      </c>
      <c r="H253" s="273">
        <v>1</v>
      </c>
      <c r="I253" s="274"/>
      <c r="J253" s="275">
        <f>ROUND(I253*H253,2)</f>
        <v>0</v>
      </c>
      <c r="K253" s="271" t="s">
        <v>19</v>
      </c>
      <c r="L253" s="276"/>
      <c r="M253" s="277" t="s">
        <v>19</v>
      </c>
      <c r="N253" s="278" t="s">
        <v>42</v>
      </c>
      <c r="O253" s="87"/>
      <c r="P253" s="216">
        <f>O253*H253</f>
        <v>0</v>
      </c>
      <c r="Q253" s="216">
        <v>0.00038000000000000002</v>
      </c>
      <c r="R253" s="216">
        <f>Q253*H253</f>
        <v>0.00038000000000000002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286</v>
      </c>
      <c r="AT253" s="218" t="s">
        <v>565</v>
      </c>
      <c r="AU253" s="218" t="s">
        <v>210</v>
      </c>
      <c r="AY253" s="20" t="s">
        <v>171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235</v>
      </c>
      <c r="BM253" s="218" t="s">
        <v>4274</v>
      </c>
    </row>
    <row r="254" s="2" customFormat="1" ht="21.75" customHeight="1">
      <c r="A254" s="41"/>
      <c r="B254" s="42"/>
      <c r="C254" s="207" t="s">
        <v>620</v>
      </c>
      <c r="D254" s="207" t="s">
        <v>174</v>
      </c>
      <c r="E254" s="208" t="s">
        <v>4165</v>
      </c>
      <c r="F254" s="209" t="s">
        <v>4166</v>
      </c>
      <c r="G254" s="210" t="s">
        <v>395</v>
      </c>
      <c r="H254" s="211">
        <v>1</v>
      </c>
      <c r="I254" s="212"/>
      <c r="J254" s="213">
        <f>ROUND(I254*H254,2)</f>
        <v>0</v>
      </c>
      <c r="K254" s="209" t="s">
        <v>178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235</v>
      </c>
      <c r="AT254" s="218" t="s">
        <v>174</v>
      </c>
      <c r="AU254" s="218" t="s">
        <v>210</v>
      </c>
      <c r="AY254" s="20" t="s">
        <v>171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235</v>
      </c>
      <c r="BM254" s="218" t="s">
        <v>4275</v>
      </c>
    </row>
    <row r="255" s="2" customFormat="1">
      <c r="A255" s="41"/>
      <c r="B255" s="42"/>
      <c r="C255" s="43"/>
      <c r="D255" s="220" t="s">
        <v>180</v>
      </c>
      <c r="E255" s="43"/>
      <c r="F255" s="221" t="s">
        <v>4168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180</v>
      </c>
      <c r="AU255" s="20" t="s">
        <v>210</v>
      </c>
    </row>
    <row r="256" s="2" customFormat="1" ht="16.5" customHeight="1">
      <c r="A256" s="41"/>
      <c r="B256" s="42"/>
      <c r="C256" s="269" t="s">
        <v>1043</v>
      </c>
      <c r="D256" s="269" t="s">
        <v>565</v>
      </c>
      <c r="E256" s="270" t="s">
        <v>4169</v>
      </c>
      <c r="F256" s="271" t="s">
        <v>4170</v>
      </c>
      <c r="G256" s="272" t="s">
        <v>395</v>
      </c>
      <c r="H256" s="273">
        <v>1</v>
      </c>
      <c r="I256" s="274"/>
      <c r="J256" s="275">
        <f>ROUND(I256*H256,2)</f>
        <v>0</v>
      </c>
      <c r="K256" s="271" t="s">
        <v>19</v>
      </c>
      <c r="L256" s="276"/>
      <c r="M256" s="277" t="s">
        <v>19</v>
      </c>
      <c r="N256" s="278" t="s">
        <v>42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286</v>
      </c>
      <c r="AT256" s="218" t="s">
        <v>565</v>
      </c>
      <c r="AU256" s="218" t="s">
        <v>210</v>
      </c>
      <c r="AY256" s="20" t="s">
        <v>171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235</v>
      </c>
      <c r="BM256" s="218" t="s">
        <v>4276</v>
      </c>
    </row>
    <row r="257" s="2" customFormat="1" ht="16.5" customHeight="1">
      <c r="A257" s="41"/>
      <c r="B257" s="42"/>
      <c r="C257" s="269" t="s">
        <v>625</v>
      </c>
      <c r="D257" s="269" t="s">
        <v>565</v>
      </c>
      <c r="E257" s="270" t="s">
        <v>4277</v>
      </c>
      <c r="F257" s="271" t="s">
        <v>4061</v>
      </c>
      <c r="G257" s="272" t="s">
        <v>4062</v>
      </c>
      <c r="H257" s="273">
        <v>1</v>
      </c>
      <c r="I257" s="274"/>
      <c r="J257" s="275">
        <f>ROUND(I257*H257,2)</f>
        <v>0</v>
      </c>
      <c r="K257" s="271" t="s">
        <v>19</v>
      </c>
      <c r="L257" s="276"/>
      <c r="M257" s="277" t="s">
        <v>19</v>
      </c>
      <c r="N257" s="278" t="s">
        <v>42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286</v>
      </c>
      <c r="AT257" s="218" t="s">
        <v>565</v>
      </c>
      <c r="AU257" s="218" t="s">
        <v>210</v>
      </c>
      <c r="AY257" s="20" t="s">
        <v>171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235</v>
      </c>
      <c r="BM257" s="218" t="s">
        <v>4278</v>
      </c>
    </row>
    <row r="258" s="2" customFormat="1" ht="24.15" customHeight="1">
      <c r="A258" s="41"/>
      <c r="B258" s="42"/>
      <c r="C258" s="207" t="s">
        <v>1052</v>
      </c>
      <c r="D258" s="207" t="s">
        <v>174</v>
      </c>
      <c r="E258" s="208" t="s">
        <v>4180</v>
      </c>
      <c r="F258" s="209" t="s">
        <v>4181</v>
      </c>
      <c r="G258" s="210" t="s">
        <v>395</v>
      </c>
      <c r="H258" s="211">
        <v>1</v>
      </c>
      <c r="I258" s="212"/>
      <c r="J258" s="213">
        <f>ROUND(I258*H258,2)</f>
        <v>0</v>
      </c>
      <c r="K258" s="209" t="s">
        <v>178</v>
      </c>
      <c r="L258" s="47"/>
      <c r="M258" s="214" t="s">
        <v>19</v>
      </c>
      <c r="N258" s="215" t="s">
        <v>42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235</v>
      </c>
      <c r="AT258" s="218" t="s">
        <v>174</v>
      </c>
      <c r="AU258" s="218" t="s">
        <v>210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235</v>
      </c>
      <c r="BM258" s="218" t="s">
        <v>4279</v>
      </c>
    </row>
    <row r="259" s="2" customFormat="1">
      <c r="A259" s="41"/>
      <c r="B259" s="42"/>
      <c r="C259" s="43"/>
      <c r="D259" s="220" t="s">
        <v>180</v>
      </c>
      <c r="E259" s="43"/>
      <c r="F259" s="221" t="s">
        <v>4183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180</v>
      </c>
      <c r="AU259" s="20" t="s">
        <v>210</v>
      </c>
    </row>
    <row r="260" s="17" customFormat="1" ht="20.88" customHeight="1">
      <c r="A260" s="17"/>
      <c r="B260" s="287"/>
      <c r="C260" s="288"/>
      <c r="D260" s="289" t="s">
        <v>70</v>
      </c>
      <c r="E260" s="289" t="s">
        <v>4280</v>
      </c>
      <c r="F260" s="289" t="s">
        <v>4281</v>
      </c>
      <c r="G260" s="288"/>
      <c r="H260" s="288"/>
      <c r="I260" s="290"/>
      <c r="J260" s="291">
        <f>BK260</f>
        <v>0</v>
      </c>
      <c r="K260" s="288"/>
      <c r="L260" s="292"/>
      <c r="M260" s="293"/>
      <c r="N260" s="294"/>
      <c r="O260" s="294"/>
      <c r="P260" s="295">
        <f>P261+SUM(P262:P282)</f>
        <v>0</v>
      </c>
      <c r="Q260" s="294"/>
      <c r="R260" s="295">
        <f>R261+SUM(R262:R282)</f>
        <v>0.0062300000000000003</v>
      </c>
      <c r="S260" s="294"/>
      <c r="T260" s="296">
        <f>T261+SUM(T262:T282)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R260" s="297" t="s">
        <v>79</v>
      </c>
      <c r="AT260" s="298" t="s">
        <v>70</v>
      </c>
      <c r="AU260" s="298" t="s">
        <v>210</v>
      </c>
      <c r="AY260" s="297" t="s">
        <v>171</v>
      </c>
      <c r="BK260" s="299">
        <f>BK261+SUM(BK262:BK282)</f>
        <v>0</v>
      </c>
    </row>
    <row r="261" s="2" customFormat="1" ht="16.5" customHeight="1">
      <c r="A261" s="41"/>
      <c r="B261" s="42"/>
      <c r="C261" s="207" t="s">
        <v>630</v>
      </c>
      <c r="D261" s="207" t="s">
        <v>174</v>
      </c>
      <c r="E261" s="208" t="s">
        <v>4049</v>
      </c>
      <c r="F261" s="209" t="s">
        <v>4050</v>
      </c>
      <c r="G261" s="210" t="s">
        <v>395</v>
      </c>
      <c r="H261" s="211">
        <v>2</v>
      </c>
      <c r="I261" s="212"/>
      <c r="J261" s="213">
        <f>ROUND(I261*H261,2)</f>
        <v>0</v>
      </c>
      <c r="K261" s="209" t="s">
        <v>178</v>
      </c>
      <c r="L261" s="47"/>
      <c r="M261" s="214" t="s">
        <v>19</v>
      </c>
      <c r="N261" s="215" t="s">
        <v>42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235</v>
      </c>
      <c r="AT261" s="218" t="s">
        <v>174</v>
      </c>
      <c r="AU261" s="218" t="s">
        <v>197</v>
      </c>
      <c r="AY261" s="20" t="s">
        <v>171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235</v>
      </c>
      <c r="BM261" s="218" t="s">
        <v>4282</v>
      </c>
    </row>
    <row r="262" s="2" customFormat="1">
      <c r="A262" s="41"/>
      <c r="B262" s="42"/>
      <c r="C262" s="43"/>
      <c r="D262" s="220" t="s">
        <v>180</v>
      </c>
      <c r="E262" s="43"/>
      <c r="F262" s="221" t="s">
        <v>4052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180</v>
      </c>
      <c r="AU262" s="20" t="s">
        <v>197</v>
      </c>
    </row>
    <row r="263" s="2" customFormat="1" ht="16.5" customHeight="1">
      <c r="A263" s="41"/>
      <c r="B263" s="42"/>
      <c r="C263" s="269" t="s">
        <v>1061</v>
      </c>
      <c r="D263" s="269" t="s">
        <v>565</v>
      </c>
      <c r="E263" s="270" t="s">
        <v>4053</v>
      </c>
      <c r="F263" s="271" t="s">
        <v>4054</v>
      </c>
      <c r="G263" s="272" t="s">
        <v>395</v>
      </c>
      <c r="H263" s="273">
        <v>2</v>
      </c>
      <c r="I263" s="274"/>
      <c r="J263" s="275">
        <f>ROUND(I263*H263,2)</f>
        <v>0</v>
      </c>
      <c r="K263" s="271" t="s">
        <v>19</v>
      </c>
      <c r="L263" s="276"/>
      <c r="M263" s="277" t="s">
        <v>19</v>
      </c>
      <c r="N263" s="278" t="s">
        <v>42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286</v>
      </c>
      <c r="AT263" s="218" t="s">
        <v>565</v>
      </c>
      <c r="AU263" s="218" t="s">
        <v>197</v>
      </c>
      <c r="AY263" s="20" t="s">
        <v>171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235</v>
      </c>
      <c r="BM263" s="218" t="s">
        <v>4283</v>
      </c>
    </row>
    <row r="264" s="2" customFormat="1" ht="16.5" customHeight="1">
      <c r="A264" s="41"/>
      <c r="B264" s="42"/>
      <c r="C264" s="207" t="s">
        <v>635</v>
      </c>
      <c r="D264" s="207" t="s">
        <v>174</v>
      </c>
      <c r="E264" s="208" t="s">
        <v>4081</v>
      </c>
      <c r="F264" s="209" t="s">
        <v>4082</v>
      </c>
      <c r="G264" s="210" t="s">
        <v>395</v>
      </c>
      <c r="H264" s="211">
        <v>2</v>
      </c>
      <c r="I264" s="212"/>
      <c r="J264" s="213">
        <f>ROUND(I264*H264,2)</f>
        <v>0</v>
      </c>
      <c r="K264" s="209" t="s">
        <v>178</v>
      </c>
      <c r="L264" s="47"/>
      <c r="M264" s="214" t="s">
        <v>19</v>
      </c>
      <c r="N264" s="215" t="s">
        <v>42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235</v>
      </c>
      <c r="AT264" s="218" t="s">
        <v>174</v>
      </c>
      <c r="AU264" s="218" t="s">
        <v>197</v>
      </c>
      <c r="AY264" s="20" t="s">
        <v>171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235</v>
      </c>
      <c r="BM264" s="218" t="s">
        <v>4284</v>
      </c>
    </row>
    <row r="265" s="2" customFormat="1">
      <c r="A265" s="41"/>
      <c r="B265" s="42"/>
      <c r="C265" s="43"/>
      <c r="D265" s="220" t="s">
        <v>180</v>
      </c>
      <c r="E265" s="43"/>
      <c r="F265" s="221" t="s">
        <v>4084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180</v>
      </c>
      <c r="AU265" s="20" t="s">
        <v>197</v>
      </c>
    </row>
    <row r="266" s="2" customFormat="1" ht="16.5" customHeight="1">
      <c r="A266" s="41"/>
      <c r="B266" s="42"/>
      <c r="C266" s="269" t="s">
        <v>1071</v>
      </c>
      <c r="D266" s="269" t="s">
        <v>565</v>
      </c>
      <c r="E266" s="270" t="s">
        <v>4095</v>
      </c>
      <c r="F266" s="271" t="s">
        <v>4096</v>
      </c>
      <c r="G266" s="272" t="s">
        <v>395</v>
      </c>
      <c r="H266" s="273">
        <v>2</v>
      </c>
      <c r="I266" s="274"/>
      <c r="J266" s="275">
        <f>ROUND(I266*H266,2)</f>
        <v>0</v>
      </c>
      <c r="K266" s="271" t="s">
        <v>19</v>
      </c>
      <c r="L266" s="276"/>
      <c r="M266" s="277" t="s">
        <v>19</v>
      </c>
      <c r="N266" s="278" t="s">
        <v>42</v>
      </c>
      <c r="O266" s="87"/>
      <c r="P266" s="216">
        <f>O266*H266</f>
        <v>0</v>
      </c>
      <c r="Q266" s="216">
        <v>0.00012</v>
      </c>
      <c r="R266" s="216">
        <f>Q266*H266</f>
        <v>0.00024000000000000001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286</v>
      </c>
      <c r="AT266" s="218" t="s">
        <v>565</v>
      </c>
      <c r="AU266" s="218" t="s">
        <v>197</v>
      </c>
      <c r="AY266" s="20" t="s">
        <v>171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235</v>
      </c>
      <c r="BM266" s="218" t="s">
        <v>4285</v>
      </c>
    </row>
    <row r="267" s="2" customFormat="1" ht="16.5" customHeight="1">
      <c r="A267" s="41"/>
      <c r="B267" s="42"/>
      <c r="C267" s="207" t="s">
        <v>640</v>
      </c>
      <c r="D267" s="207" t="s">
        <v>174</v>
      </c>
      <c r="E267" s="208" t="s">
        <v>4121</v>
      </c>
      <c r="F267" s="209" t="s">
        <v>4122</v>
      </c>
      <c r="G267" s="210" t="s">
        <v>395</v>
      </c>
      <c r="H267" s="211">
        <v>1</v>
      </c>
      <c r="I267" s="212"/>
      <c r="J267" s="213">
        <f>ROUND(I267*H267,2)</f>
        <v>0</v>
      </c>
      <c r="K267" s="209" t="s">
        <v>178</v>
      </c>
      <c r="L267" s="47"/>
      <c r="M267" s="214" t="s">
        <v>19</v>
      </c>
      <c r="N267" s="215" t="s">
        <v>42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235</v>
      </c>
      <c r="AT267" s="218" t="s">
        <v>174</v>
      </c>
      <c r="AU267" s="218" t="s">
        <v>197</v>
      </c>
      <c r="AY267" s="20" t="s">
        <v>171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235</v>
      </c>
      <c r="BM267" s="218" t="s">
        <v>4286</v>
      </c>
    </row>
    <row r="268" s="2" customFormat="1">
      <c r="A268" s="41"/>
      <c r="B268" s="42"/>
      <c r="C268" s="43"/>
      <c r="D268" s="220" t="s">
        <v>180</v>
      </c>
      <c r="E268" s="43"/>
      <c r="F268" s="221" t="s">
        <v>4124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180</v>
      </c>
      <c r="AU268" s="20" t="s">
        <v>197</v>
      </c>
    </row>
    <row r="269" s="2" customFormat="1" ht="16.5" customHeight="1">
      <c r="A269" s="41"/>
      <c r="B269" s="42"/>
      <c r="C269" s="269" t="s">
        <v>1082</v>
      </c>
      <c r="D269" s="269" t="s">
        <v>565</v>
      </c>
      <c r="E269" s="270" t="s">
        <v>4189</v>
      </c>
      <c r="F269" s="271" t="s">
        <v>4190</v>
      </c>
      <c r="G269" s="272" t="s">
        <v>395</v>
      </c>
      <c r="H269" s="273">
        <v>1</v>
      </c>
      <c r="I269" s="274"/>
      <c r="J269" s="275">
        <f>ROUND(I269*H269,2)</f>
        <v>0</v>
      </c>
      <c r="K269" s="271" t="s">
        <v>19</v>
      </c>
      <c r="L269" s="276"/>
      <c r="M269" s="277" t="s">
        <v>19</v>
      </c>
      <c r="N269" s="278" t="s">
        <v>42</v>
      </c>
      <c r="O269" s="87"/>
      <c r="P269" s="216">
        <f>O269*H269</f>
        <v>0</v>
      </c>
      <c r="Q269" s="216">
        <v>0.00040000000000000002</v>
      </c>
      <c r="R269" s="216">
        <f>Q269*H269</f>
        <v>0.00040000000000000002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286</v>
      </c>
      <c r="AT269" s="218" t="s">
        <v>565</v>
      </c>
      <c r="AU269" s="218" t="s">
        <v>197</v>
      </c>
      <c r="AY269" s="20" t="s">
        <v>171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235</v>
      </c>
      <c r="BM269" s="218" t="s">
        <v>4287</v>
      </c>
    </row>
    <row r="270" s="2" customFormat="1" ht="16.5" customHeight="1">
      <c r="A270" s="41"/>
      <c r="B270" s="42"/>
      <c r="C270" s="207" t="s">
        <v>644</v>
      </c>
      <c r="D270" s="207" t="s">
        <v>174</v>
      </c>
      <c r="E270" s="208" t="s">
        <v>4128</v>
      </c>
      <c r="F270" s="209" t="s">
        <v>4129</v>
      </c>
      <c r="G270" s="210" t="s">
        <v>395</v>
      </c>
      <c r="H270" s="211">
        <v>2</v>
      </c>
      <c r="I270" s="212"/>
      <c r="J270" s="213">
        <f>ROUND(I270*H270,2)</f>
        <v>0</v>
      </c>
      <c r="K270" s="209" t="s">
        <v>178</v>
      </c>
      <c r="L270" s="47"/>
      <c r="M270" s="214" t="s">
        <v>19</v>
      </c>
      <c r="N270" s="215" t="s">
        <v>42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235</v>
      </c>
      <c r="AT270" s="218" t="s">
        <v>174</v>
      </c>
      <c r="AU270" s="218" t="s">
        <v>197</v>
      </c>
      <c r="AY270" s="20" t="s">
        <v>171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235</v>
      </c>
      <c r="BM270" s="218" t="s">
        <v>4288</v>
      </c>
    </row>
    <row r="271" s="2" customFormat="1">
      <c r="A271" s="41"/>
      <c r="B271" s="42"/>
      <c r="C271" s="43"/>
      <c r="D271" s="220" t="s">
        <v>180</v>
      </c>
      <c r="E271" s="43"/>
      <c r="F271" s="221" t="s">
        <v>4131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180</v>
      </c>
      <c r="AU271" s="20" t="s">
        <v>197</v>
      </c>
    </row>
    <row r="272" s="2" customFormat="1" ht="21.75" customHeight="1">
      <c r="A272" s="41"/>
      <c r="B272" s="42"/>
      <c r="C272" s="269" t="s">
        <v>1091</v>
      </c>
      <c r="D272" s="269" t="s">
        <v>565</v>
      </c>
      <c r="E272" s="270" t="s">
        <v>4132</v>
      </c>
      <c r="F272" s="271" t="s">
        <v>4133</v>
      </c>
      <c r="G272" s="272" t="s">
        <v>395</v>
      </c>
      <c r="H272" s="273">
        <v>2</v>
      </c>
      <c r="I272" s="274"/>
      <c r="J272" s="275">
        <f>ROUND(I272*H272,2)</f>
        <v>0</v>
      </c>
      <c r="K272" s="271" t="s">
        <v>19</v>
      </c>
      <c r="L272" s="276"/>
      <c r="M272" s="277" t="s">
        <v>19</v>
      </c>
      <c r="N272" s="278" t="s">
        <v>42</v>
      </c>
      <c r="O272" s="87"/>
      <c r="P272" s="216">
        <f>O272*H272</f>
        <v>0</v>
      </c>
      <c r="Q272" s="216">
        <v>0.00020000000000000001</v>
      </c>
      <c r="R272" s="216">
        <f>Q272*H272</f>
        <v>0.00040000000000000002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286</v>
      </c>
      <c r="AT272" s="218" t="s">
        <v>565</v>
      </c>
      <c r="AU272" s="218" t="s">
        <v>197</v>
      </c>
      <c r="AY272" s="20" t="s">
        <v>171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235</v>
      </c>
      <c r="BM272" s="218" t="s">
        <v>4289</v>
      </c>
    </row>
    <row r="273" s="2" customFormat="1" ht="21.75" customHeight="1">
      <c r="A273" s="41"/>
      <c r="B273" s="42"/>
      <c r="C273" s="207" t="s">
        <v>648</v>
      </c>
      <c r="D273" s="207" t="s">
        <v>174</v>
      </c>
      <c r="E273" s="208" t="s">
        <v>4194</v>
      </c>
      <c r="F273" s="209" t="s">
        <v>4195</v>
      </c>
      <c r="G273" s="210" t="s">
        <v>395</v>
      </c>
      <c r="H273" s="211">
        <v>1</v>
      </c>
      <c r="I273" s="212"/>
      <c r="J273" s="213">
        <f>ROUND(I273*H273,2)</f>
        <v>0</v>
      </c>
      <c r="K273" s="209" t="s">
        <v>178</v>
      </c>
      <c r="L273" s="47"/>
      <c r="M273" s="214" t="s">
        <v>19</v>
      </c>
      <c r="N273" s="215" t="s">
        <v>42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235</v>
      </c>
      <c r="AT273" s="218" t="s">
        <v>174</v>
      </c>
      <c r="AU273" s="218" t="s">
        <v>197</v>
      </c>
      <c r="AY273" s="20" t="s">
        <v>171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235</v>
      </c>
      <c r="BM273" s="218" t="s">
        <v>4290</v>
      </c>
    </row>
    <row r="274" s="2" customFormat="1">
      <c r="A274" s="41"/>
      <c r="B274" s="42"/>
      <c r="C274" s="43"/>
      <c r="D274" s="220" t="s">
        <v>180</v>
      </c>
      <c r="E274" s="43"/>
      <c r="F274" s="221" t="s">
        <v>4197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180</v>
      </c>
      <c r="AU274" s="20" t="s">
        <v>197</v>
      </c>
    </row>
    <row r="275" s="2" customFormat="1" ht="16.5" customHeight="1">
      <c r="A275" s="41"/>
      <c r="B275" s="42"/>
      <c r="C275" s="269" t="s">
        <v>1100</v>
      </c>
      <c r="D275" s="269" t="s">
        <v>565</v>
      </c>
      <c r="E275" s="270" t="s">
        <v>4198</v>
      </c>
      <c r="F275" s="271" t="s">
        <v>4199</v>
      </c>
      <c r="G275" s="272" t="s">
        <v>395</v>
      </c>
      <c r="H275" s="273">
        <v>1</v>
      </c>
      <c r="I275" s="274"/>
      <c r="J275" s="275">
        <f>ROUND(I275*H275,2)</f>
        <v>0</v>
      </c>
      <c r="K275" s="271" t="s">
        <v>19</v>
      </c>
      <c r="L275" s="276"/>
      <c r="M275" s="277" t="s">
        <v>19</v>
      </c>
      <c r="N275" s="278" t="s">
        <v>42</v>
      </c>
      <c r="O275" s="87"/>
      <c r="P275" s="216">
        <f>O275*H275</f>
        <v>0</v>
      </c>
      <c r="Q275" s="216">
        <v>0.00038000000000000002</v>
      </c>
      <c r="R275" s="216">
        <f>Q275*H275</f>
        <v>0.00038000000000000002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286</v>
      </c>
      <c r="AT275" s="218" t="s">
        <v>565</v>
      </c>
      <c r="AU275" s="218" t="s">
        <v>197</v>
      </c>
      <c r="AY275" s="20" t="s">
        <v>171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235</v>
      </c>
      <c r="BM275" s="218" t="s">
        <v>4291</v>
      </c>
    </row>
    <row r="276" s="2" customFormat="1" ht="21.75" customHeight="1">
      <c r="A276" s="41"/>
      <c r="B276" s="42"/>
      <c r="C276" s="207" t="s">
        <v>652</v>
      </c>
      <c r="D276" s="207" t="s">
        <v>174</v>
      </c>
      <c r="E276" s="208" t="s">
        <v>4165</v>
      </c>
      <c r="F276" s="209" t="s">
        <v>4166</v>
      </c>
      <c r="G276" s="210" t="s">
        <v>395</v>
      </c>
      <c r="H276" s="211">
        <v>1</v>
      </c>
      <c r="I276" s="212"/>
      <c r="J276" s="213">
        <f>ROUND(I276*H276,2)</f>
        <v>0</v>
      </c>
      <c r="K276" s="209" t="s">
        <v>178</v>
      </c>
      <c r="L276" s="47"/>
      <c r="M276" s="214" t="s">
        <v>19</v>
      </c>
      <c r="N276" s="215" t="s">
        <v>42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235</v>
      </c>
      <c r="AT276" s="218" t="s">
        <v>174</v>
      </c>
      <c r="AU276" s="218" t="s">
        <v>197</v>
      </c>
      <c r="AY276" s="20" t="s">
        <v>171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235</v>
      </c>
      <c r="BM276" s="218" t="s">
        <v>4292</v>
      </c>
    </row>
    <row r="277" s="2" customFormat="1">
      <c r="A277" s="41"/>
      <c r="B277" s="42"/>
      <c r="C277" s="43"/>
      <c r="D277" s="220" t="s">
        <v>180</v>
      </c>
      <c r="E277" s="43"/>
      <c r="F277" s="221" t="s">
        <v>4168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180</v>
      </c>
      <c r="AU277" s="20" t="s">
        <v>197</v>
      </c>
    </row>
    <row r="278" s="2" customFormat="1" ht="16.5" customHeight="1">
      <c r="A278" s="41"/>
      <c r="B278" s="42"/>
      <c r="C278" s="269" t="s">
        <v>1111</v>
      </c>
      <c r="D278" s="269" t="s">
        <v>565</v>
      </c>
      <c r="E278" s="270" t="s">
        <v>4202</v>
      </c>
      <c r="F278" s="271" t="s">
        <v>4203</v>
      </c>
      <c r="G278" s="272" t="s">
        <v>395</v>
      </c>
      <c r="H278" s="273">
        <v>1</v>
      </c>
      <c r="I278" s="274"/>
      <c r="J278" s="275">
        <f>ROUND(I278*H278,2)</f>
        <v>0</v>
      </c>
      <c r="K278" s="271" t="s">
        <v>19</v>
      </c>
      <c r="L278" s="276"/>
      <c r="M278" s="277" t="s">
        <v>19</v>
      </c>
      <c r="N278" s="278" t="s">
        <v>42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286</v>
      </c>
      <c r="AT278" s="218" t="s">
        <v>565</v>
      </c>
      <c r="AU278" s="218" t="s">
        <v>197</v>
      </c>
      <c r="AY278" s="20" t="s">
        <v>171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235</v>
      </c>
      <c r="BM278" s="218" t="s">
        <v>4293</v>
      </c>
    </row>
    <row r="279" s="2" customFormat="1" ht="16.5" customHeight="1">
      <c r="A279" s="41"/>
      <c r="B279" s="42"/>
      <c r="C279" s="269" t="s">
        <v>656</v>
      </c>
      <c r="D279" s="269" t="s">
        <v>565</v>
      </c>
      <c r="E279" s="270" t="s">
        <v>4294</v>
      </c>
      <c r="F279" s="271" t="s">
        <v>4061</v>
      </c>
      <c r="G279" s="272" t="s">
        <v>4062</v>
      </c>
      <c r="H279" s="273">
        <v>1</v>
      </c>
      <c r="I279" s="274"/>
      <c r="J279" s="275">
        <f>ROUND(I279*H279,2)</f>
        <v>0</v>
      </c>
      <c r="K279" s="271" t="s">
        <v>19</v>
      </c>
      <c r="L279" s="276"/>
      <c r="M279" s="277" t="s">
        <v>19</v>
      </c>
      <c r="N279" s="278" t="s">
        <v>42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286</v>
      </c>
      <c r="AT279" s="218" t="s">
        <v>565</v>
      </c>
      <c r="AU279" s="218" t="s">
        <v>197</v>
      </c>
      <c r="AY279" s="20" t="s">
        <v>171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235</v>
      </c>
      <c r="BM279" s="218" t="s">
        <v>4295</v>
      </c>
    </row>
    <row r="280" s="2" customFormat="1" ht="24.15" customHeight="1">
      <c r="A280" s="41"/>
      <c r="B280" s="42"/>
      <c r="C280" s="207" t="s">
        <v>1125</v>
      </c>
      <c r="D280" s="207" t="s">
        <v>174</v>
      </c>
      <c r="E280" s="208" t="s">
        <v>4180</v>
      </c>
      <c r="F280" s="209" t="s">
        <v>4181</v>
      </c>
      <c r="G280" s="210" t="s">
        <v>395</v>
      </c>
      <c r="H280" s="211">
        <v>1</v>
      </c>
      <c r="I280" s="212"/>
      <c r="J280" s="213">
        <f>ROUND(I280*H280,2)</f>
        <v>0</v>
      </c>
      <c r="K280" s="209" t="s">
        <v>178</v>
      </c>
      <c r="L280" s="47"/>
      <c r="M280" s="214" t="s">
        <v>19</v>
      </c>
      <c r="N280" s="215" t="s">
        <v>42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235</v>
      </c>
      <c r="AT280" s="218" t="s">
        <v>174</v>
      </c>
      <c r="AU280" s="218" t="s">
        <v>197</v>
      </c>
      <c r="AY280" s="20" t="s">
        <v>171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235</v>
      </c>
      <c r="BM280" s="218" t="s">
        <v>4296</v>
      </c>
    </row>
    <row r="281" s="2" customFormat="1">
      <c r="A281" s="41"/>
      <c r="B281" s="42"/>
      <c r="C281" s="43"/>
      <c r="D281" s="220" t="s">
        <v>180</v>
      </c>
      <c r="E281" s="43"/>
      <c r="F281" s="221" t="s">
        <v>4183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180</v>
      </c>
      <c r="AU281" s="20" t="s">
        <v>197</v>
      </c>
    </row>
    <row r="282" s="17" customFormat="1" ht="20.88" customHeight="1">
      <c r="A282" s="17"/>
      <c r="B282" s="287"/>
      <c r="C282" s="288"/>
      <c r="D282" s="289" t="s">
        <v>70</v>
      </c>
      <c r="E282" s="289" t="s">
        <v>4297</v>
      </c>
      <c r="F282" s="289" t="s">
        <v>4298</v>
      </c>
      <c r="G282" s="288"/>
      <c r="H282" s="288"/>
      <c r="I282" s="290"/>
      <c r="J282" s="291">
        <f>BK282</f>
        <v>0</v>
      </c>
      <c r="K282" s="288"/>
      <c r="L282" s="292"/>
      <c r="M282" s="293"/>
      <c r="N282" s="294"/>
      <c r="O282" s="294"/>
      <c r="P282" s="295">
        <f>P283+SUM(P284:P307)</f>
        <v>0</v>
      </c>
      <c r="Q282" s="294"/>
      <c r="R282" s="295">
        <f>R283+SUM(R284:R307)</f>
        <v>0.00481</v>
      </c>
      <c r="S282" s="294"/>
      <c r="T282" s="296">
        <f>T283+SUM(T284:T307)</f>
        <v>0</v>
      </c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R282" s="297" t="s">
        <v>79</v>
      </c>
      <c r="AT282" s="298" t="s">
        <v>70</v>
      </c>
      <c r="AU282" s="298" t="s">
        <v>197</v>
      </c>
      <c r="AY282" s="297" t="s">
        <v>171</v>
      </c>
      <c r="BK282" s="299">
        <f>BK283+SUM(BK284:BK307)</f>
        <v>0</v>
      </c>
    </row>
    <row r="283" s="2" customFormat="1" ht="21.75" customHeight="1">
      <c r="A283" s="41"/>
      <c r="B283" s="42"/>
      <c r="C283" s="207" t="s">
        <v>661</v>
      </c>
      <c r="D283" s="207" t="s">
        <v>174</v>
      </c>
      <c r="E283" s="208" t="s">
        <v>4165</v>
      </c>
      <c r="F283" s="209" t="s">
        <v>4166</v>
      </c>
      <c r="G283" s="210" t="s">
        <v>395</v>
      </c>
      <c r="H283" s="211">
        <v>1</v>
      </c>
      <c r="I283" s="212"/>
      <c r="J283" s="213">
        <f>ROUND(I283*H283,2)</f>
        <v>0</v>
      </c>
      <c r="K283" s="209" t="s">
        <v>178</v>
      </c>
      <c r="L283" s="47"/>
      <c r="M283" s="214" t="s">
        <v>19</v>
      </c>
      <c r="N283" s="215" t="s">
        <v>42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235</v>
      </c>
      <c r="AT283" s="218" t="s">
        <v>174</v>
      </c>
      <c r="AU283" s="218" t="s">
        <v>224</v>
      </c>
      <c r="AY283" s="20" t="s">
        <v>171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79</v>
      </c>
      <c r="BK283" s="219">
        <f>ROUND(I283*H283,2)</f>
        <v>0</v>
      </c>
      <c r="BL283" s="20" t="s">
        <v>235</v>
      </c>
      <c r="BM283" s="218" t="s">
        <v>4299</v>
      </c>
    </row>
    <row r="284" s="2" customFormat="1">
      <c r="A284" s="41"/>
      <c r="B284" s="42"/>
      <c r="C284" s="43"/>
      <c r="D284" s="220" t="s">
        <v>180</v>
      </c>
      <c r="E284" s="43"/>
      <c r="F284" s="221" t="s">
        <v>4168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180</v>
      </c>
      <c r="AU284" s="20" t="s">
        <v>224</v>
      </c>
    </row>
    <row r="285" s="2" customFormat="1" ht="16.5" customHeight="1">
      <c r="A285" s="41"/>
      <c r="B285" s="42"/>
      <c r="C285" s="269" t="s">
        <v>1152</v>
      </c>
      <c r="D285" s="269" t="s">
        <v>565</v>
      </c>
      <c r="E285" s="270" t="s">
        <v>4169</v>
      </c>
      <c r="F285" s="271" t="s">
        <v>4170</v>
      </c>
      <c r="G285" s="272" t="s">
        <v>395</v>
      </c>
      <c r="H285" s="273">
        <v>1</v>
      </c>
      <c r="I285" s="274"/>
      <c r="J285" s="275">
        <f>ROUND(I285*H285,2)</f>
        <v>0</v>
      </c>
      <c r="K285" s="271" t="s">
        <v>19</v>
      </c>
      <c r="L285" s="276"/>
      <c r="M285" s="277" t="s">
        <v>19</v>
      </c>
      <c r="N285" s="278" t="s">
        <v>42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286</v>
      </c>
      <c r="AT285" s="218" t="s">
        <v>565</v>
      </c>
      <c r="AU285" s="218" t="s">
        <v>224</v>
      </c>
      <c r="AY285" s="20" t="s">
        <v>171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235</v>
      </c>
      <c r="BM285" s="218" t="s">
        <v>4300</v>
      </c>
    </row>
    <row r="286" s="2" customFormat="1" ht="16.5" customHeight="1">
      <c r="A286" s="41"/>
      <c r="B286" s="42"/>
      <c r="C286" s="207" t="s">
        <v>668</v>
      </c>
      <c r="D286" s="207" t="s">
        <v>174</v>
      </c>
      <c r="E286" s="208" t="s">
        <v>4049</v>
      </c>
      <c r="F286" s="209" t="s">
        <v>4050</v>
      </c>
      <c r="G286" s="210" t="s">
        <v>395</v>
      </c>
      <c r="H286" s="211">
        <v>2</v>
      </c>
      <c r="I286" s="212"/>
      <c r="J286" s="213">
        <f>ROUND(I286*H286,2)</f>
        <v>0</v>
      </c>
      <c r="K286" s="209" t="s">
        <v>178</v>
      </c>
      <c r="L286" s="47"/>
      <c r="M286" s="214" t="s">
        <v>19</v>
      </c>
      <c r="N286" s="215" t="s">
        <v>42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235</v>
      </c>
      <c r="AT286" s="218" t="s">
        <v>174</v>
      </c>
      <c r="AU286" s="218" t="s">
        <v>224</v>
      </c>
      <c r="AY286" s="20" t="s">
        <v>171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235</v>
      </c>
      <c r="BM286" s="218" t="s">
        <v>4301</v>
      </c>
    </row>
    <row r="287" s="2" customFormat="1">
      <c r="A287" s="41"/>
      <c r="B287" s="42"/>
      <c r="C287" s="43"/>
      <c r="D287" s="220" t="s">
        <v>180</v>
      </c>
      <c r="E287" s="43"/>
      <c r="F287" s="221" t="s">
        <v>4052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180</v>
      </c>
      <c r="AU287" s="20" t="s">
        <v>224</v>
      </c>
    </row>
    <row r="288" s="2" customFormat="1" ht="16.5" customHeight="1">
      <c r="A288" s="41"/>
      <c r="B288" s="42"/>
      <c r="C288" s="269" t="s">
        <v>1165</v>
      </c>
      <c r="D288" s="269" t="s">
        <v>565</v>
      </c>
      <c r="E288" s="270" t="s">
        <v>4053</v>
      </c>
      <c r="F288" s="271" t="s">
        <v>4054</v>
      </c>
      <c r="G288" s="272" t="s">
        <v>395</v>
      </c>
      <c r="H288" s="273">
        <v>2</v>
      </c>
      <c r="I288" s="274"/>
      <c r="J288" s="275">
        <f>ROUND(I288*H288,2)</f>
        <v>0</v>
      </c>
      <c r="K288" s="271" t="s">
        <v>19</v>
      </c>
      <c r="L288" s="276"/>
      <c r="M288" s="277" t="s">
        <v>19</v>
      </c>
      <c r="N288" s="278" t="s">
        <v>42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286</v>
      </c>
      <c r="AT288" s="218" t="s">
        <v>565</v>
      </c>
      <c r="AU288" s="218" t="s">
        <v>224</v>
      </c>
      <c r="AY288" s="20" t="s">
        <v>171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235</v>
      </c>
      <c r="BM288" s="218" t="s">
        <v>4302</v>
      </c>
    </row>
    <row r="289" s="2" customFormat="1" ht="16.5" customHeight="1">
      <c r="A289" s="41"/>
      <c r="B289" s="42"/>
      <c r="C289" s="207" t="s">
        <v>673</v>
      </c>
      <c r="D289" s="207" t="s">
        <v>174</v>
      </c>
      <c r="E289" s="208" t="s">
        <v>4098</v>
      </c>
      <c r="F289" s="209" t="s">
        <v>4099</v>
      </c>
      <c r="G289" s="210" t="s">
        <v>395</v>
      </c>
      <c r="H289" s="211">
        <v>1</v>
      </c>
      <c r="I289" s="212"/>
      <c r="J289" s="213">
        <f>ROUND(I289*H289,2)</f>
        <v>0</v>
      </c>
      <c r="K289" s="209" t="s">
        <v>178</v>
      </c>
      <c r="L289" s="47"/>
      <c r="M289" s="214" t="s">
        <v>19</v>
      </c>
      <c r="N289" s="215" t="s">
        <v>42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235</v>
      </c>
      <c r="AT289" s="218" t="s">
        <v>174</v>
      </c>
      <c r="AU289" s="218" t="s">
        <v>224</v>
      </c>
      <c r="AY289" s="20" t="s">
        <v>171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235</v>
      </c>
      <c r="BM289" s="218" t="s">
        <v>4303</v>
      </c>
    </row>
    <row r="290" s="2" customFormat="1">
      <c r="A290" s="41"/>
      <c r="B290" s="42"/>
      <c r="C290" s="43"/>
      <c r="D290" s="220" t="s">
        <v>180</v>
      </c>
      <c r="E290" s="43"/>
      <c r="F290" s="221" t="s">
        <v>4101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180</v>
      </c>
      <c r="AU290" s="20" t="s">
        <v>224</v>
      </c>
    </row>
    <row r="291" s="2" customFormat="1" ht="16.5" customHeight="1">
      <c r="A291" s="41"/>
      <c r="B291" s="42"/>
      <c r="C291" s="269" t="s">
        <v>1180</v>
      </c>
      <c r="D291" s="269" t="s">
        <v>565</v>
      </c>
      <c r="E291" s="270" t="s">
        <v>4105</v>
      </c>
      <c r="F291" s="271" t="s">
        <v>4106</v>
      </c>
      <c r="G291" s="272" t="s">
        <v>395</v>
      </c>
      <c r="H291" s="273">
        <v>1</v>
      </c>
      <c r="I291" s="274"/>
      <c r="J291" s="275">
        <f>ROUND(I291*H291,2)</f>
        <v>0</v>
      </c>
      <c r="K291" s="271" t="s">
        <v>19</v>
      </c>
      <c r="L291" s="276"/>
      <c r="M291" s="277" t="s">
        <v>19</v>
      </c>
      <c r="N291" s="278" t="s">
        <v>42</v>
      </c>
      <c r="O291" s="87"/>
      <c r="P291" s="216">
        <f>O291*H291</f>
        <v>0</v>
      </c>
      <c r="Q291" s="216">
        <v>0.00036000000000000002</v>
      </c>
      <c r="R291" s="216">
        <f>Q291*H291</f>
        <v>0.00036000000000000002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286</v>
      </c>
      <c r="AT291" s="218" t="s">
        <v>565</v>
      </c>
      <c r="AU291" s="218" t="s">
        <v>224</v>
      </c>
      <c r="AY291" s="20" t="s">
        <v>171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235</v>
      </c>
      <c r="BM291" s="218" t="s">
        <v>4304</v>
      </c>
    </row>
    <row r="292" s="2" customFormat="1" ht="16.5" customHeight="1">
      <c r="A292" s="41"/>
      <c r="B292" s="42"/>
      <c r="C292" s="207" t="s">
        <v>680</v>
      </c>
      <c r="D292" s="207" t="s">
        <v>174</v>
      </c>
      <c r="E292" s="208" t="s">
        <v>4121</v>
      </c>
      <c r="F292" s="209" t="s">
        <v>4122</v>
      </c>
      <c r="G292" s="210" t="s">
        <v>395</v>
      </c>
      <c r="H292" s="211">
        <v>1</v>
      </c>
      <c r="I292" s="212"/>
      <c r="J292" s="213">
        <f>ROUND(I292*H292,2)</f>
        <v>0</v>
      </c>
      <c r="K292" s="209" t="s">
        <v>178</v>
      </c>
      <c r="L292" s="47"/>
      <c r="M292" s="214" t="s">
        <v>19</v>
      </c>
      <c r="N292" s="215" t="s">
        <v>42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235</v>
      </c>
      <c r="AT292" s="218" t="s">
        <v>174</v>
      </c>
      <c r="AU292" s="218" t="s">
        <v>224</v>
      </c>
      <c r="AY292" s="20" t="s">
        <v>171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235</v>
      </c>
      <c r="BM292" s="218" t="s">
        <v>4305</v>
      </c>
    </row>
    <row r="293" s="2" customFormat="1">
      <c r="A293" s="41"/>
      <c r="B293" s="42"/>
      <c r="C293" s="43"/>
      <c r="D293" s="220" t="s">
        <v>180</v>
      </c>
      <c r="E293" s="43"/>
      <c r="F293" s="221" t="s">
        <v>4124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180</v>
      </c>
      <c r="AU293" s="20" t="s">
        <v>224</v>
      </c>
    </row>
    <row r="294" s="2" customFormat="1" ht="16.5" customHeight="1">
      <c r="A294" s="41"/>
      <c r="B294" s="42"/>
      <c r="C294" s="269" t="s">
        <v>1192</v>
      </c>
      <c r="D294" s="269" t="s">
        <v>565</v>
      </c>
      <c r="E294" s="270" t="s">
        <v>4189</v>
      </c>
      <c r="F294" s="271" t="s">
        <v>4190</v>
      </c>
      <c r="G294" s="272" t="s">
        <v>395</v>
      </c>
      <c r="H294" s="273">
        <v>1</v>
      </c>
      <c r="I294" s="274"/>
      <c r="J294" s="275">
        <f>ROUND(I294*H294,2)</f>
        <v>0</v>
      </c>
      <c r="K294" s="271" t="s">
        <v>19</v>
      </c>
      <c r="L294" s="276"/>
      <c r="M294" s="277" t="s">
        <v>19</v>
      </c>
      <c r="N294" s="278" t="s">
        <v>42</v>
      </c>
      <c r="O294" s="87"/>
      <c r="P294" s="216">
        <f>O294*H294</f>
        <v>0</v>
      </c>
      <c r="Q294" s="216">
        <v>0.00040000000000000002</v>
      </c>
      <c r="R294" s="216">
        <f>Q294*H294</f>
        <v>0.00040000000000000002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286</v>
      </c>
      <c r="AT294" s="218" t="s">
        <v>565</v>
      </c>
      <c r="AU294" s="218" t="s">
        <v>224</v>
      </c>
      <c r="AY294" s="20" t="s">
        <v>171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235</v>
      </c>
      <c r="BM294" s="218" t="s">
        <v>4306</v>
      </c>
    </row>
    <row r="295" s="2" customFormat="1" ht="21.75" customHeight="1">
      <c r="A295" s="41"/>
      <c r="B295" s="42"/>
      <c r="C295" s="207" t="s">
        <v>686</v>
      </c>
      <c r="D295" s="207" t="s">
        <v>174</v>
      </c>
      <c r="E295" s="208" t="s">
        <v>4194</v>
      </c>
      <c r="F295" s="209" t="s">
        <v>4195</v>
      </c>
      <c r="G295" s="210" t="s">
        <v>395</v>
      </c>
      <c r="H295" s="211">
        <v>1</v>
      </c>
      <c r="I295" s="212"/>
      <c r="J295" s="213">
        <f>ROUND(I295*H295,2)</f>
        <v>0</v>
      </c>
      <c r="K295" s="209" t="s">
        <v>178</v>
      </c>
      <c r="L295" s="47"/>
      <c r="M295" s="214" t="s">
        <v>19</v>
      </c>
      <c r="N295" s="215" t="s">
        <v>42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235</v>
      </c>
      <c r="AT295" s="218" t="s">
        <v>174</v>
      </c>
      <c r="AU295" s="218" t="s">
        <v>224</v>
      </c>
      <c r="AY295" s="20" t="s">
        <v>171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79</v>
      </c>
      <c r="BK295" s="219">
        <f>ROUND(I295*H295,2)</f>
        <v>0</v>
      </c>
      <c r="BL295" s="20" t="s">
        <v>235</v>
      </c>
      <c r="BM295" s="218" t="s">
        <v>4307</v>
      </c>
    </row>
    <row r="296" s="2" customFormat="1">
      <c r="A296" s="41"/>
      <c r="B296" s="42"/>
      <c r="C296" s="43"/>
      <c r="D296" s="220" t="s">
        <v>180</v>
      </c>
      <c r="E296" s="43"/>
      <c r="F296" s="221" t="s">
        <v>4197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180</v>
      </c>
      <c r="AU296" s="20" t="s">
        <v>224</v>
      </c>
    </row>
    <row r="297" s="2" customFormat="1" ht="16.5" customHeight="1">
      <c r="A297" s="41"/>
      <c r="B297" s="42"/>
      <c r="C297" s="269" t="s">
        <v>1201</v>
      </c>
      <c r="D297" s="269" t="s">
        <v>565</v>
      </c>
      <c r="E297" s="270" t="s">
        <v>4198</v>
      </c>
      <c r="F297" s="271" t="s">
        <v>4199</v>
      </c>
      <c r="G297" s="272" t="s">
        <v>395</v>
      </c>
      <c r="H297" s="273">
        <v>1</v>
      </c>
      <c r="I297" s="274"/>
      <c r="J297" s="275">
        <f>ROUND(I297*H297,2)</f>
        <v>0</v>
      </c>
      <c r="K297" s="271" t="s">
        <v>19</v>
      </c>
      <c r="L297" s="276"/>
      <c r="M297" s="277" t="s">
        <v>19</v>
      </c>
      <c r="N297" s="278" t="s">
        <v>42</v>
      </c>
      <c r="O297" s="87"/>
      <c r="P297" s="216">
        <f>O297*H297</f>
        <v>0</v>
      </c>
      <c r="Q297" s="216">
        <v>0.00038000000000000002</v>
      </c>
      <c r="R297" s="216">
        <f>Q297*H297</f>
        <v>0.00038000000000000002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286</v>
      </c>
      <c r="AT297" s="218" t="s">
        <v>565</v>
      </c>
      <c r="AU297" s="218" t="s">
        <v>224</v>
      </c>
      <c r="AY297" s="20" t="s">
        <v>171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79</v>
      </c>
      <c r="BK297" s="219">
        <f>ROUND(I297*H297,2)</f>
        <v>0</v>
      </c>
      <c r="BL297" s="20" t="s">
        <v>235</v>
      </c>
      <c r="BM297" s="218" t="s">
        <v>4308</v>
      </c>
    </row>
    <row r="298" s="2" customFormat="1" ht="24.15" customHeight="1">
      <c r="A298" s="41"/>
      <c r="B298" s="42"/>
      <c r="C298" s="207" t="s">
        <v>696</v>
      </c>
      <c r="D298" s="207" t="s">
        <v>174</v>
      </c>
      <c r="E298" s="208" t="s">
        <v>4056</v>
      </c>
      <c r="F298" s="209" t="s">
        <v>4057</v>
      </c>
      <c r="G298" s="210" t="s">
        <v>395</v>
      </c>
      <c r="H298" s="211">
        <v>1</v>
      </c>
      <c r="I298" s="212"/>
      <c r="J298" s="213">
        <f>ROUND(I298*H298,2)</f>
        <v>0</v>
      </c>
      <c r="K298" s="209" t="s">
        <v>178</v>
      </c>
      <c r="L298" s="47"/>
      <c r="M298" s="214" t="s">
        <v>19</v>
      </c>
      <c r="N298" s="215" t="s">
        <v>42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235</v>
      </c>
      <c r="AT298" s="218" t="s">
        <v>174</v>
      </c>
      <c r="AU298" s="218" t="s">
        <v>224</v>
      </c>
      <c r="AY298" s="20" t="s">
        <v>171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235</v>
      </c>
      <c r="BM298" s="218" t="s">
        <v>4309</v>
      </c>
    </row>
    <row r="299" s="2" customFormat="1">
      <c r="A299" s="41"/>
      <c r="B299" s="42"/>
      <c r="C299" s="43"/>
      <c r="D299" s="220" t="s">
        <v>180</v>
      </c>
      <c r="E299" s="43"/>
      <c r="F299" s="221" t="s">
        <v>4059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180</v>
      </c>
      <c r="AU299" s="20" t="s">
        <v>224</v>
      </c>
    </row>
    <row r="300" s="2" customFormat="1" ht="16.5" customHeight="1">
      <c r="A300" s="41"/>
      <c r="B300" s="42"/>
      <c r="C300" s="269" t="s">
        <v>1211</v>
      </c>
      <c r="D300" s="269" t="s">
        <v>565</v>
      </c>
      <c r="E300" s="270" t="s">
        <v>4060</v>
      </c>
      <c r="F300" s="271" t="s">
        <v>4061</v>
      </c>
      <c r="G300" s="272" t="s">
        <v>4062</v>
      </c>
      <c r="H300" s="273">
        <v>1</v>
      </c>
      <c r="I300" s="274"/>
      <c r="J300" s="275">
        <f>ROUND(I300*H300,2)</f>
        <v>0</v>
      </c>
      <c r="K300" s="271" t="s">
        <v>19</v>
      </c>
      <c r="L300" s="276"/>
      <c r="M300" s="277" t="s">
        <v>19</v>
      </c>
      <c r="N300" s="278" t="s">
        <v>42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286</v>
      </c>
      <c r="AT300" s="218" t="s">
        <v>565</v>
      </c>
      <c r="AU300" s="218" t="s">
        <v>224</v>
      </c>
      <c r="AY300" s="20" t="s">
        <v>171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235</v>
      </c>
      <c r="BM300" s="218" t="s">
        <v>4310</v>
      </c>
    </row>
    <row r="301" s="2" customFormat="1" ht="16.5" customHeight="1">
      <c r="A301" s="41"/>
      <c r="B301" s="42"/>
      <c r="C301" s="207" t="s">
        <v>703</v>
      </c>
      <c r="D301" s="207" t="s">
        <v>174</v>
      </c>
      <c r="E301" s="208" t="s">
        <v>4088</v>
      </c>
      <c r="F301" s="209" t="s">
        <v>4089</v>
      </c>
      <c r="G301" s="210" t="s">
        <v>395</v>
      </c>
      <c r="H301" s="211">
        <v>12</v>
      </c>
      <c r="I301" s="212"/>
      <c r="J301" s="213">
        <f>ROUND(I301*H301,2)</f>
        <v>0</v>
      </c>
      <c r="K301" s="209" t="s">
        <v>178</v>
      </c>
      <c r="L301" s="47"/>
      <c r="M301" s="214" t="s">
        <v>19</v>
      </c>
      <c r="N301" s="215" t="s">
        <v>42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235</v>
      </c>
      <c r="AT301" s="218" t="s">
        <v>174</v>
      </c>
      <c r="AU301" s="218" t="s">
        <v>224</v>
      </c>
      <c r="AY301" s="20" t="s">
        <v>171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79</v>
      </c>
      <c r="BK301" s="219">
        <f>ROUND(I301*H301,2)</f>
        <v>0</v>
      </c>
      <c r="BL301" s="20" t="s">
        <v>235</v>
      </c>
      <c r="BM301" s="218" t="s">
        <v>4311</v>
      </c>
    </row>
    <row r="302" s="2" customFormat="1">
      <c r="A302" s="41"/>
      <c r="B302" s="42"/>
      <c r="C302" s="43"/>
      <c r="D302" s="220" t="s">
        <v>180</v>
      </c>
      <c r="E302" s="43"/>
      <c r="F302" s="221" t="s">
        <v>4091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180</v>
      </c>
      <c r="AU302" s="20" t="s">
        <v>224</v>
      </c>
    </row>
    <row r="303" s="2" customFormat="1" ht="16.5" customHeight="1">
      <c r="A303" s="41"/>
      <c r="B303" s="42"/>
      <c r="C303" s="269" t="s">
        <v>1220</v>
      </c>
      <c r="D303" s="269" t="s">
        <v>565</v>
      </c>
      <c r="E303" s="270" t="s">
        <v>4095</v>
      </c>
      <c r="F303" s="271" t="s">
        <v>4096</v>
      </c>
      <c r="G303" s="272" t="s">
        <v>395</v>
      </c>
      <c r="H303" s="273">
        <v>12</v>
      </c>
      <c r="I303" s="274"/>
      <c r="J303" s="275">
        <f>ROUND(I303*H303,2)</f>
        <v>0</v>
      </c>
      <c r="K303" s="271" t="s">
        <v>19</v>
      </c>
      <c r="L303" s="276"/>
      <c r="M303" s="277" t="s">
        <v>19</v>
      </c>
      <c r="N303" s="278" t="s">
        <v>42</v>
      </c>
      <c r="O303" s="87"/>
      <c r="P303" s="216">
        <f>O303*H303</f>
        <v>0</v>
      </c>
      <c r="Q303" s="216">
        <v>0.00012</v>
      </c>
      <c r="R303" s="216">
        <f>Q303*H303</f>
        <v>0.0014400000000000001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286</v>
      </c>
      <c r="AT303" s="218" t="s">
        <v>565</v>
      </c>
      <c r="AU303" s="218" t="s">
        <v>224</v>
      </c>
      <c r="AY303" s="20" t="s">
        <v>171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79</v>
      </c>
      <c r="BK303" s="219">
        <f>ROUND(I303*H303,2)</f>
        <v>0</v>
      </c>
      <c r="BL303" s="20" t="s">
        <v>235</v>
      </c>
      <c r="BM303" s="218" t="s">
        <v>4312</v>
      </c>
    </row>
    <row r="304" s="2" customFormat="1" ht="16.5" customHeight="1">
      <c r="A304" s="41"/>
      <c r="B304" s="42"/>
      <c r="C304" s="207" t="s">
        <v>711</v>
      </c>
      <c r="D304" s="207" t="s">
        <v>174</v>
      </c>
      <c r="E304" s="208" t="s">
        <v>4128</v>
      </c>
      <c r="F304" s="209" t="s">
        <v>4129</v>
      </c>
      <c r="G304" s="210" t="s">
        <v>395</v>
      </c>
      <c r="H304" s="211">
        <v>2</v>
      </c>
      <c r="I304" s="212"/>
      <c r="J304" s="213">
        <f>ROUND(I304*H304,2)</f>
        <v>0</v>
      </c>
      <c r="K304" s="209" t="s">
        <v>178</v>
      </c>
      <c r="L304" s="47"/>
      <c r="M304" s="214" t="s">
        <v>19</v>
      </c>
      <c r="N304" s="215" t="s">
        <v>42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235</v>
      </c>
      <c r="AT304" s="218" t="s">
        <v>174</v>
      </c>
      <c r="AU304" s="218" t="s">
        <v>224</v>
      </c>
      <c r="AY304" s="20" t="s">
        <v>171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235</v>
      </c>
      <c r="BM304" s="218" t="s">
        <v>4313</v>
      </c>
    </row>
    <row r="305" s="2" customFormat="1">
      <c r="A305" s="41"/>
      <c r="B305" s="42"/>
      <c r="C305" s="43"/>
      <c r="D305" s="220" t="s">
        <v>180</v>
      </c>
      <c r="E305" s="43"/>
      <c r="F305" s="221" t="s">
        <v>4131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180</v>
      </c>
      <c r="AU305" s="20" t="s">
        <v>224</v>
      </c>
    </row>
    <row r="306" s="2" customFormat="1" ht="21.75" customHeight="1">
      <c r="A306" s="41"/>
      <c r="B306" s="42"/>
      <c r="C306" s="269" t="s">
        <v>1234</v>
      </c>
      <c r="D306" s="269" t="s">
        <v>565</v>
      </c>
      <c r="E306" s="270" t="s">
        <v>4132</v>
      </c>
      <c r="F306" s="271" t="s">
        <v>4133</v>
      </c>
      <c r="G306" s="272" t="s">
        <v>395</v>
      </c>
      <c r="H306" s="273">
        <v>2</v>
      </c>
      <c r="I306" s="274"/>
      <c r="J306" s="275">
        <f>ROUND(I306*H306,2)</f>
        <v>0</v>
      </c>
      <c r="K306" s="271" t="s">
        <v>19</v>
      </c>
      <c r="L306" s="276"/>
      <c r="M306" s="277" t="s">
        <v>19</v>
      </c>
      <c r="N306" s="278" t="s">
        <v>42</v>
      </c>
      <c r="O306" s="87"/>
      <c r="P306" s="216">
        <f>O306*H306</f>
        <v>0</v>
      </c>
      <c r="Q306" s="216">
        <v>0.00020000000000000001</v>
      </c>
      <c r="R306" s="216">
        <f>Q306*H306</f>
        <v>0.00040000000000000002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286</v>
      </c>
      <c r="AT306" s="218" t="s">
        <v>565</v>
      </c>
      <c r="AU306" s="218" t="s">
        <v>224</v>
      </c>
      <c r="AY306" s="20" t="s">
        <v>171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79</v>
      </c>
      <c r="BK306" s="219">
        <f>ROUND(I306*H306,2)</f>
        <v>0</v>
      </c>
      <c r="BL306" s="20" t="s">
        <v>235</v>
      </c>
      <c r="BM306" s="218" t="s">
        <v>4314</v>
      </c>
    </row>
    <row r="307" s="17" customFormat="1" ht="20.88" customHeight="1">
      <c r="A307" s="17"/>
      <c r="B307" s="287"/>
      <c r="C307" s="288"/>
      <c r="D307" s="289" t="s">
        <v>70</v>
      </c>
      <c r="E307" s="289" t="s">
        <v>4315</v>
      </c>
      <c r="F307" s="289" t="s">
        <v>4316</v>
      </c>
      <c r="G307" s="288"/>
      <c r="H307" s="288"/>
      <c r="I307" s="290"/>
      <c r="J307" s="291">
        <f>BK307</f>
        <v>0</v>
      </c>
      <c r="K307" s="288"/>
      <c r="L307" s="292"/>
      <c r="M307" s="293"/>
      <c r="N307" s="294"/>
      <c r="O307" s="294"/>
      <c r="P307" s="295">
        <f>SUM(P308:P322)</f>
        <v>0</v>
      </c>
      <c r="Q307" s="294"/>
      <c r="R307" s="295">
        <f>SUM(R308:R322)</f>
        <v>0.00183</v>
      </c>
      <c r="S307" s="294"/>
      <c r="T307" s="296">
        <f>SUM(T308:T322)</f>
        <v>0</v>
      </c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R307" s="297" t="s">
        <v>79</v>
      </c>
      <c r="AT307" s="298" t="s">
        <v>70</v>
      </c>
      <c r="AU307" s="298" t="s">
        <v>224</v>
      </c>
      <c r="AY307" s="297" t="s">
        <v>171</v>
      </c>
      <c r="BK307" s="299">
        <f>SUM(BK308:BK322)</f>
        <v>0</v>
      </c>
    </row>
    <row r="308" s="2" customFormat="1" ht="16.5" customHeight="1">
      <c r="A308" s="41"/>
      <c r="B308" s="42"/>
      <c r="C308" s="207" t="s">
        <v>722</v>
      </c>
      <c r="D308" s="207" t="s">
        <v>174</v>
      </c>
      <c r="E308" s="208" t="s">
        <v>4049</v>
      </c>
      <c r="F308" s="209" t="s">
        <v>4050</v>
      </c>
      <c r="G308" s="210" t="s">
        <v>395</v>
      </c>
      <c r="H308" s="211">
        <v>1</v>
      </c>
      <c r="I308" s="212"/>
      <c r="J308" s="213">
        <f>ROUND(I308*H308,2)</f>
        <v>0</v>
      </c>
      <c r="K308" s="209" t="s">
        <v>178</v>
      </c>
      <c r="L308" s="47"/>
      <c r="M308" s="214" t="s">
        <v>19</v>
      </c>
      <c r="N308" s="215" t="s">
        <v>42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235</v>
      </c>
      <c r="AT308" s="218" t="s">
        <v>174</v>
      </c>
      <c r="AU308" s="218" t="s">
        <v>204</v>
      </c>
      <c r="AY308" s="20" t="s">
        <v>171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235</v>
      </c>
      <c r="BM308" s="218" t="s">
        <v>4317</v>
      </c>
    </row>
    <row r="309" s="2" customFormat="1">
      <c r="A309" s="41"/>
      <c r="B309" s="42"/>
      <c r="C309" s="43"/>
      <c r="D309" s="220" t="s">
        <v>180</v>
      </c>
      <c r="E309" s="43"/>
      <c r="F309" s="221" t="s">
        <v>4052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180</v>
      </c>
      <c r="AU309" s="20" t="s">
        <v>204</v>
      </c>
    </row>
    <row r="310" s="2" customFormat="1" ht="16.5" customHeight="1">
      <c r="A310" s="41"/>
      <c r="B310" s="42"/>
      <c r="C310" s="269" t="s">
        <v>1247</v>
      </c>
      <c r="D310" s="269" t="s">
        <v>565</v>
      </c>
      <c r="E310" s="270" t="s">
        <v>4053</v>
      </c>
      <c r="F310" s="271" t="s">
        <v>4054</v>
      </c>
      <c r="G310" s="272" t="s">
        <v>395</v>
      </c>
      <c r="H310" s="273">
        <v>1</v>
      </c>
      <c r="I310" s="274"/>
      <c r="J310" s="275">
        <f>ROUND(I310*H310,2)</f>
        <v>0</v>
      </c>
      <c r="K310" s="271" t="s">
        <v>19</v>
      </c>
      <c r="L310" s="276"/>
      <c r="M310" s="277" t="s">
        <v>19</v>
      </c>
      <c r="N310" s="278" t="s">
        <v>42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286</v>
      </c>
      <c r="AT310" s="218" t="s">
        <v>565</v>
      </c>
      <c r="AU310" s="218" t="s">
        <v>204</v>
      </c>
      <c r="AY310" s="20" t="s">
        <v>171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79</v>
      </c>
      <c r="BK310" s="219">
        <f>ROUND(I310*H310,2)</f>
        <v>0</v>
      </c>
      <c r="BL310" s="20" t="s">
        <v>235</v>
      </c>
      <c r="BM310" s="218" t="s">
        <v>4318</v>
      </c>
    </row>
    <row r="311" s="2" customFormat="1" ht="16.5" customHeight="1">
      <c r="A311" s="41"/>
      <c r="B311" s="42"/>
      <c r="C311" s="207" t="s">
        <v>727</v>
      </c>
      <c r="D311" s="207" t="s">
        <v>174</v>
      </c>
      <c r="E311" s="208" t="s">
        <v>4108</v>
      </c>
      <c r="F311" s="209" t="s">
        <v>4109</v>
      </c>
      <c r="G311" s="210" t="s">
        <v>395</v>
      </c>
      <c r="H311" s="211">
        <v>3</v>
      </c>
      <c r="I311" s="212"/>
      <c r="J311" s="213">
        <f>ROUND(I311*H311,2)</f>
        <v>0</v>
      </c>
      <c r="K311" s="209" t="s">
        <v>178</v>
      </c>
      <c r="L311" s="47"/>
      <c r="M311" s="214" t="s">
        <v>19</v>
      </c>
      <c r="N311" s="215" t="s">
        <v>42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235</v>
      </c>
      <c r="AT311" s="218" t="s">
        <v>174</v>
      </c>
      <c r="AU311" s="218" t="s">
        <v>204</v>
      </c>
      <c r="AY311" s="20" t="s">
        <v>171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79</v>
      </c>
      <c r="BK311" s="219">
        <f>ROUND(I311*H311,2)</f>
        <v>0</v>
      </c>
      <c r="BL311" s="20" t="s">
        <v>235</v>
      </c>
      <c r="BM311" s="218" t="s">
        <v>4319</v>
      </c>
    </row>
    <row r="312" s="2" customFormat="1">
      <c r="A312" s="41"/>
      <c r="B312" s="42"/>
      <c r="C312" s="43"/>
      <c r="D312" s="220" t="s">
        <v>180</v>
      </c>
      <c r="E312" s="43"/>
      <c r="F312" s="221" t="s">
        <v>4111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180</v>
      </c>
      <c r="AU312" s="20" t="s">
        <v>204</v>
      </c>
    </row>
    <row r="313" s="2" customFormat="1" ht="16.5" customHeight="1">
      <c r="A313" s="41"/>
      <c r="B313" s="42"/>
      <c r="C313" s="269" t="s">
        <v>1258</v>
      </c>
      <c r="D313" s="269" t="s">
        <v>565</v>
      </c>
      <c r="E313" s="270" t="s">
        <v>4160</v>
      </c>
      <c r="F313" s="271" t="s">
        <v>4161</v>
      </c>
      <c r="G313" s="272" t="s">
        <v>395</v>
      </c>
      <c r="H313" s="273">
        <v>3</v>
      </c>
      <c r="I313" s="274"/>
      <c r="J313" s="275">
        <f>ROUND(I313*H313,2)</f>
        <v>0</v>
      </c>
      <c r="K313" s="271" t="s">
        <v>19</v>
      </c>
      <c r="L313" s="276"/>
      <c r="M313" s="277" t="s">
        <v>19</v>
      </c>
      <c r="N313" s="278" t="s">
        <v>42</v>
      </c>
      <c r="O313" s="87"/>
      <c r="P313" s="216">
        <f>O313*H313</f>
        <v>0</v>
      </c>
      <c r="Q313" s="216">
        <v>0.00036000000000000002</v>
      </c>
      <c r="R313" s="216">
        <f>Q313*H313</f>
        <v>0.00108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286</v>
      </c>
      <c r="AT313" s="218" t="s">
        <v>565</v>
      </c>
      <c r="AU313" s="218" t="s">
        <v>204</v>
      </c>
      <c r="AY313" s="20" t="s">
        <v>171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79</v>
      </c>
      <c r="BK313" s="219">
        <f>ROUND(I313*H313,2)</f>
        <v>0</v>
      </c>
      <c r="BL313" s="20" t="s">
        <v>235</v>
      </c>
      <c r="BM313" s="218" t="s">
        <v>4320</v>
      </c>
    </row>
    <row r="314" s="2" customFormat="1" ht="16.5" customHeight="1">
      <c r="A314" s="41"/>
      <c r="B314" s="42"/>
      <c r="C314" s="207" t="s">
        <v>732</v>
      </c>
      <c r="D314" s="207" t="s">
        <v>174</v>
      </c>
      <c r="E314" s="208" t="s">
        <v>4121</v>
      </c>
      <c r="F314" s="209" t="s">
        <v>4122</v>
      </c>
      <c r="G314" s="210" t="s">
        <v>395</v>
      </c>
      <c r="H314" s="211">
        <v>1</v>
      </c>
      <c r="I314" s="212"/>
      <c r="J314" s="213">
        <f>ROUND(I314*H314,2)</f>
        <v>0</v>
      </c>
      <c r="K314" s="209" t="s">
        <v>178</v>
      </c>
      <c r="L314" s="47"/>
      <c r="M314" s="214" t="s">
        <v>19</v>
      </c>
      <c r="N314" s="215" t="s">
        <v>42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235</v>
      </c>
      <c r="AT314" s="218" t="s">
        <v>174</v>
      </c>
      <c r="AU314" s="218" t="s">
        <v>204</v>
      </c>
      <c r="AY314" s="20" t="s">
        <v>171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79</v>
      </c>
      <c r="BK314" s="219">
        <f>ROUND(I314*H314,2)</f>
        <v>0</v>
      </c>
      <c r="BL314" s="20" t="s">
        <v>235</v>
      </c>
      <c r="BM314" s="218" t="s">
        <v>4321</v>
      </c>
    </row>
    <row r="315" s="2" customFormat="1">
      <c r="A315" s="41"/>
      <c r="B315" s="42"/>
      <c r="C315" s="43"/>
      <c r="D315" s="220" t="s">
        <v>180</v>
      </c>
      <c r="E315" s="43"/>
      <c r="F315" s="221" t="s">
        <v>4124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180</v>
      </c>
      <c r="AU315" s="20" t="s">
        <v>204</v>
      </c>
    </row>
    <row r="316" s="2" customFormat="1" ht="16.5" customHeight="1">
      <c r="A316" s="41"/>
      <c r="B316" s="42"/>
      <c r="C316" s="269" t="s">
        <v>1271</v>
      </c>
      <c r="D316" s="269" t="s">
        <v>565</v>
      </c>
      <c r="E316" s="270" t="s">
        <v>4125</v>
      </c>
      <c r="F316" s="271" t="s">
        <v>4126</v>
      </c>
      <c r="G316" s="272" t="s">
        <v>395</v>
      </c>
      <c r="H316" s="273">
        <v>1</v>
      </c>
      <c r="I316" s="274"/>
      <c r="J316" s="275">
        <f>ROUND(I316*H316,2)</f>
        <v>0</v>
      </c>
      <c r="K316" s="271" t="s">
        <v>19</v>
      </c>
      <c r="L316" s="276"/>
      <c r="M316" s="277" t="s">
        <v>19</v>
      </c>
      <c r="N316" s="278" t="s">
        <v>42</v>
      </c>
      <c r="O316" s="87"/>
      <c r="P316" s="216">
        <f>O316*H316</f>
        <v>0</v>
      </c>
      <c r="Q316" s="216">
        <v>0.00040000000000000002</v>
      </c>
      <c r="R316" s="216">
        <f>Q316*H316</f>
        <v>0.00040000000000000002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286</v>
      </c>
      <c r="AT316" s="218" t="s">
        <v>565</v>
      </c>
      <c r="AU316" s="218" t="s">
        <v>204</v>
      </c>
      <c r="AY316" s="20" t="s">
        <v>171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235</v>
      </c>
      <c r="BM316" s="218" t="s">
        <v>4322</v>
      </c>
    </row>
    <row r="317" s="2" customFormat="1" ht="21.75" customHeight="1">
      <c r="A317" s="41"/>
      <c r="B317" s="42"/>
      <c r="C317" s="207" t="s">
        <v>738</v>
      </c>
      <c r="D317" s="207" t="s">
        <v>174</v>
      </c>
      <c r="E317" s="208" t="s">
        <v>4165</v>
      </c>
      <c r="F317" s="209" t="s">
        <v>4166</v>
      </c>
      <c r="G317" s="210" t="s">
        <v>395</v>
      </c>
      <c r="H317" s="211">
        <v>1</v>
      </c>
      <c r="I317" s="212"/>
      <c r="J317" s="213">
        <f>ROUND(I317*H317,2)</f>
        <v>0</v>
      </c>
      <c r="K317" s="209" t="s">
        <v>178</v>
      </c>
      <c r="L317" s="47"/>
      <c r="M317" s="214" t="s">
        <v>19</v>
      </c>
      <c r="N317" s="215" t="s">
        <v>42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235</v>
      </c>
      <c r="AT317" s="218" t="s">
        <v>174</v>
      </c>
      <c r="AU317" s="218" t="s">
        <v>204</v>
      </c>
      <c r="AY317" s="20" t="s">
        <v>171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79</v>
      </c>
      <c r="BK317" s="219">
        <f>ROUND(I317*H317,2)</f>
        <v>0</v>
      </c>
      <c r="BL317" s="20" t="s">
        <v>235</v>
      </c>
      <c r="BM317" s="218" t="s">
        <v>4323</v>
      </c>
    </row>
    <row r="318" s="2" customFormat="1">
      <c r="A318" s="41"/>
      <c r="B318" s="42"/>
      <c r="C318" s="43"/>
      <c r="D318" s="220" t="s">
        <v>180</v>
      </c>
      <c r="E318" s="43"/>
      <c r="F318" s="221" t="s">
        <v>4168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180</v>
      </c>
      <c r="AU318" s="20" t="s">
        <v>204</v>
      </c>
    </row>
    <row r="319" s="2" customFormat="1" ht="16.5" customHeight="1">
      <c r="A319" s="41"/>
      <c r="B319" s="42"/>
      <c r="C319" s="269" t="s">
        <v>1286</v>
      </c>
      <c r="D319" s="269" t="s">
        <v>565</v>
      </c>
      <c r="E319" s="270" t="s">
        <v>4169</v>
      </c>
      <c r="F319" s="271" t="s">
        <v>4170</v>
      </c>
      <c r="G319" s="272" t="s">
        <v>395</v>
      </c>
      <c r="H319" s="273">
        <v>1</v>
      </c>
      <c r="I319" s="274"/>
      <c r="J319" s="275">
        <f>ROUND(I319*H319,2)</f>
        <v>0</v>
      </c>
      <c r="K319" s="271" t="s">
        <v>19</v>
      </c>
      <c r="L319" s="276"/>
      <c r="M319" s="277" t="s">
        <v>19</v>
      </c>
      <c r="N319" s="278" t="s">
        <v>42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286</v>
      </c>
      <c r="AT319" s="218" t="s">
        <v>565</v>
      </c>
      <c r="AU319" s="218" t="s">
        <v>204</v>
      </c>
      <c r="AY319" s="20" t="s">
        <v>171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235</v>
      </c>
      <c r="BM319" s="218" t="s">
        <v>4324</v>
      </c>
    </row>
    <row r="320" s="2" customFormat="1" ht="16.5" customHeight="1">
      <c r="A320" s="41"/>
      <c r="B320" s="42"/>
      <c r="C320" s="269" t="s">
        <v>743</v>
      </c>
      <c r="D320" s="269" t="s">
        <v>565</v>
      </c>
      <c r="E320" s="270" t="s">
        <v>4068</v>
      </c>
      <c r="F320" s="271" t="s">
        <v>4069</v>
      </c>
      <c r="G320" s="272" t="s">
        <v>395</v>
      </c>
      <c r="H320" s="273">
        <v>1</v>
      </c>
      <c r="I320" s="274"/>
      <c r="J320" s="275">
        <f>ROUND(I320*H320,2)</f>
        <v>0</v>
      </c>
      <c r="K320" s="271" t="s">
        <v>19</v>
      </c>
      <c r="L320" s="276"/>
      <c r="M320" s="277" t="s">
        <v>19</v>
      </c>
      <c r="N320" s="278" t="s">
        <v>42</v>
      </c>
      <c r="O320" s="87"/>
      <c r="P320" s="216">
        <f>O320*H320</f>
        <v>0</v>
      </c>
      <c r="Q320" s="216">
        <v>0.00035</v>
      </c>
      <c r="R320" s="216">
        <f>Q320*H320</f>
        <v>0.00035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286</v>
      </c>
      <c r="AT320" s="218" t="s">
        <v>565</v>
      </c>
      <c r="AU320" s="218" t="s">
        <v>204</v>
      </c>
      <c r="AY320" s="20" t="s">
        <v>171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235</v>
      </c>
      <c r="BM320" s="218" t="s">
        <v>4325</v>
      </c>
    </row>
    <row r="321" s="2" customFormat="1" ht="16.5" customHeight="1">
      <c r="A321" s="41"/>
      <c r="B321" s="42"/>
      <c r="C321" s="207" t="s">
        <v>1295</v>
      </c>
      <c r="D321" s="207" t="s">
        <v>174</v>
      </c>
      <c r="E321" s="208" t="s">
        <v>4064</v>
      </c>
      <c r="F321" s="209" t="s">
        <v>4065</v>
      </c>
      <c r="G321" s="210" t="s">
        <v>395</v>
      </c>
      <c r="H321" s="211">
        <v>1</v>
      </c>
      <c r="I321" s="212"/>
      <c r="J321" s="213">
        <f>ROUND(I321*H321,2)</f>
        <v>0</v>
      </c>
      <c r="K321" s="209" t="s">
        <v>178</v>
      </c>
      <c r="L321" s="47"/>
      <c r="M321" s="214" t="s">
        <v>19</v>
      </c>
      <c r="N321" s="215" t="s">
        <v>42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235</v>
      </c>
      <c r="AT321" s="218" t="s">
        <v>174</v>
      </c>
      <c r="AU321" s="218" t="s">
        <v>204</v>
      </c>
      <c r="AY321" s="20" t="s">
        <v>171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235</v>
      </c>
      <c r="BM321" s="218" t="s">
        <v>4326</v>
      </c>
    </row>
    <row r="322" s="2" customFormat="1">
      <c r="A322" s="41"/>
      <c r="B322" s="42"/>
      <c r="C322" s="43"/>
      <c r="D322" s="220" t="s">
        <v>180</v>
      </c>
      <c r="E322" s="43"/>
      <c r="F322" s="221" t="s">
        <v>4067</v>
      </c>
      <c r="G322" s="43"/>
      <c r="H322" s="43"/>
      <c r="I322" s="222"/>
      <c r="J322" s="43"/>
      <c r="K322" s="43"/>
      <c r="L322" s="47"/>
      <c r="M322" s="283"/>
      <c r="N322" s="284"/>
      <c r="O322" s="285"/>
      <c r="P322" s="285"/>
      <c r="Q322" s="285"/>
      <c r="R322" s="285"/>
      <c r="S322" s="285"/>
      <c r="T322" s="286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180</v>
      </c>
      <c r="AU322" s="20" t="s">
        <v>204</v>
      </c>
    </row>
    <row r="323" s="2" customFormat="1" ht="6.96" customHeight="1">
      <c r="A323" s="41"/>
      <c r="B323" s="62"/>
      <c r="C323" s="63"/>
      <c r="D323" s="63"/>
      <c r="E323" s="63"/>
      <c r="F323" s="63"/>
      <c r="G323" s="63"/>
      <c r="H323" s="63"/>
      <c r="I323" s="63"/>
      <c r="J323" s="63"/>
      <c r="K323" s="63"/>
      <c r="L323" s="47"/>
      <c r="M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</sheetData>
  <sheetProtection sheet="1" autoFilter="0" formatColumns="0" formatRows="0" objects="1" scenarios="1" spinCount="100000" saltValue="t9AgnnIaJZLNXka4lxQ64Qm8EzhcvEGNYnAGmhYGXHpM4prGetHd350cChkOgXUQNHOeEr/mDbwq0Jx//jCbdQ==" hashValue="P0KrLR5Fsuh/7MqmSGKoGmkVES1aTNVBgXFTWQtp0ZHm6+kiJq928zpLlakfXJaQR2Y2ePC0ZwaAo9s00ZglJQ==" algorithmName="SHA-512" password="CC35"/>
  <autoFilter ref="C88:K32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741136321"/>
    <hyperlink ref="F97" r:id="rId2" display="https://podminky.urs.cz/item/CS_URS_2023_01/741810002"/>
    <hyperlink ref="F100" r:id="rId3" display="https://podminky.urs.cz/item/CS_URS_2023_01/741331032"/>
    <hyperlink ref="F104" r:id="rId4" display="https://podminky.urs.cz/item/CS_URS_2023_01/741330651"/>
    <hyperlink ref="F107" r:id="rId5" display="https://podminky.urs.cz/item/CS_URS_2023_01/741320105"/>
    <hyperlink ref="F110" r:id="rId6" display="https://podminky.urs.cz/item/CS_URS_2023_01/741330032"/>
    <hyperlink ref="F114" r:id="rId7" display="https://podminky.urs.cz/item/CS_URS_2023_01/741320165"/>
    <hyperlink ref="F118" r:id="rId8" display="https://podminky.urs.cz/item/CS_URS_2023_01/741320175"/>
    <hyperlink ref="F123" r:id="rId9" display="https://podminky.urs.cz/item/CS_URS_2023_01/741320201"/>
    <hyperlink ref="F126" r:id="rId10" display="https://podminky.urs.cz/item/CS_URS_2023_01/741321003"/>
    <hyperlink ref="F129" r:id="rId11" display="https://podminky.urs.cz/item/CS_URS_2023_01/741322011"/>
    <hyperlink ref="F132" r:id="rId12" display="https://podminky.urs.cz/item/CS_URS_2023_01/741210002"/>
    <hyperlink ref="F138" r:id="rId13" display="https://podminky.urs.cz/item/CS_URS_2023_01/741136321"/>
    <hyperlink ref="F141" r:id="rId14" display="https://podminky.urs.cz/item/CS_URS_2023_01/741320175"/>
    <hyperlink ref="F144" r:id="rId15" display="https://podminky.urs.cz/item/CS_URS_2023_01/741320201"/>
    <hyperlink ref="F147" r:id="rId16" display="https://podminky.urs.cz/item/CS_URS_2023_01/741210001"/>
    <hyperlink ref="F151" r:id="rId17" display="https://podminky.urs.cz/item/CS_URS_2023_01/741331032"/>
    <hyperlink ref="F154" r:id="rId18" display="https://podminky.urs.cz/item/CS_URS_2023_01/741136321"/>
    <hyperlink ref="F158" r:id="rId19" display="https://podminky.urs.cz/item/CS_URS_2023_01/741810001"/>
    <hyperlink ref="F160" r:id="rId20" display="https://podminky.urs.cz/item/CS_URS_2023_01/741320105"/>
    <hyperlink ref="F163" r:id="rId21" display="https://podminky.urs.cz/item/CS_URS_2023_01/741320175"/>
    <hyperlink ref="F166" r:id="rId22" display="https://podminky.urs.cz/item/CS_URS_2023_01/741320201"/>
    <hyperlink ref="F169" r:id="rId23" display="https://podminky.urs.cz/item/CS_URS_2023_01/741321003"/>
    <hyperlink ref="F172" r:id="rId24" display="https://podminky.urs.cz/item/CS_URS_2023_01/741322061"/>
    <hyperlink ref="F175" r:id="rId25" display="https://podminky.urs.cz/item/CS_URS_2023_01/741210001"/>
    <hyperlink ref="F178" r:id="rId26" display="https://podminky.urs.cz/item/CS_URS_2023_01/741331032"/>
    <hyperlink ref="F182" r:id="rId27" display="https://podminky.urs.cz/item/CS_URS_2023_01/741136321"/>
    <hyperlink ref="F185" r:id="rId28" display="https://podminky.urs.cz/item/CS_URS_2023_01/741331032"/>
    <hyperlink ref="F188" r:id="rId29" display="https://podminky.urs.cz/item/CS_URS_2023_01/741320105"/>
    <hyperlink ref="F192" r:id="rId30" display="https://podminky.urs.cz/item/CS_URS_2023_01/741320201"/>
    <hyperlink ref="F195" r:id="rId31" display="https://podminky.urs.cz/item/CS_URS_2023_01/741321003"/>
    <hyperlink ref="F198" r:id="rId32" display="https://podminky.urs.cz/item/CS_URS_2023_01/741322061"/>
    <hyperlink ref="F201" r:id="rId33" display="https://podminky.urs.cz/item/CS_URS_2023_01/741210001"/>
    <hyperlink ref="F205" r:id="rId34" display="https://podminky.urs.cz/item/CS_URS_2023_01/741810001"/>
    <hyperlink ref="F208" r:id="rId35" display="https://podminky.urs.cz/item/CS_URS_2023_01/741136321"/>
    <hyperlink ref="F211" r:id="rId36" display="https://podminky.urs.cz/item/CS_URS_2023_01/741320105"/>
    <hyperlink ref="F214" r:id="rId37" display="https://podminky.urs.cz/item/CS_URS_2023_01/741320201"/>
    <hyperlink ref="F216" r:id="rId38" display="https://podminky.urs.cz/item/CS_URS_2023_01/741320165"/>
    <hyperlink ref="F223" r:id="rId39" display="https://podminky.urs.cz/item/CS_URS_2023_01/741321003"/>
    <hyperlink ref="F226" r:id="rId40" display="https://podminky.urs.cz/item/CS_URS_2023_01/741322061"/>
    <hyperlink ref="F229" r:id="rId41" display="https://podminky.urs.cz/item/CS_URS_2023_01/741210001"/>
    <hyperlink ref="F233" r:id="rId42" display="https://podminky.urs.cz/item/CS_URS_2023_01/741810001"/>
    <hyperlink ref="F236" r:id="rId43" display="https://podminky.urs.cz/item/CS_URS_2023_01/741136321"/>
    <hyperlink ref="F239" r:id="rId44" display="https://podminky.urs.cz/item/CS_URS_2023_01/741320105"/>
    <hyperlink ref="F242" r:id="rId45" display="https://podminky.urs.cz/item/CS_URS_2023_01/741320165"/>
    <hyperlink ref="F245" r:id="rId46" display="https://podminky.urs.cz/item/CS_URS_2023_01/741320201"/>
    <hyperlink ref="F248" r:id="rId47" display="https://podminky.urs.cz/item/CS_URS_2023_01/741321003"/>
    <hyperlink ref="F252" r:id="rId48" display="https://podminky.urs.cz/item/CS_URS_2023_01/741322061"/>
    <hyperlink ref="F255" r:id="rId49" display="https://podminky.urs.cz/item/CS_URS_2023_01/741210001"/>
    <hyperlink ref="F259" r:id="rId50" display="https://podminky.urs.cz/item/CS_URS_2023_01/741810001"/>
    <hyperlink ref="F262" r:id="rId51" display="https://podminky.urs.cz/item/CS_URS_2023_01/741136321"/>
    <hyperlink ref="F265" r:id="rId52" display="https://podminky.urs.cz/item/CS_URS_2023_01/741320105"/>
    <hyperlink ref="F268" r:id="rId53" display="https://podminky.urs.cz/item/CS_URS_2023_01/741320201"/>
    <hyperlink ref="F271" r:id="rId54" display="https://podminky.urs.cz/item/CS_URS_2023_01/741321003"/>
    <hyperlink ref="F274" r:id="rId55" display="https://podminky.urs.cz/item/CS_URS_2023_01/741322061"/>
    <hyperlink ref="F277" r:id="rId56" display="https://podminky.urs.cz/item/CS_URS_2023_01/741210001"/>
    <hyperlink ref="F281" r:id="rId57" display="https://podminky.urs.cz/item/CS_URS_2023_01/741810001"/>
    <hyperlink ref="F284" r:id="rId58" display="https://podminky.urs.cz/item/CS_URS_2023_01/741210001"/>
    <hyperlink ref="F287" r:id="rId59" display="https://podminky.urs.cz/item/CS_URS_2023_01/741136321"/>
    <hyperlink ref="F290" r:id="rId60" display="https://podminky.urs.cz/item/CS_URS_2023_01/741320165"/>
    <hyperlink ref="F293" r:id="rId61" display="https://podminky.urs.cz/item/CS_URS_2023_01/741320201"/>
    <hyperlink ref="F296" r:id="rId62" display="https://podminky.urs.cz/item/CS_URS_2023_01/741322061"/>
    <hyperlink ref="F299" r:id="rId63" display="https://podminky.urs.cz/item/CS_URS_2023_01/741810002"/>
    <hyperlink ref="F302" r:id="rId64" display="https://podminky.urs.cz/item/CS_URS_2023_01/741330032"/>
    <hyperlink ref="F305" r:id="rId65" display="https://podminky.urs.cz/item/CS_URS_2023_01/741321003"/>
    <hyperlink ref="F309" r:id="rId66" display="https://podminky.urs.cz/item/CS_URS_2023_01/741136321"/>
    <hyperlink ref="F312" r:id="rId67" display="https://podminky.urs.cz/item/CS_URS_2023_01/741320175"/>
    <hyperlink ref="F315" r:id="rId68" display="https://podminky.urs.cz/item/CS_URS_2023_01/741320201"/>
    <hyperlink ref="F318" r:id="rId69" display="https://podminky.urs.cz/item/CS_URS_2023_01/741210001"/>
    <hyperlink ref="F322" r:id="rId70" display="https://podminky.urs.cz/item/CS_URS_2023_01/7413310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4327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ROUND((SUM(BE88:BE261)),  2)</f>
        <v>0</v>
      </c>
      <c r="G33" s="41"/>
      <c r="H33" s="41"/>
      <c r="I33" s="151">
        <v>0.20999999999999999</v>
      </c>
      <c r="J33" s="150">
        <f>ROUND(((SUM(BE88:BE261))*I33),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ROUND((SUM(BF88:BF261)),  2)</f>
        <v>0</v>
      </c>
      <c r="G34" s="41"/>
      <c r="H34" s="41"/>
      <c r="I34" s="151">
        <v>0.14999999999999999</v>
      </c>
      <c r="J34" s="150">
        <f>ROUND(((SUM(BF88:BF261))*I34),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ROUND((SUM(BG88:BG261)),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ROUND((SUM(BH88:BH261)),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ROUND((SUM(BI88:BI261)),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E-04 - Elektroinstalace NN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4328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4329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4330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4331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J126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141</v>
      </c>
      <c r="E66" s="171"/>
      <c r="F66" s="171"/>
      <c r="G66" s="171"/>
      <c r="H66" s="171"/>
      <c r="I66" s="171"/>
      <c r="J66" s="172">
        <f>J141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4332</v>
      </c>
      <c r="E67" s="177"/>
      <c r="F67" s="177"/>
      <c r="G67" s="177"/>
      <c r="H67" s="177"/>
      <c r="I67" s="177"/>
      <c r="J67" s="178">
        <f>J142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4333</v>
      </c>
      <c r="E68" s="177"/>
      <c r="F68" s="177"/>
      <c r="G68" s="177"/>
      <c r="H68" s="177"/>
      <c r="I68" s="177"/>
      <c r="J68" s="178">
        <f>J232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ÚSTÍ NAD LABEM STŘEKOV ON - OPRAVA OBJEKTU _OPRAVA Č.1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E-04 - Elektroinstalace NN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1. 4. 2023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Sprva železnic,s.o.</v>
      </c>
      <c r="G84" s="43"/>
      <c r="H84" s="43"/>
      <c r="I84" s="35" t="s">
        <v>32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30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157</v>
      </c>
      <c r="D87" s="183" t="s">
        <v>56</v>
      </c>
      <c r="E87" s="183" t="s">
        <v>52</v>
      </c>
      <c r="F87" s="183" t="s">
        <v>53</v>
      </c>
      <c r="G87" s="183" t="s">
        <v>158</v>
      </c>
      <c r="H87" s="183" t="s">
        <v>159</v>
      </c>
      <c r="I87" s="183" t="s">
        <v>160</v>
      </c>
      <c r="J87" s="183" t="s">
        <v>126</v>
      </c>
      <c r="K87" s="184" t="s">
        <v>161</v>
      </c>
      <c r="L87" s="185"/>
      <c r="M87" s="95" t="s">
        <v>19</v>
      </c>
      <c r="N87" s="96" t="s">
        <v>41</v>
      </c>
      <c r="O87" s="96" t="s">
        <v>162</v>
      </c>
      <c r="P87" s="96" t="s">
        <v>163</v>
      </c>
      <c r="Q87" s="96" t="s">
        <v>164</v>
      </c>
      <c r="R87" s="96" t="s">
        <v>165</v>
      </c>
      <c r="S87" s="96" t="s">
        <v>166</v>
      </c>
      <c r="T87" s="97" t="s">
        <v>167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168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P89+P141</f>
        <v>0</v>
      </c>
      <c r="Q88" s="99"/>
      <c r="R88" s="188">
        <f>R89+R141</f>
        <v>23.122833000000004</v>
      </c>
      <c r="S88" s="99"/>
      <c r="T88" s="189">
        <f>T89+T141</f>
        <v>0.45000000000000007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70</v>
      </c>
      <c r="AU88" s="20" t="s">
        <v>127</v>
      </c>
      <c r="BK88" s="190">
        <f>BK89+BK141</f>
        <v>0</v>
      </c>
    </row>
    <row r="89" s="12" customFormat="1" ht="25.92" customHeight="1">
      <c r="A89" s="12"/>
      <c r="B89" s="191"/>
      <c r="C89" s="192"/>
      <c r="D89" s="193" t="s">
        <v>70</v>
      </c>
      <c r="E89" s="194" t="s">
        <v>169</v>
      </c>
      <c r="F89" s="194" t="s">
        <v>169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P90+P108+P115+P126+P138</f>
        <v>0</v>
      </c>
      <c r="Q89" s="199"/>
      <c r="R89" s="200">
        <f>R90+R108+R115+R126+R138</f>
        <v>21.677233000000005</v>
      </c>
      <c r="S89" s="199"/>
      <c r="T89" s="201">
        <f>T90+T108+T115+T126+T138</f>
        <v>0.45000000000000007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79</v>
      </c>
      <c r="AT89" s="203" t="s">
        <v>70</v>
      </c>
      <c r="AU89" s="203" t="s">
        <v>71</v>
      </c>
      <c r="AY89" s="202" t="s">
        <v>171</v>
      </c>
      <c r="BK89" s="204">
        <f>BK90+BK108+BK115+BK126+BK138</f>
        <v>0</v>
      </c>
    </row>
    <row r="90" s="12" customFormat="1" ht="22.8" customHeight="1">
      <c r="A90" s="12"/>
      <c r="B90" s="191"/>
      <c r="C90" s="192"/>
      <c r="D90" s="193" t="s">
        <v>70</v>
      </c>
      <c r="E90" s="205" t="s">
        <v>79</v>
      </c>
      <c r="F90" s="205" t="s">
        <v>4334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SUM(P91:P107)</f>
        <v>0</v>
      </c>
      <c r="Q90" s="199"/>
      <c r="R90" s="200">
        <f>SUM(R91:R107)</f>
        <v>21.600000000000001</v>
      </c>
      <c r="S90" s="199"/>
      <c r="T90" s="201">
        <f>SUM(T91:T107)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70</v>
      </c>
      <c r="AU90" s="203" t="s">
        <v>79</v>
      </c>
      <c r="AY90" s="202" t="s">
        <v>171</v>
      </c>
      <c r="BK90" s="204">
        <f>SUM(BK91:BK107)</f>
        <v>0</v>
      </c>
    </row>
    <row r="91" s="2" customFormat="1" ht="24.15" customHeight="1">
      <c r="A91" s="41"/>
      <c r="B91" s="42"/>
      <c r="C91" s="207" t="s">
        <v>79</v>
      </c>
      <c r="D91" s="207" t="s">
        <v>174</v>
      </c>
      <c r="E91" s="208" t="s">
        <v>4335</v>
      </c>
      <c r="F91" s="209" t="s">
        <v>4336</v>
      </c>
      <c r="G91" s="210" t="s">
        <v>534</v>
      </c>
      <c r="H91" s="211">
        <v>12</v>
      </c>
      <c r="I91" s="212"/>
      <c r="J91" s="213">
        <f>ROUND(I91*H91,2)</f>
        <v>0</v>
      </c>
      <c r="K91" s="209" t="s">
        <v>178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179</v>
      </c>
      <c r="AT91" s="218" t="s">
        <v>174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179</v>
      </c>
      <c r="BM91" s="218" t="s">
        <v>4337</v>
      </c>
    </row>
    <row r="92" s="2" customFormat="1">
      <c r="A92" s="41"/>
      <c r="B92" s="42"/>
      <c r="C92" s="43"/>
      <c r="D92" s="220" t="s">
        <v>180</v>
      </c>
      <c r="E92" s="43"/>
      <c r="F92" s="221" t="s">
        <v>4338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180</v>
      </c>
      <c r="AU92" s="20" t="s">
        <v>81</v>
      </c>
    </row>
    <row r="93" s="2" customFormat="1" ht="24.15" customHeight="1">
      <c r="A93" s="41"/>
      <c r="B93" s="42"/>
      <c r="C93" s="207" t="s">
        <v>81</v>
      </c>
      <c r="D93" s="207" t="s">
        <v>174</v>
      </c>
      <c r="E93" s="208" t="s">
        <v>4339</v>
      </c>
      <c r="F93" s="209" t="s">
        <v>4340</v>
      </c>
      <c r="G93" s="210" t="s">
        <v>534</v>
      </c>
      <c r="H93" s="211">
        <v>12</v>
      </c>
      <c r="I93" s="212"/>
      <c r="J93" s="213">
        <f>ROUND(I93*H93,2)</f>
        <v>0</v>
      </c>
      <c r="K93" s="209" t="s">
        <v>178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179</v>
      </c>
      <c r="AT93" s="218" t="s">
        <v>174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179</v>
      </c>
      <c r="BM93" s="218" t="s">
        <v>179</v>
      </c>
    </row>
    <row r="94" s="2" customFormat="1">
      <c r="A94" s="41"/>
      <c r="B94" s="42"/>
      <c r="C94" s="43"/>
      <c r="D94" s="220" t="s">
        <v>180</v>
      </c>
      <c r="E94" s="43"/>
      <c r="F94" s="221" t="s">
        <v>4341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180</v>
      </c>
      <c r="AU94" s="20" t="s">
        <v>81</v>
      </c>
    </row>
    <row r="95" s="2" customFormat="1" ht="37.8" customHeight="1">
      <c r="A95" s="41"/>
      <c r="B95" s="42"/>
      <c r="C95" s="207" t="s">
        <v>185</v>
      </c>
      <c r="D95" s="207" t="s">
        <v>174</v>
      </c>
      <c r="E95" s="208" t="s">
        <v>4342</v>
      </c>
      <c r="F95" s="209" t="s">
        <v>4343</v>
      </c>
      <c r="G95" s="210" t="s">
        <v>534</v>
      </c>
      <c r="H95" s="211">
        <v>12</v>
      </c>
      <c r="I95" s="212"/>
      <c r="J95" s="213">
        <f>ROUND(I95*H95,2)</f>
        <v>0</v>
      </c>
      <c r="K95" s="209" t="s">
        <v>178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179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179</v>
      </c>
      <c r="BM95" s="218" t="s">
        <v>197</v>
      </c>
    </row>
    <row r="96" s="2" customFormat="1">
      <c r="A96" s="41"/>
      <c r="B96" s="42"/>
      <c r="C96" s="43"/>
      <c r="D96" s="220" t="s">
        <v>180</v>
      </c>
      <c r="E96" s="43"/>
      <c r="F96" s="221" t="s">
        <v>4344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180</v>
      </c>
      <c r="AU96" s="20" t="s">
        <v>81</v>
      </c>
    </row>
    <row r="97" s="2" customFormat="1" ht="16.5" customHeight="1">
      <c r="A97" s="41"/>
      <c r="B97" s="42"/>
      <c r="C97" s="269" t="s">
        <v>179</v>
      </c>
      <c r="D97" s="269" t="s">
        <v>565</v>
      </c>
      <c r="E97" s="270" t="s">
        <v>4345</v>
      </c>
      <c r="F97" s="271" t="s">
        <v>4346</v>
      </c>
      <c r="G97" s="272" t="s">
        <v>177</v>
      </c>
      <c r="H97" s="273">
        <v>21.600000000000001</v>
      </c>
      <c r="I97" s="274"/>
      <c r="J97" s="275">
        <f>ROUND(I97*H97,2)</f>
        <v>0</v>
      </c>
      <c r="K97" s="271" t="s">
        <v>178</v>
      </c>
      <c r="L97" s="276"/>
      <c r="M97" s="277" t="s">
        <v>19</v>
      </c>
      <c r="N97" s="278" t="s">
        <v>42</v>
      </c>
      <c r="O97" s="87"/>
      <c r="P97" s="216">
        <f>O97*H97</f>
        <v>0</v>
      </c>
      <c r="Q97" s="216">
        <v>1</v>
      </c>
      <c r="R97" s="216">
        <f>Q97*H97</f>
        <v>21.600000000000001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204</v>
      </c>
      <c r="AT97" s="218" t="s">
        <v>565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179</v>
      </c>
      <c r="BM97" s="218" t="s">
        <v>204</v>
      </c>
    </row>
    <row r="98" s="13" customFormat="1">
      <c r="A98" s="13"/>
      <c r="B98" s="225"/>
      <c r="C98" s="226"/>
      <c r="D98" s="227" t="s">
        <v>182</v>
      </c>
      <c r="E98" s="228" t="s">
        <v>19</v>
      </c>
      <c r="F98" s="229" t="s">
        <v>4347</v>
      </c>
      <c r="G98" s="226"/>
      <c r="H98" s="230">
        <v>21.600000000000001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182</v>
      </c>
      <c r="AU98" s="236" t="s">
        <v>81</v>
      </c>
      <c r="AV98" s="13" t="s">
        <v>81</v>
      </c>
      <c r="AW98" s="13" t="s">
        <v>33</v>
      </c>
      <c r="AX98" s="13" t="s">
        <v>71</v>
      </c>
      <c r="AY98" s="236" t="s">
        <v>171</v>
      </c>
    </row>
    <row r="99" s="15" customFormat="1">
      <c r="A99" s="15"/>
      <c r="B99" s="248"/>
      <c r="C99" s="249"/>
      <c r="D99" s="227" t="s">
        <v>182</v>
      </c>
      <c r="E99" s="250" t="s">
        <v>19</v>
      </c>
      <c r="F99" s="251" t="s">
        <v>188</v>
      </c>
      <c r="G99" s="249"/>
      <c r="H99" s="252">
        <v>21.600000000000001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182</v>
      </c>
      <c r="AU99" s="258" t="s">
        <v>81</v>
      </c>
      <c r="AV99" s="15" t="s">
        <v>179</v>
      </c>
      <c r="AW99" s="15" t="s">
        <v>33</v>
      </c>
      <c r="AX99" s="15" t="s">
        <v>79</v>
      </c>
      <c r="AY99" s="258" t="s">
        <v>171</v>
      </c>
    </row>
    <row r="100" s="2" customFormat="1" ht="21.75" customHeight="1">
      <c r="A100" s="41"/>
      <c r="B100" s="42"/>
      <c r="C100" s="207" t="s">
        <v>210</v>
      </c>
      <c r="D100" s="207" t="s">
        <v>174</v>
      </c>
      <c r="E100" s="208" t="s">
        <v>4348</v>
      </c>
      <c r="F100" s="209" t="s">
        <v>4349</v>
      </c>
      <c r="G100" s="210" t="s">
        <v>191</v>
      </c>
      <c r="H100" s="211">
        <v>38.399999999999999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179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179</v>
      </c>
      <c r="BM100" s="218" t="s">
        <v>219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4350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2" customFormat="1" ht="16.5" customHeight="1">
      <c r="A102" s="41"/>
      <c r="B102" s="42"/>
      <c r="C102" s="207" t="s">
        <v>197</v>
      </c>
      <c r="D102" s="207" t="s">
        <v>174</v>
      </c>
      <c r="E102" s="208" t="s">
        <v>4351</v>
      </c>
      <c r="F102" s="209" t="s">
        <v>4352</v>
      </c>
      <c r="G102" s="210" t="s">
        <v>234</v>
      </c>
      <c r="H102" s="211">
        <v>60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42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179</v>
      </c>
      <c r="AT102" s="218" t="s">
        <v>174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179</v>
      </c>
      <c r="BM102" s="218" t="s">
        <v>235</v>
      </c>
    </row>
    <row r="103" s="2" customFormat="1" ht="16.5" customHeight="1">
      <c r="A103" s="41"/>
      <c r="B103" s="42"/>
      <c r="C103" s="269" t="s">
        <v>224</v>
      </c>
      <c r="D103" s="269" t="s">
        <v>565</v>
      </c>
      <c r="E103" s="270" t="s">
        <v>4353</v>
      </c>
      <c r="F103" s="271" t="s">
        <v>4354</v>
      </c>
      <c r="G103" s="272" t="s">
        <v>234</v>
      </c>
      <c r="H103" s="273">
        <v>60</v>
      </c>
      <c r="I103" s="274"/>
      <c r="J103" s="275">
        <f>ROUND(I103*H103,2)</f>
        <v>0</v>
      </c>
      <c r="K103" s="271" t="s">
        <v>19</v>
      </c>
      <c r="L103" s="276"/>
      <c r="M103" s="277" t="s">
        <v>19</v>
      </c>
      <c r="N103" s="278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204</v>
      </c>
      <c r="AT103" s="218" t="s">
        <v>565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179</v>
      </c>
      <c r="BM103" s="218" t="s">
        <v>241</v>
      </c>
    </row>
    <row r="104" s="2" customFormat="1">
      <c r="A104" s="41"/>
      <c r="B104" s="42"/>
      <c r="C104" s="43"/>
      <c r="D104" s="227" t="s">
        <v>4355</v>
      </c>
      <c r="E104" s="43"/>
      <c r="F104" s="300" t="s">
        <v>4356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4355</v>
      </c>
      <c r="AU104" s="20" t="s">
        <v>81</v>
      </c>
    </row>
    <row r="105" s="2" customFormat="1" ht="16.5" customHeight="1">
      <c r="A105" s="41"/>
      <c r="B105" s="42"/>
      <c r="C105" s="207" t="s">
        <v>204</v>
      </c>
      <c r="D105" s="207" t="s">
        <v>174</v>
      </c>
      <c r="E105" s="208" t="s">
        <v>4357</v>
      </c>
      <c r="F105" s="209" t="s">
        <v>4358</v>
      </c>
      <c r="G105" s="210" t="s">
        <v>234</v>
      </c>
      <c r="H105" s="211">
        <v>60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248</v>
      </c>
    </row>
    <row r="106" s="2" customFormat="1" ht="16.5" customHeight="1">
      <c r="A106" s="41"/>
      <c r="B106" s="42"/>
      <c r="C106" s="269" t="s">
        <v>238</v>
      </c>
      <c r="D106" s="269" t="s">
        <v>565</v>
      </c>
      <c r="E106" s="270" t="s">
        <v>4359</v>
      </c>
      <c r="F106" s="271" t="s">
        <v>4360</v>
      </c>
      <c r="G106" s="272" t="s">
        <v>234</v>
      </c>
      <c r="H106" s="273">
        <v>60</v>
      </c>
      <c r="I106" s="274"/>
      <c r="J106" s="275">
        <f>ROUND(I106*H106,2)</f>
        <v>0</v>
      </c>
      <c r="K106" s="271" t="s">
        <v>19</v>
      </c>
      <c r="L106" s="276"/>
      <c r="M106" s="277" t="s">
        <v>19</v>
      </c>
      <c r="N106" s="278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204</v>
      </c>
      <c r="AT106" s="218" t="s">
        <v>565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179</v>
      </c>
      <c r="BM106" s="218" t="s">
        <v>258</v>
      </c>
    </row>
    <row r="107" s="2" customFormat="1">
      <c r="A107" s="41"/>
      <c r="B107" s="42"/>
      <c r="C107" s="43"/>
      <c r="D107" s="227" t="s">
        <v>4355</v>
      </c>
      <c r="E107" s="43"/>
      <c r="F107" s="300" t="s">
        <v>4361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4355</v>
      </c>
      <c r="AU107" s="20" t="s">
        <v>81</v>
      </c>
    </row>
    <row r="108" s="12" customFormat="1" ht="22.8" customHeight="1">
      <c r="A108" s="12"/>
      <c r="B108" s="191"/>
      <c r="C108" s="192"/>
      <c r="D108" s="193" t="s">
        <v>70</v>
      </c>
      <c r="E108" s="205" t="s">
        <v>261</v>
      </c>
      <c r="F108" s="205" t="s">
        <v>4362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SUM(P109:P114)</f>
        <v>0</v>
      </c>
      <c r="Q108" s="199"/>
      <c r="R108" s="200">
        <f>SUM(R109:R114)</f>
        <v>0.07023299999999999</v>
      </c>
      <c r="S108" s="199"/>
      <c r="T108" s="201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79</v>
      </c>
      <c r="AT108" s="203" t="s">
        <v>70</v>
      </c>
      <c r="AU108" s="203" t="s">
        <v>79</v>
      </c>
      <c r="AY108" s="202" t="s">
        <v>171</v>
      </c>
      <c r="BK108" s="204">
        <f>SUM(BK109:BK114)</f>
        <v>0</v>
      </c>
    </row>
    <row r="109" s="2" customFormat="1" ht="16.5" customHeight="1">
      <c r="A109" s="41"/>
      <c r="B109" s="42"/>
      <c r="C109" s="207" t="s">
        <v>213</v>
      </c>
      <c r="D109" s="207" t="s">
        <v>174</v>
      </c>
      <c r="E109" s="208" t="s">
        <v>4363</v>
      </c>
      <c r="F109" s="209" t="s">
        <v>4364</v>
      </c>
      <c r="G109" s="210" t="s">
        <v>191</v>
      </c>
      <c r="H109" s="211">
        <v>0.315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0.056000000000000001</v>
      </c>
      <c r="R109" s="216">
        <f>Q109*H109</f>
        <v>0.017639999999999999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179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179</v>
      </c>
      <c r="BM109" s="218" t="s">
        <v>265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4365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13" customFormat="1">
      <c r="A111" s="13"/>
      <c r="B111" s="225"/>
      <c r="C111" s="226"/>
      <c r="D111" s="227" t="s">
        <v>182</v>
      </c>
      <c r="E111" s="228" t="s">
        <v>19</v>
      </c>
      <c r="F111" s="229" t="s">
        <v>4366</v>
      </c>
      <c r="G111" s="226"/>
      <c r="H111" s="230">
        <v>0.315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182</v>
      </c>
      <c r="AU111" s="236" t="s">
        <v>81</v>
      </c>
      <c r="AV111" s="13" t="s">
        <v>81</v>
      </c>
      <c r="AW111" s="13" t="s">
        <v>33</v>
      </c>
      <c r="AX111" s="13" t="s">
        <v>71</v>
      </c>
      <c r="AY111" s="236" t="s">
        <v>171</v>
      </c>
    </row>
    <row r="112" s="15" customFormat="1">
      <c r="A112" s="15"/>
      <c r="B112" s="248"/>
      <c r="C112" s="249"/>
      <c r="D112" s="227" t="s">
        <v>182</v>
      </c>
      <c r="E112" s="250" t="s">
        <v>19</v>
      </c>
      <c r="F112" s="251" t="s">
        <v>188</v>
      </c>
      <c r="G112" s="249"/>
      <c r="H112" s="252">
        <v>0.315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182</v>
      </c>
      <c r="AU112" s="258" t="s">
        <v>81</v>
      </c>
      <c r="AV112" s="15" t="s">
        <v>179</v>
      </c>
      <c r="AW112" s="15" t="s">
        <v>33</v>
      </c>
      <c r="AX112" s="15" t="s">
        <v>79</v>
      </c>
      <c r="AY112" s="258" t="s">
        <v>171</v>
      </c>
    </row>
    <row r="113" s="2" customFormat="1" ht="16.5" customHeight="1">
      <c r="A113" s="41"/>
      <c r="B113" s="42"/>
      <c r="C113" s="207" t="s">
        <v>255</v>
      </c>
      <c r="D113" s="207" t="s">
        <v>174</v>
      </c>
      <c r="E113" s="208" t="s">
        <v>4367</v>
      </c>
      <c r="F113" s="209" t="s">
        <v>4368</v>
      </c>
      <c r="G113" s="210" t="s">
        <v>191</v>
      </c>
      <c r="H113" s="211">
        <v>1.4099999999999999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0.0373</v>
      </c>
      <c r="R113" s="216">
        <f>Q113*H113</f>
        <v>0.052592999999999994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272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4369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12" customFormat="1" ht="22.8" customHeight="1">
      <c r="A115" s="12"/>
      <c r="B115" s="191"/>
      <c r="C115" s="192"/>
      <c r="D115" s="193" t="s">
        <v>70</v>
      </c>
      <c r="E115" s="205" t="s">
        <v>941</v>
      </c>
      <c r="F115" s="205" t="s">
        <v>4370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SUM(P116:P125)</f>
        <v>0</v>
      </c>
      <c r="Q115" s="199"/>
      <c r="R115" s="200">
        <f>SUM(R116:R125)</f>
        <v>0.0070000000000000001</v>
      </c>
      <c r="S115" s="199"/>
      <c r="T115" s="201">
        <f>SUM(T116:T125)</f>
        <v>0.45000000000000007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79</v>
      </c>
      <c r="AT115" s="203" t="s">
        <v>70</v>
      </c>
      <c r="AU115" s="203" t="s">
        <v>79</v>
      </c>
      <c r="AY115" s="202" t="s">
        <v>171</v>
      </c>
      <c r="BK115" s="204">
        <f>SUM(BK116:BK125)</f>
        <v>0</v>
      </c>
    </row>
    <row r="116" s="2" customFormat="1" ht="16.5" customHeight="1">
      <c r="A116" s="41"/>
      <c r="B116" s="42"/>
      <c r="C116" s="207" t="s">
        <v>219</v>
      </c>
      <c r="D116" s="207" t="s">
        <v>174</v>
      </c>
      <c r="E116" s="208" t="s">
        <v>4371</v>
      </c>
      <c r="F116" s="209" t="s">
        <v>4372</v>
      </c>
      <c r="G116" s="210" t="s">
        <v>234</v>
      </c>
      <c r="H116" s="211">
        <v>350</v>
      </c>
      <c r="I116" s="212"/>
      <c r="J116" s="213">
        <f>ROUND(I116*H116,2)</f>
        <v>0</v>
      </c>
      <c r="K116" s="209" t="s">
        <v>178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2.0000000000000002E-05</v>
      </c>
      <c r="R116" s="216">
        <f>Q116*H116</f>
        <v>0.0070000000000000001</v>
      </c>
      <c r="S116" s="216">
        <v>0.001</v>
      </c>
      <c r="T116" s="217">
        <f>S116*H116</f>
        <v>0.35000000000000003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179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179</v>
      </c>
      <c r="BM116" s="218" t="s">
        <v>286</v>
      </c>
    </row>
    <row r="117" s="2" customFormat="1">
      <c r="A117" s="41"/>
      <c r="B117" s="42"/>
      <c r="C117" s="43"/>
      <c r="D117" s="220" t="s">
        <v>180</v>
      </c>
      <c r="E117" s="43"/>
      <c r="F117" s="221" t="s">
        <v>4373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81</v>
      </c>
    </row>
    <row r="118" s="2" customFormat="1" ht="24.15" customHeight="1">
      <c r="A118" s="41"/>
      <c r="B118" s="42"/>
      <c r="C118" s="207" t="s">
        <v>269</v>
      </c>
      <c r="D118" s="207" t="s">
        <v>174</v>
      </c>
      <c r="E118" s="208" t="s">
        <v>4374</v>
      </c>
      <c r="F118" s="209" t="s">
        <v>4375</v>
      </c>
      <c r="G118" s="210" t="s">
        <v>234</v>
      </c>
      <c r="H118" s="211">
        <v>50</v>
      </c>
      <c r="I118" s="212"/>
      <c r="J118" s="213">
        <f>ROUND(I118*H118,2)</f>
        <v>0</v>
      </c>
      <c r="K118" s="209" t="s">
        <v>178</v>
      </c>
      <c r="L118" s="47"/>
      <c r="M118" s="214" t="s">
        <v>19</v>
      </c>
      <c r="N118" s="215" t="s">
        <v>42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0.00040000000000000002</v>
      </c>
      <c r="T118" s="217">
        <f>S118*H118</f>
        <v>0.02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179</v>
      </c>
      <c r="AT118" s="218" t="s">
        <v>174</v>
      </c>
      <c r="AU118" s="218" t="s">
        <v>81</v>
      </c>
      <c r="AY118" s="20" t="s">
        <v>171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179</v>
      </c>
      <c r="BM118" s="218" t="s">
        <v>200</v>
      </c>
    </row>
    <row r="119" s="2" customFormat="1">
      <c r="A119" s="41"/>
      <c r="B119" s="42"/>
      <c r="C119" s="43"/>
      <c r="D119" s="220" t="s">
        <v>180</v>
      </c>
      <c r="E119" s="43"/>
      <c r="F119" s="221" t="s">
        <v>4376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180</v>
      </c>
      <c r="AU119" s="20" t="s">
        <v>81</v>
      </c>
    </row>
    <row r="120" s="13" customFormat="1">
      <c r="A120" s="13"/>
      <c r="B120" s="225"/>
      <c r="C120" s="226"/>
      <c r="D120" s="227" t="s">
        <v>182</v>
      </c>
      <c r="E120" s="228" t="s">
        <v>19</v>
      </c>
      <c r="F120" s="229" t="s">
        <v>4377</v>
      </c>
      <c r="G120" s="226"/>
      <c r="H120" s="230">
        <v>50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182</v>
      </c>
      <c r="AU120" s="236" t="s">
        <v>81</v>
      </c>
      <c r="AV120" s="13" t="s">
        <v>81</v>
      </c>
      <c r="AW120" s="13" t="s">
        <v>33</v>
      </c>
      <c r="AX120" s="13" t="s">
        <v>71</v>
      </c>
      <c r="AY120" s="236" t="s">
        <v>171</v>
      </c>
    </row>
    <row r="121" s="15" customFormat="1">
      <c r="A121" s="15"/>
      <c r="B121" s="248"/>
      <c r="C121" s="249"/>
      <c r="D121" s="227" t="s">
        <v>182</v>
      </c>
      <c r="E121" s="250" t="s">
        <v>19</v>
      </c>
      <c r="F121" s="251" t="s">
        <v>188</v>
      </c>
      <c r="G121" s="249"/>
      <c r="H121" s="252">
        <v>50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182</v>
      </c>
      <c r="AU121" s="258" t="s">
        <v>81</v>
      </c>
      <c r="AV121" s="15" t="s">
        <v>179</v>
      </c>
      <c r="AW121" s="15" t="s">
        <v>33</v>
      </c>
      <c r="AX121" s="15" t="s">
        <v>79</v>
      </c>
      <c r="AY121" s="258" t="s">
        <v>171</v>
      </c>
    </row>
    <row r="122" s="2" customFormat="1" ht="24.15" customHeight="1">
      <c r="A122" s="41"/>
      <c r="B122" s="42"/>
      <c r="C122" s="207" t="s">
        <v>227</v>
      </c>
      <c r="D122" s="207" t="s">
        <v>174</v>
      </c>
      <c r="E122" s="208" t="s">
        <v>4378</v>
      </c>
      <c r="F122" s="209" t="s">
        <v>4379</v>
      </c>
      <c r="G122" s="210" t="s">
        <v>234</v>
      </c>
      <c r="H122" s="211">
        <v>200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0.00040000000000000002</v>
      </c>
      <c r="T122" s="217">
        <f>S122*H122</f>
        <v>0.080000000000000002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179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179</v>
      </c>
      <c r="BM122" s="218" t="s">
        <v>372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4380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13" customFormat="1">
      <c r="A124" s="13"/>
      <c r="B124" s="225"/>
      <c r="C124" s="226"/>
      <c r="D124" s="227" t="s">
        <v>182</v>
      </c>
      <c r="E124" s="228" t="s">
        <v>19</v>
      </c>
      <c r="F124" s="229" t="s">
        <v>4381</v>
      </c>
      <c r="G124" s="226"/>
      <c r="H124" s="230">
        <v>200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182</v>
      </c>
      <c r="AU124" s="236" t="s">
        <v>81</v>
      </c>
      <c r="AV124" s="13" t="s">
        <v>81</v>
      </c>
      <c r="AW124" s="13" t="s">
        <v>33</v>
      </c>
      <c r="AX124" s="13" t="s">
        <v>71</v>
      </c>
      <c r="AY124" s="236" t="s">
        <v>171</v>
      </c>
    </row>
    <row r="125" s="15" customFormat="1">
      <c r="A125" s="15"/>
      <c r="B125" s="248"/>
      <c r="C125" s="249"/>
      <c r="D125" s="227" t="s">
        <v>182</v>
      </c>
      <c r="E125" s="250" t="s">
        <v>19</v>
      </c>
      <c r="F125" s="251" t="s">
        <v>188</v>
      </c>
      <c r="G125" s="249"/>
      <c r="H125" s="252">
        <v>200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182</v>
      </c>
      <c r="AU125" s="258" t="s">
        <v>81</v>
      </c>
      <c r="AV125" s="15" t="s">
        <v>179</v>
      </c>
      <c r="AW125" s="15" t="s">
        <v>33</v>
      </c>
      <c r="AX125" s="15" t="s">
        <v>79</v>
      </c>
      <c r="AY125" s="258" t="s">
        <v>171</v>
      </c>
    </row>
    <row r="126" s="12" customFormat="1" ht="22.8" customHeight="1">
      <c r="A126" s="12"/>
      <c r="B126" s="191"/>
      <c r="C126" s="192"/>
      <c r="D126" s="193" t="s">
        <v>70</v>
      </c>
      <c r="E126" s="205" t="s">
        <v>1190</v>
      </c>
      <c r="F126" s="205" t="s">
        <v>1191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SUM(P127:P137)</f>
        <v>0</v>
      </c>
      <c r="Q126" s="199"/>
      <c r="R126" s="200">
        <f>SUM(R127:R137)</f>
        <v>0</v>
      </c>
      <c r="S126" s="199"/>
      <c r="T126" s="201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79</v>
      </c>
      <c r="AT126" s="203" t="s">
        <v>70</v>
      </c>
      <c r="AU126" s="203" t="s">
        <v>79</v>
      </c>
      <c r="AY126" s="202" t="s">
        <v>171</v>
      </c>
      <c r="BK126" s="204">
        <f>SUM(BK127:BK137)</f>
        <v>0</v>
      </c>
    </row>
    <row r="127" s="2" customFormat="1" ht="21.75" customHeight="1">
      <c r="A127" s="41"/>
      <c r="B127" s="42"/>
      <c r="C127" s="207" t="s">
        <v>8</v>
      </c>
      <c r="D127" s="207" t="s">
        <v>174</v>
      </c>
      <c r="E127" s="208" t="s">
        <v>1197</v>
      </c>
      <c r="F127" s="209" t="s">
        <v>1198</v>
      </c>
      <c r="G127" s="210" t="s">
        <v>177</v>
      </c>
      <c r="H127" s="211">
        <v>1.7110000000000001</v>
      </c>
      <c r="I127" s="212"/>
      <c r="J127" s="213">
        <f>ROUND(I127*H127,2)</f>
        <v>0</v>
      </c>
      <c r="K127" s="209" t="s">
        <v>178</v>
      </c>
      <c r="L127" s="47"/>
      <c r="M127" s="214" t="s">
        <v>19</v>
      </c>
      <c r="N127" s="215" t="s">
        <v>42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179</v>
      </c>
      <c r="AT127" s="218" t="s">
        <v>174</v>
      </c>
      <c r="AU127" s="218" t="s">
        <v>81</v>
      </c>
      <c r="AY127" s="20" t="s">
        <v>171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179</v>
      </c>
      <c r="BM127" s="218" t="s">
        <v>406</v>
      </c>
    </row>
    <row r="128" s="2" customFormat="1">
      <c r="A128" s="41"/>
      <c r="B128" s="42"/>
      <c r="C128" s="43"/>
      <c r="D128" s="220" t="s">
        <v>180</v>
      </c>
      <c r="E128" s="43"/>
      <c r="F128" s="221" t="s">
        <v>1200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180</v>
      </c>
      <c r="AU128" s="20" t="s">
        <v>81</v>
      </c>
    </row>
    <row r="129" s="2" customFormat="1" ht="24.15" customHeight="1">
      <c r="A129" s="41"/>
      <c r="B129" s="42"/>
      <c r="C129" s="207" t="s">
        <v>235</v>
      </c>
      <c r="D129" s="207" t="s">
        <v>174</v>
      </c>
      <c r="E129" s="208" t="s">
        <v>1202</v>
      </c>
      <c r="F129" s="209" t="s">
        <v>1203</v>
      </c>
      <c r="G129" s="210" t="s">
        <v>177</v>
      </c>
      <c r="H129" s="211">
        <v>23.954000000000001</v>
      </c>
      <c r="I129" s="212"/>
      <c r="J129" s="213">
        <f>ROUND(I129*H129,2)</f>
        <v>0</v>
      </c>
      <c r="K129" s="209" t="s">
        <v>178</v>
      </c>
      <c r="L129" s="47"/>
      <c r="M129" s="214" t="s">
        <v>19</v>
      </c>
      <c r="N129" s="215" t="s">
        <v>42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179</v>
      </c>
      <c r="AT129" s="218" t="s">
        <v>174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179</v>
      </c>
      <c r="BM129" s="218" t="s">
        <v>416</v>
      </c>
    </row>
    <row r="130" s="2" customFormat="1">
      <c r="A130" s="41"/>
      <c r="B130" s="42"/>
      <c r="C130" s="43"/>
      <c r="D130" s="220" t="s">
        <v>180</v>
      </c>
      <c r="E130" s="43"/>
      <c r="F130" s="221" t="s">
        <v>1205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180</v>
      </c>
      <c r="AU130" s="20" t="s">
        <v>81</v>
      </c>
    </row>
    <row r="131" s="13" customFormat="1">
      <c r="A131" s="13"/>
      <c r="B131" s="225"/>
      <c r="C131" s="226"/>
      <c r="D131" s="227" t="s">
        <v>182</v>
      </c>
      <c r="E131" s="228" t="s">
        <v>19</v>
      </c>
      <c r="F131" s="229" t="s">
        <v>4382</v>
      </c>
      <c r="G131" s="226"/>
      <c r="H131" s="230">
        <v>23.954000000000001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182</v>
      </c>
      <c r="AU131" s="236" t="s">
        <v>81</v>
      </c>
      <c r="AV131" s="13" t="s">
        <v>81</v>
      </c>
      <c r="AW131" s="13" t="s">
        <v>33</v>
      </c>
      <c r="AX131" s="13" t="s">
        <v>71</v>
      </c>
      <c r="AY131" s="236" t="s">
        <v>171</v>
      </c>
    </row>
    <row r="132" s="15" customFormat="1">
      <c r="A132" s="15"/>
      <c r="B132" s="248"/>
      <c r="C132" s="249"/>
      <c r="D132" s="227" t="s">
        <v>182</v>
      </c>
      <c r="E132" s="250" t="s">
        <v>19</v>
      </c>
      <c r="F132" s="251" t="s">
        <v>188</v>
      </c>
      <c r="G132" s="249"/>
      <c r="H132" s="252">
        <v>23.954000000000001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182</v>
      </c>
      <c r="AU132" s="258" t="s">
        <v>81</v>
      </c>
      <c r="AV132" s="15" t="s">
        <v>179</v>
      </c>
      <c r="AW132" s="15" t="s">
        <v>33</v>
      </c>
      <c r="AX132" s="15" t="s">
        <v>79</v>
      </c>
      <c r="AY132" s="258" t="s">
        <v>171</v>
      </c>
    </row>
    <row r="133" s="2" customFormat="1" ht="24.15" customHeight="1">
      <c r="A133" s="41"/>
      <c r="B133" s="42"/>
      <c r="C133" s="207" t="s">
        <v>346</v>
      </c>
      <c r="D133" s="207" t="s">
        <v>174</v>
      </c>
      <c r="E133" s="208" t="s">
        <v>1225</v>
      </c>
      <c r="F133" s="209" t="s">
        <v>1226</v>
      </c>
      <c r="G133" s="210" t="s">
        <v>177</v>
      </c>
      <c r="H133" s="211">
        <v>1.4099999999999999</v>
      </c>
      <c r="I133" s="212"/>
      <c r="J133" s="213">
        <f>ROUND(I133*H133,2)</f>
        <v>0</v>
      </c>
      <c r="K133" s="209" t="s">
        <v>178</v>
      </c>
      <c r="L133" s="47"/>
      <c r="M133" s="214" t="s">
        <v>19</v>
      </c>
      <c r="N133" s="215" t="s">
        <v>42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179</v>
      </c>
      <c r="AT133" s="218" t="s">
        <v>174</v>
      </c>
      <c r="AU133" s="218" t="s">
        <v>81</v>
      </c>
      <c r="AY133" s="20" t="s">
        <v>171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179</v>
      </c>
      <c r="BM133" s="218" t="s">
        <v>424</v>
      </c>
    </row>
    <row r="134" s="2" customFormat="1">
      <c r="A134" s="41"/>
      <c r="B134" s="42"/>
      <c r="C134" s="43"/>
      <c r="D134" s="220" t="s">
        <v>180</v>
      </c>
      <c r="E134" s="43"/>
      <c r="F134" s="221" t="s">
        <v>1228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180</v>
      </c>
      <c r="AU134" s="20" t="s">
        <v>81</v>
      </c>
    </row>
    <row r="135" s="13" customFormat="1">
      <c r="A135" s="13"/>
      <c r="B135" s="225"/>
      <c r="C135" s="226"/>
      <c r="D135" s="227" t="s">
        <v>182</v>
      </c>
      <c r="E135" s="228" t="s">
        <v>19</v>
      </c>
      <c r="F135" s="229" t="s">
        <v>4383</v>
      </c>
      <c r="G135" s="226"/>
      <c r="H135" s="230">
        <v>1.7110000000000001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182</v>
      </c>
      <c r="AU135" s="236" t="s">
        <v>81</v>
      </c>
      <c r="AV135" s="13" t="s">
        <v>81</v>
      </c>
      <c r="AW135" s="13" t="s">
        <v>33</v>
      </c>
      <c r="AX135" s="13" t="s">
        <v>71</v>
      </c>
      <c r="AY135" s="236" t="s">
        <v>171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4384</v>
      </c>
      <c r="G136" s="226"/>
      <c r="H136" s="230">
        <v>-0.30099999999999999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5" customFormat="1">
      <c r="A137" s="15"/>
      <c r="B137" s="248"/>
      <c r="C137" s="249"/>
      <c r="D137" s="227" t="s">
        <v>182</v>
      </c>
      <c r="E137" s="250" t="s">
        <v>19</v>
      </c>
      <c r="F137" s="251" t="s">
        <v>188</v>
      </c>
      <c r="G137" s="249"/>
      <c r="H137" s="252">
        <v>1.4100000000000001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182</v>
      </c>
      <c r="AU137" s="258" t="s">
        <v>81</v>
      </c>
      <c r="AV137" s="15" t="s">
        <v>179</v>
      </c>
      <c r="AW137" s="15" t="s">
        <v>33</v>
      </c>
      <c r="AX137" s="15" t="s">
        <v>79</v>
      </c>
      <c r="AY137" s="258" t="s">
        <v>171</v>
      </c>
    </row>
    <row r="138" s="12" customFormat="1" ht="22.8" customHeight="1">
      <c r="A138" s="12"/>
      <c r="B138" s="191"/>
      <c r="C138" s="192"/>
      <c r="D138" s="193" t="s">
        <v>70</v>
      </c>
      <c r="E138" s="205" t="s">
        <v>1232</v>
      </c>
      <c r="F138" s="205" t="s">
        <v>1233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79</v>
      </c>
      <c r="AT138" s="203" t="s">
        <v>70</v>
      </c>
      <c r="AU138" s="203" t="s">
        <v>79</v>
      </c>
      <c r="AY138" s="202" t="s">
        <v>171</v>
      </c>
      <c r="BK138" s="204">
        <f>SUM(BK139:BK140)</f>
        <v>0</v>
      </c>
    </row>
    <row r="139" s="2" customFormat="1" ht="33" customHeight="1">
      <c r="A139" s="41"/>
      <c r="B139" s="42"/>
      <c r="C139" s="207" t="s">
        <v>241</v>
      </c>
      <c r="D139" s="207" t="s">
        <v>174</v>
      </c>
      <c r="E139" s="208" t="s">
        <v>4385</v>
      </c>
      <c r="F139" s="209" t="s">
        <v>4386</v>
      </c>
      <c r="G139" s="210" t="s">
        <v>177</v>
      </c>
      <c r="H139" s="211">
        <v>0.14499999999999999</v>
      </c>
      <c r="I139" s="212"/>
      <c r="J139" s="213">
        <f>ROUND(I139*H139,2)</f>
        <v>0</v>
      </c>
      <c r="K139" s="209" t="s">
        <v>178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179</v>
      </c>
      <c r="AT139" s="218" t="s">
        <v>174</v>
      </c>
      <c r="AU139" s="218" t="s">
        <v>81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179</v>
      </c>
      <c r="BM139" s="218" t="s">
        <v>428</v>
      </c>
    </row>
    <row r="140" s="2" customFormat="1">
      <c r="A140" s="41"/>
      <c r="B140" s="42"/>
      <c r="C140" s="43"/>
      <c r="D140" s="220" t="s">
        <v>180</v>
      </c>
      <c r="E140" s="43"/>
      <c r="F140" s="221" t="s">
        <v>4387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180</v>
      </c>
      <c r="AU140" s="20" t="s">
        <v>81</v>
      </c>
    </row>
    <row r="141" s="12" customFormat="1" ht="25.92" customHeight="1">
      <c r="A141" s="12"/>
      <c r="B141" s="191"/>
      <c r="C141" s="192"/>
      <c r="D141" s="193" t="s">
        <v>70</v>
      </c>
      <c r="E141" s="194" t="s">
        <v>1239</v>
      </c>
      <c r="F141" s="194" t="s">
        <v>1240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P142+P232</f>
        <v>0</v>
      </c>
      <c r="Q141" s="199"/>
      <c r="R141" s="200">
        <f>R142+R232</f>
        <v>1.4456000000000002</v>
      </c>
      <c r="S141" s="199"/>
      <c r="T141" s="201">
        <f>T142+T232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70</v>
      </c>
      <c r="AU141" s="203" t="s">
        <v>71</v>
      </c>
      <c r="AY141" s="202" t="s">
        <v>171</v>
      </c>
      <c r="BK141" s="204">
        <f>BK142+BK232</f>
        <v>0</v>
      </c>
    </row>
    <row r="142" s="12" customFormat="1" ht="22.8" customHeight="1">
      <c r="A142" s="12"/>
      <c r="B142" s="191"/>
      <c r="C142" s="192"/>
      <c r="D142" s="193" t="s">
        <v>70</v>
      </c>
      <c r="E142" s="205" t="s">
        <v>4388</v>
      </c>
      <c r="F142" s="205" t="s">
        <v>4389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SUM(P143:P231)</f>
        <v>0</v>
      </c>
      <c r="Q142" s="199"/>
      <c r="R142" s="200">
        <f>SUM(R143:R231)</f>
        <v>0.76915000000000022</v>
      </c>
      <c r="S142" s="199"/>
      <c r="T142" s="201">
        <f>SUM(T143:T231)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81</v>
      </c>
      <c r="AT142" s="203" t="s">
        <v>70</v>
      </c>
      <c r="AU142" s="203" t="s">
        <v>79</v>
      </c>
      <c r="AY142" s="202" t="s">
        <v>171</v>
      </c>
      <c r="BK142" s="204">
        <f>SUM(BK143:BK231)</f>
        <v>0</v>
      </c>
    </row>
    <row r="143" s="2" customFormat="1" ht="24.15" customHeight="1">
      <c r="A143" s="41"/>
      <c r="B143" s="42"/>
      <c r="C143" s="207" t="s">
        <v>392</v>
      </c>
      <c r="D143" s="207" t="s">
        <v>174</v>
      </c>
      <c r="E143" s="208" t="s">
        <v>4390</v>
      </c>
      <c r="F143" s="209" t="s">
        <v>4391</v>
      </c>
      <c r="G143" s="210" t="s">
        <v>234</v>
      </c>
      <c r="H143" s="211">
        <v>40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434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4392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2" customFormat="1" ht="16.5" customHeight="1">
      <c r="A145" s="41"/>
      <c r="B145" s="42"/>
      <c r="C145" s="269" t="s">
        <v>248</v>
      </c>
      <c r="D145" s="269" t="s">
        <v>565</v>
      </c>
      <c r="E145" s="270" t="s">
        <v>4393</v>
      </c>
      <c r="F145" s="271" t="s">
        <v>4394</v>
      </c>
      <c r="G145" s="272" t="s">
        <v>234</v>
      </c>
      <c r="H145" s="273">
        <v>40</v>
      </c>
      <c r="I145" s="274"/>
      <c r="J145" s="275">
        <f>ROUND(I145*H145,2)</f>
        <v>0</v>
      </c>
      <c r="K145" s="271" t="s">
        <v>178</v>
      </c>
      <c r="L145" s="276"/>
      <c r="M145" s="277" t="s">
        <v>19</v>
      </c>
      <c r="N145" s="278" t="s">
        <v>42</v>
      </c>
      <c r="O145" s="87"/>
      <c r="P145" s="216">
        <f>O145*H145</f>
        <v>0</v>
      </c>
      <c r="Q145" s="216">
        <v>0.00020000000000000001</v>
      </c>
      <c r="R145" s="216">
        <f>Q145*H145</f>
        <v>0.0080000000000000002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286</v>
      </c>
      <c r="AT145" s="218" t="s">
        <v>565</v>
      </c>
      <c r="AU145" s="218" t="s">
        <v>81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451</v>
      </c>
    </row>
    <row r="146" s="2" customFormat="1" ht="24.15" customHeight="1">
      <c r="A146" s="41"/>
      <c r="B146" s="42"/>
      <c r="C146" s="207" t="s">
        <v>7</v>
      </c>
      <c r="D146" s="207" t="s">
        <v>174</v>
      </c>
      <c r="E146" s="208" t="s">
        <v>4395</v>
      </c>
      <c r="F146" s="209" t="s">
        <v>4396</v>
      </c>
      <c r="G146" s="210" t="s">
        <v>234</v>
      </c>
      <c r="H146" s="211">
        <v>80</v>
      </c>
      <c r="I146" s="212"/>
      <c r="J146" s="213">
        <f>ROUND(I146*H146,2)</f>
        <v>0</v>
      </c>
      <c r="K146" s="209" t="s">
        <v>178</v>
      </c>
      <c r="L146" s="47"/>
      <c r="M146" s="214" t="s">
        <v>19</v>
      </c>
      <c r="N146" s="215" t="s">
        <v>42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235</v>
      </c>
      <c r="AT146" s="218" t="s">
        <v>174</v>
      </c>
      <c r="AU146" s="218" t="s">
        <v>81</v>
      </c>
      <c r="AY146" s="20" t="s">
        <v>171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235</v>
      </c>
      <c r="BM146" s="218" t="s">
        <v>457</v>
      </c>
    </row>
    <row r="147" s="2" customFormat="1">
      <c r="A147" s="41"/>
      <c r="B147" s="42"/>
      <c r="C147" s="43"/>
      <c r="D147" s="220" t="s">
        <v>180</v>
      </c>
      <c r="E147" s="43"/>
      <c r="F147" s="221" t="s">
        <v>4397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180</v>
      </c>
      <c r="AU147" s="20" t="s">
        <v>81</v>
      </c>
    </row>
    <row r="148" s="2" customFormat="1" ht="16.5" customHeight="1">
      <c r="A148" s="41"/>
      <c r="B148" s="42"/>
      <c r="C148" s="269" t="s">
        <v>258</v>
      </c>
      <c r="D148" s="269" t="s">
        <v>565</v>
      </c>
      <c r="E148" s="270" t="s">
        <v>4398</v>
      </c>
      <c r="F148" s="271" t="s">
        <v>4399</v>
      </c>
      <c r="G148" s="272" t="s">
        <v>234</v>
      </c>
      <c r="H148" s="273">
        <v>80</v>
      </c>
      <c r="I148" s="274"/>
      <c r="J148" s="275">
        <f>ROUND(I148*H148,2)</f>
        <v>0</v>
      </c>
      <c r="K148" s="271" t="s">
        <v>178</v>
      </c>
      <c r="L148" s="276"/>
      <c r="M148" s="277" t="s">
        <v>19</v>
      </c>
      <c r="N148" s="278" t="s">
        <v>42</v>
      </c>
      <c r="O148" s="87"/>
      <c r="P148" s="216">
        <f>O148*H148</f>
        <v>0</v>
      </c>
      <c r="Q148" s="216">
        <v>0.00077999999999999999</v>
      </c>
      <c r="R148" s="216">
        <f>Q148*H148</f>
        <v>0.062399999999999997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286</v>
      </c>
      <c r="AT148" s="218" t="s">
        <v>565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462</v>
      </c>
    </row>
    <row r="149" s="2" customFormat="1" ht="24.15" customHeight="1">
      <c r="A149" s="41"/>
      <c r="B149" s="42"/>
      <c r="C149" s="207" t="s">
        <v>421</v>
      </c>
      <c r="D149" s="207" t="s">
        <v>174</v>
      </c>
      <c r="E149" s="208" t="s">
        <v>4400</v>
      </c>
      <c r="F149" s="209" t="s">
        <v>4401</v>
      </c>
      <c r="G149" s="210" t="s">
        <v>395</v>
      </c>
      <c r="H149" s="211">
        <v>40</v>
      </c>
      <c r="I149" s="212"/>
      <c r="J149" s="213">
        <f>ROUND(I149*H149,2)</f>
        <v>0</v>
      </c>
      <c r="K149" s="209" t="s">
        <v>178</v>
      </c>
      <c r="L149" s="47"/>
      <c r="M149" s="214" t="s">
        <v>19</v>
      </c>
      <c r="N149" s="215" t="s">
        <v>42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235</v>
      </c>
      <c r="AT149" s="218" t="s">
        <v>174</v>
      </c>
      <c r="AU149" s="218" t="s">
        <v>81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467</v>
      </c>
    </row>
    <row r="150" s="2" customFormat="1">
      <c r="A150" s="41"/>
      <c r="B150" s="42"/>
      <c r="C150" s="43"/>
      <c r="D150" s="220" t="s">
        <v>180</v>
      </c>
      <c r="E150" s="43"/>
      <c r="F150" s="221" t="s">
        <v>4402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180</v>
      </c>
      <c r="AU150" s="20" t="s">
        <v>81</v>
      </c>
    </row>
    <row r="151" s="2" customFormat="1" ht="16.5" customHeight="1">
      <c r="A151" s="41"/>
      <c r="B151" s="42"/>
      <c r="C151" s="269" t="s">
        <v>265</v>
      </c>
      <c r="D151" s="269" t="s">
        <v>565</v>
      </c>
      <c r="E151" s="270" t="s">
        <v>4403</v>
      </c>
      <c r="F151" s="271" t="s">
        <v>4404</v>
      </c>
      <c r="G151" s="272" t="s">
        <v>395</v>
      </c>
      <c r="H151" s="273">
        <v>40</v>
      </c>
      <c r="I151" s="274"/>
      <c r="J151" s="275">
        <f>ROUND(I151*H151,2)</f>
        <v>0</v>
      </c>
      <c r="K151" s="271" t="s">
        <v>178</v>
      </c>
      <c r="L151" s="276"/>
      <c r="M151" s="277" t="s">
        <v>19</v>
      </c>
      <c r="N151" s="278" t="s">
        <v>42</v>
      </c>
      <c r="O151" s="87"/>
      <c r="P151" s="216">
        <f>O151*H151</f>
        <v>0</v>
      </c>
      <c r="Q151" s="216">
        <v>9.0000000000000006E-05</v>
      </c>
      <c r="R151" s="216">
        <f>Q151*H151</f>
        <v>0.0036000000000000003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286</v>
      </c>
      <c r="AT151" s="218" t="s">
        <v>565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235</v>
      </c>
      <c r="BM151" s="218" t="s">
        <v>471</v>
      </c>
    </row>
    <row r="152" s="2" customFormat="1" ht="24.15" customHeight="1">
      <c r="A152" s="41"/>
      <c r="B152" s="42"/>
      <c r="C152" s="207" t="s">
        <v>431</v>
      </c>
      <c r="D152" s="207" t="s">
        <v>174</v>
      </c>
      <c r="E152" s="208" t="s">
        <v>4405</v>
      </c>
      <c r="F152" s="209" t="s">
        <v>4406</v>
      </c>
      <c r="G152" s="210" t="s">
        <v>234</v>
      </c>
      <c r="H152" s="211">
        <v>50</v>
      </c>
      <c r="I152" s="212"/>
      <c r="J152" s="213">
        <f>ROUND(I152*H152,2)</f>
        <v>0</v>
      </c>
      <c r="K152" s="209" t="s">
        <v>178</v>
      </c>
      <c r="L152" s="47"/>
      <c r="M152" s="214" t="s">
        <v>19</v>
      </c>
      <c r="N152" s="215" t="s">
        <v>42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235</v>
      </c>
      <c r="AT152" s="218" t="s">
        <v>174</v>
      </c>
      <c r="AU152" s="218" t="s">
        <v>81</v>
      </c>
      <c r="AY152" s="20" t="s">
        <v>171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235</v>
      </c>
      <c r="BM152" s="218" t="s">
        <v>488</v>
      </c>
    </row>
    <row r="153" s="2" customFormat="1">
      <c r="A153" s="41"/>
      <c r="B153" s="42"/>
      <c r="C153" s="43"/>
      <c r="D153" s="220" t="s">
        <v>180</v>
      </c>
      <c r="E153" s="43"/>
      <c r="F153" s="221" t="s">
        <v>4407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180</v>
      </c>
      <c r="AU153" s="20" t="s">
        <v>81</v>
      </c>
    </row>
    <row r="154" s="2" customFormat="1" ht="24.15" customHeight="1">
      <c r="A154" s="41"/>
      <c r="B154" s="42"/>
      <c r="C154" s="269" t="s">
        <v>272</v>
      </c>
      <c r="D154" s="269" t="s">
        <v>565</v>
      </c>
      <c r="E154" s="270" t="s">
        <v>4408</v>
      </c>
      <c r="F154" s="271" t="s">
        <v>4409</v>
      </c>
      <c r="G154" s="272" t="s">
        <v>234</v>
      </c>
      <c r="H154" s="273">
        <v>50</v>
      </c>
      <c r="I154" s="274"/>
      <c r="J154" s="275">
        <f>ROUND(I154*H154,2)</f>
        <v>0</v>
      </c>
      <c r="K154" s="271" t="s">
        <v>178</v>
      </c>
      <c r="L154" s="276"/>
      <c r="M154" s="277" t="s">
        <v>19</v>
      </c>
      <c r="N154" s="278" t="s">
        <v>42</v>
      </c>
      <c r="O154" s="87"/>
      <c r="P154" s="216">
        <f>O154*H154</f>
        <v>0</v>
      </c>
      <c r="Q154" s="216">
        <v>0.00014999999999999999</v>
      </c>
      <c r="R154" s="216">
        <f>Q154*H154</f>
        <v>0.0074999999999999997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286</v>
      </c>
      <c r="AT154" s="218" t="s">
        <v>565</v>
      </c>
      <c r="AU154" s="218" t="s">
        <v>81</v>
      </c>
      <c r="AY154" s="20" t="s">
        <v>171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235</v>
      </c>
      <c r="BM154" s="218" t="s">
        <v>498</v>
      </c>
    </row>
    <row r="155" s="2" customFormat="1" ht="24.15" customHeight="1">
      <c r="A155" s="41"/>
      <c r="B155" s="42"/>
      <c r="C155" s="207" t="s">
        <v>454</v>
      </c>
      <c r="D155" s="207" t="s">
        <v>174</v>
      </c>
      <c r="E155" s="208" t="s">
        <v>4405</v>
      </c>
      <c r="F155" s="209" t="s">
        <v>4406</v>
      </c>
      <c r="G155" s="210" t="s">
        <v>234</v>
      </c>
      <c r="H155" s="211">
        <v>60</v>
      </c>
      <c r="I155" s="212"/>
      <c r="J155" s="213">
        <f>ROUND(I155*H155,2)</f>
        <v>0</v>
      </c>
      <c r="K155" s="209" t="s">
        <v>178</v>
      </c>
      <c r="L155" s="47"/>
      <c r="M155" s="214" t="s">
        <v>19</v>
      </c>
      <c r="N155" s="215" t="s">
        <v>42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235</v>
      </c>
      <c r="AT155" s="218" t="s">
        <v>174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503</v>
      </c>
    </row>
    <row r="156" s="2" customFormat="1">
      <c r="A156" s="41"/>
      <c r="B156" s="42"/>
      <c r="C156" s="43"/>
      <c r="D156" s="220" t="s">
        <v>180</v>
      </c>
      <c r="E156" s="43"/>
      <c r="F156" s="221" t="s">
        <v>4407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180</v>
      </c>
      <c r="AU156" s="20" t="s">
        <v>81</v>
      </c>
    </row>
    <row r="157" s="2" customFormat="1" ht="24.15" customHeight="1">
      <c r="A157" s="41"/>
      <c r="B157" s="42"/>
      <c r="C157" s="269" t="s">
        <v>276</v>
      </c>
      <c r="D157" s="269" t="s">
        <v>565</v>
      </c>
      <c r="E157" s="270" t="s">
        <v>4410</v>
      </c>
      <c r="F157" s="271" t="s">
        <v>4411</v>
      </c>
      <c r="G157" s="272" t="s">
        <v>234</v>
      </c>
      <c r="H157" s="273">
        <v>60</v>
      </c>
      <c r="I157" s="274"/>
      <c r="J157" s="275">
        <f>ROUND(I157*H157,2)</f>
        <v>0</v>
      </c>
      <c r="K157" s="271" t="s">
        <v>178</v>
      </c>
      <c r="L157" s="276"/>
      <c r="M157" s="277" t="s">
        <v>19</v>
      </c>
      <c r="N157" s="278" t="s">
        <v>42</v>
      </c>
      <c r="O157" s="87"/>
      <c r="P157" s="216">
        <f>O157*H157</f>
        <v>0</v>
      </c>
      <c r="Q157" s="216">
        <v>0.00021000000000000001</v>
      </c>
      <c r="R157" s="216">
        <f>Q157*H157</f>
        <v>0.0126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286</v>
      </c>
      <c r="AT157" s="218" t="s">
        <v>565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235</v>
      </c>
      <c r="BM157" s="218" t="s">
        <v>510</v>
      </c>
    </row>
    <row r="158" s="2" customFormat="1" ht="24.15" customHeight="1">
      <c r="A158" s="41"/>
      <c r="B158" s="42"/>
      <c r="C158" s="207" t="s">
        <v>464</v>
      </c>
      <c r="D158" s="207" t="s">
        <v>174</v>
      </c>
      <c r="E158" s="208" t="s">
        <v>4405</v>
      </c>
      <c r="F158" s="209" t="s">
        <v>4406</v>
      </c>
      <c r="G158" s="210" t="s">
        <v>234</v>
      </c>
      <c r="H158" s="211">
        <v>110</v>
      </c>
      <c r="I158" s="212"/>
      <c r="J158" s="213">
        <f>ROUND(I158*H158,2)</f>
        <v>0</v>
      </c>
      <c r="K158" s="209" t="s">
        <v>178</v>
      </c>
      <c r="L158" s="47"/>
      <c r="M158" s="214" t="s">
        <v>19</v>
      </c>
      <c r="N158" s="215" t="s">
        <v>42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235</v>
      </c>
      <c r="AT158" s="218" t="s">
        <v>174</v>
      </c>
      <c r="AU158" s="218" t="s">
        <v>81</v>
      </c>
      <c r="AY158" s="20" t="s">
        <v>171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235</v>
      </c>
      <c r="BM158" s="218" t="s">
        <v>515</v>
      </c>
    </row>
    <row r="159" s="2" customFormat="1">
      <c r="A159" s="41"/>
      <c r="B159" s="42"/>
      <c r="C159" s="43"/>
      <c r="D159" s="220" t="s">
        <v>180</v>
      </c>
      <c r="E159" s="43"/>
      <c r="F159" s="221" t="s">
        <v>4407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180</v>
      </c>
      <c r="AU159" s="20" t="s">
        <v>81</v>
      </c>
    </row>
    <row r="160" s="2" customFormat="1" ht="24.15" customHeight="1">
      <c r="A160" s="41"/>
      <c r="B160" s="42"/>
      <c r="C160" s="269" t="s">
        <v>280</v>
      </c>
      <c r="D160" s="269" t="s">
        <v>565</v>
      </c>
      <c r="E160" s="270" t="s">
        <v>4412</v>
      </c>
      <c r="F160" s="271" t="s">
        <v>4413</v>
      </c>
      <c r="G160" s="272" t="s">
        <v>234</v>
      </c>
      <c r="H160" s="273">
        <v>60</v>
      </c>
      <c r="I160" s="274"/>
      <c r="J160" s="275">
        <f>ROUND(I160*H160,2)</f>
        <v>0</v>
      </c>
      <c r="K160" s="271" t="s">
        <v>178</v>
      </c>
      <c r="L160" s="276"/>
      <c r="M160" s="277" t="s">
        <v>19</v>
      </c>
      <c r="N160" s="278" t="s">
        <v>42</v>
      </c>
      <c r="O160" s="87"/>
      <c r="P160" s="216">
        <f>O160*H160</f>
        <v>0</v>
      </c>
      <c r="Q160" s="216">
        <v>0.00011</v>
      </c>
      <c r="R160" s="216">
        <f>Q160*H160</f>
        <v>0.0066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286</v>
      </c>
      <c r="AT160" s="218" t="s">
        <v>565</v>
      </c>
      <c r="AU160" s="218" t="s">
        <v>81</v>
      </c>
      <c r="AY160" s="20" t="s">
        <v>171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235</v>
      </c>
      <c r="BM160" s="218" t="s">
        <v>525</v>
      </c>
    </row>
    <row r="161" s="2" customFormat="1" ht="24.15" customHeight="1">
      <c r="A161" s="41"/>
      <c r="B161" s="42"/>
      <c r="C161" s="269" t="s">
        <v>172</v>
      </c>
      <c r="D161" s="269" t="s">
        <v>565</v>
      </c>
      <c r="E161" s="270" t="s">
        <v>4414</v>
      </c>
      <c r="F161" s="271" t="s">
        <v>4415</v>
      </c>
      <c r="G161" s="272" t="s">
        <v>234</v>
      </c>
      <c r="H161" s="273">
        <v>50</v>
      </c>
      <c r="I161" s="274"/>
      <c r="J161" s="275">
        <f>ROUND(I161*H161,2)</f>
        <v>0</v>
      </c>
      <c r="K161" s="271" t="s">
        <v>178</v>
      </c>
      <c r="L161" s="276"/>
      <c r="M161" s="277" t="s">
        <v>19</v>
      </c>
      <c r="N161" s="278" t="s">
        <v>42</v>
      </c>
      <c r="O161" s="87"/>
      <c r="P161" s="216">
        <f>O161*H161</f>
        <v>0</v>
      </c>
      <c r="Q161" s="216">
        <v>3.0000000000000001E-05</v>
      </c>
      <c r="R161" s="216">
        <f>Q161*H161</f>
        <v>0.0015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286</v>
      </c>
      <c r="AT161" s="218" t="s">
        <v>565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235</v>
      </c>
      <c r="BM161" s="218" t="s">
        <v>531</v>
      </c>
    </row>
    <row r="162" s="2" customFormat="1" ht="24.15" customHeight="1">
      <c r="A162" s="41"/>
      <c r="B162" s="42"/>
      <c r="C162" s="207" t="s">
        <v>286</v>
      </c>
      <c r="D162" s="207" t="s">
        <v>174</v>
      </c>
      <c r="E162" s="208" t="s">
        <v>4405</v>
      </c>
      <c r="F162" s="209" t="s">
        <v>4406</v>
      </c>
      <c r="G162" s="210" t="s">
        <v>234</v>
      </c>
      <c r="H162" s="211">
        <v>50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235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235</v>
      </c>
      <c r="BM162" s="218" t="s">
        <v>535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4407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2" customFormat="1" ht="24.15" customHeight="1">
      <c r="A164" s="41"/>
      <c r="B164" s="42"/>
      <c r="C164" s="269" t="s">
        <v>500</v>
      </c>
      <c r="D164" s="269" t="s">
        <v>565</v>
      </c>
      <c r="E164" s="270" t="s">
        <v>4416</v>
      </c>
      <c r="F164" s="271" t="s">
        <v>4417</v>
      </c>
      <c r="G164" s="272" t="s">
        <v>234</v>
      </c>
      <c r="H164" s="273">
        <v>50</v>
      </c>
      <c r="I164" s="274"/>
      <c r="J164" s="275">
        <f>ROUND(I164*H164,2)</f>
        <v>0</v>
      </c>
      <c r="K164" s="271" t="s">
        <v>178</v>
      </c>
      <c r="L164" s="276"/>
      <c r="M164" s="277" t="s">
        <v>19</v>
      </c>
      <c r="N164" s="278" t="s">
        <v>42</v>
      </c>
      <c r="O164" s="87"/>
      <c r="P164" s="216">
        <f>O164*H164</f>
        <v>0</v>
      </c>
      <c r="Q164" s="216">
        <v>5.0000000000000002E-05</v>
      </c>
      <c r="R164" s="216">
        <f>Q164*H164</f>
        <v>0.0025000000000000001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286</v>
      </c>
      <c r="AT164" s="218" t="s">
        <v>565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235</v>
      </c>
      <c r="BM164" s="218" t="s">
        <v>541</v>
      </c>
    </row>
    <row r="165" s="2" customFormat="1" ht="24.15" customHeight="1">
      <c r="A165" s="41"/>
      <c r="B165" s="42"/>
      <c r="C165" s="207" t="s">
        <v>200</v>
      </c>
      <c r="D165" s="207" t="s">
        <v>174</v>
      </c>
      <c r="E165" s="208" t="s">
        <v>4418</v>
      </c>
      <c r="F165" s="209" t="s">
        <v>4419</v>
      </c>
      <c r="G165" s="210" t="s">
        <v>234</v>
      </c>
      <c r="H165" s="211">
        <v>200</v>
      </c>
      <c r="I165" s="212"/>
      <c r="J165" s="213">
        <f>ROUND(I165*H165,2)</f>
        <v>0</v>
      </c>
      <c r="K165" s="209" t="s">
        <v>178</v>
      </c>
      <c r="L165" s="47"/>
      <c r="M165" s="214" t="s">
        <v>19</v>
      </c>
      <c r="N165" s="215" t="s">
        <v>42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235</v>
      </c>
      <c r="AT165" s="218" t="s">
        <v>174</v>
      </c>
      <c r="AU165" s="218" t="s">
        <v>81</v>
      </c>
      <c r="AY165" s="20" t="s">
        <v>171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235</v>
      </c>
      <c r="BM165" s="218" t="s">
        <v>544</v>
      </c>
    </row>
    <row r="166" s="2" customFormat="1">
      <c r="A166" s="41"/>
      <c r="B166" s="42"/>
      <c r="C166" s="43"/>
      <c r="D166" s="220" t="s">
        <v>180</v>
      </c>
      <c r="E166" s="43"/>
      <c r="F166" s="221" t="s">
        <v>4420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180</v>
      </c>
      <c r="AU166" s="20" t="s">
        <v>81</v>
      </c>
    </row>
    <row r="167" s="2" customFormat="1" ht="24.15" customHeight="1">
      <c r="A167" s="41"/>
      <c r="B167" s="42"/>
      <c r="C167" s="269" t="s">
        <v>512</v>
      </c>
      <c r="D167" s="269" t="s">
        <v>565</v>
      </c>
      <c r="E167" s="270" t="s">
        <v>4421</v>
      </c>
      <c r="F167" s="271" t="s">
        <v>4422</v>
      </c>
      <c r="G167" s="272" t="s">
        <v>234</v>
      </c>
      <c r="H167" s="273">
        <v>200</v>
      </c>
      <c r="I167" s="274"/>
      <c r="J167" s="275">
        <f>ROUND(I167*H167,2)</f>
        <v>0</v>
      </c>
      <c r="K167" s="271" t="s">
        <v>178</v>
      </c>
      <c r="L167" s="276"/>
      <c r="M167" s="277" t="s">
        <v>19</v>
      </c>
      <c r="N167" s="278" t="s">
        <v>42</v>
      </c>
      <c r="O167" s="87"/>
      <c r="P167" s="216">
        <f>O167*H167</f>
        <v>0</v>
      </c>
      <c r="Q167" s="216">
        <v>0.00014999999999999999</v>
      </c>
      <c r="R167" s="216">
        <f>Q167*H167</f>
        <v>0.029999999999999999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286</v>
      </c>
      <c r="AT167" s="218" t="s">
        <v>565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548</v>
      </c>
    </row>
    <row r="168" s="2" customFormat="1" ht="24.15" customHeight="1">
      <c r="A168" s="41"/>
      <c r="B168" s="42"/>
      <c r="C168" s="207" t="s">
        <v>372</v>
      </c>
      <c r="D168" s="207" t="s">
        <v>174</v>
      </c>
      <c r="E168" s="208" t="s">
        <v>4423</v>
      </c>
      <c r="F168" s="209" t="s">
        <v>4424</v>
      </c>
      <c r="G168" s="210" t="s">
        <v>234</v>
      </c>
      <c r="H168" s="211">
        <v>1000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235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235</v>
      </c>
      <c r="BM168" s="218" t="s">
        <v>554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4425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24.15" customHeight="1">
      <c r="A170" s="41"/>
      <c r="B170" s="42"/>
      <c r="C170" s="269" t="s">
        <v>528</v>
      </c>
      <c r="D170" s="269" t="s">
        <v>565</v>
      </c>
      <c r="E170" s="270" t="s">
        <v>4426</v>
      </c>
      <c r="F170" s="271" t="s">
        <v>4427</v>
      </c>
      <c r="G170" s="272" t="s">
        <v>234</v>
      </c>
      <c r="H170" s="273">
        <v>1000</v>
      </c>
      <c r="I170" s="274"/>
      <c r="J170" s="275">
        <f>ROUND(I170*H170,2)</f>
        <v>0</v>
      </c>
      <c r="K170" s="271" t="s">
        <v>178</v>
      </c>
      <c r="L170" s="276"/>
      <c r="M170" s="277" t="s">
        <v>19</v>
      </c>
      <c r="N170" s="278" t="s">
        <v>42</v>
      </c>
      <c r="O170" s="87"/>
      <c r="P170" s="216">
        <f>O170*H170</f>
        <v>0</v>
      </c>
      <c r="Q170" s="216">
        <v>0.00017000000000000001</v>
      </c>
      <c r="R170" s="216">
        <f>Q170*H170</f>
        <v>0.17000000000000001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286</v>
      </c>
      <c r="AT170" s="218" t="s">
        <v>565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235</v>
      </c>
      <c r="BM170" s="218" t="s">
        <v>560</v>
      </c>
    </row>
    <row r="171" s="2" customFormat="1" ht="24.15" customHeight="1">
      <c r="A171" s="41"/>
      <c r="B171" s="42"/>
      <c r="C171" s="207" t="s">
        <v>396</v>
      </c>
      <c r="D171" s="207" t="s">
        <v>174</v>
      </c>
      <c r="E171" s="208" t="s">
        <v>4423</v>
      </c>
      <c r="F171" s="209" t="s">
        <v>4424</v>
      </c>
      <c r="G171" s="210" t="s">
        <v>234</v>
      </c>
      <c r="H171" s="211">
        <v>1800</v>
      </c>
      <c r="I171" s="212"/>
      <c r="J171" s="213">
        <f>ROUND(I171*H171,2)</f>
        <v>0</v>
      </c>
      <c r="K171" s="209" t="s">
        <v>178</v>
      </c>
      <c r="L171" s="47"/>
      <c r="M171" s="214" t="s">
        <v>19</v>
      </c>
      <c r="N171" s="215" t="s">
        <v>42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235</v>
      </c>
      <c r="AT171" s="218" t="s">
        <v>174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568</v>
      </c>
    </row>
    <row r="172" s="2" customFormat="1">
      <c r="A172" s="41"/>
      <c r="B172" s="42"/>
      <c r="C172" s="43"/>
      <c r="D172" s="220" t="s">
        <v>180</v>
      </c>
      <c r="E172" s="43"/>
      <c r="F172" s="221" t="s">
        <v>4425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180</v>
      </c>
      <c r="AU172" s="20" t="s">
        <v>81</v>
      </c>
    </row>
    <row r="173" s="2" customFormat="1" ht="24.15" customHeight="1">
      <c r="A173" s="41"/>
      <c r="B173" s="42"/>
      <c r="C173" s="269" t="s">
        <v>538</v>
      </c>
      <c r="D173" s="269" t="s">
        <v>565</v>
      </c>
      <c r="E173" s="270" t="s">
        <v>4428</v>
      </c>
      <c r="F173" s="271" t="s">
        <v>4429</v>
      </c>
      <c r="G173" s="272" t="s">
        <v>234</v>
      </c>
      <c r="H173" s="273">
        <v>1800</v>
      </c>
      <c r="I173" s="274"/>
      <c r="J173" s="275">
        <f>ROUND(I173*H173,2)</f>
        <v>0</v>
      </c>
      <c r="K173" s="271" t="s">
        <v>178</v>
      </c>
      <c r="L173" s="276"/>
      <c r="M173" s="277" t="s">
        <v>19</v>
      </c>
      <c r="N173" s="278" t="s">
        <v>42</v>
      </c>
      <c r="O173" s="87"/>
      <c r="P173" s="216">
        <f>O173*H173</f>
        <v>0</v>
      </c>
      <c r="Q173" s="216">
        <v>0.00012999999999999999</v>
      </c>
      <c r="R173" s="216">
        <f>Q173*H173</f>
        <v>0.23399999999999999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286</v>
      </c>
      <c r="AT173" s="218" t="s">
        <v>565</v>
      </c>
      <c r="AU173" s="218" t="s">
        <v>81</v>
      </c>
      <c r="AY173" s="20" t="s">
        <v>171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235</v>
      </c>
      <c r="BM173" s="218" t="s">
        <v>573</v>
      </c>
    </row>
    <row r="174" s="2" customFormat="1" ht="24.15" customHeight="1">
      <c r="A174" s="41"/>
      <c r="B174" s="42"/>
      <c r="C174" s="207" t="s">
        <v>401</v>
      </c>
      <c r="D174" s="207" t="s">
        <v>174</v>
      </c>
      <c r="E174" s="208" t="s">
        <v>4430</v>
      </c>
      <c r="F174" s="209" t="s">
        <v>4431</v>
      </c>
      <c r="G174" s="210" t="s">
        <v>234</v>
      </c>
      <c r="H174" s="211">
        <v>75</v>
      </c>
      <c r="I174" s="212"/>
      <c r="J174" s="213">
        <f>ROUND(I174*H174,2)</f>
        <v>0</v>
      </c>
      <c r="K174" s="209" t="s">
        <v>178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235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577</v>
      </c>
    </row>
    <row r="175" s="2" customFormat="1">
      <c r="A175" s="41"/>
      <c r="B175" s="42"/>
      <c r="C175" s="43"/>
      <c r="D175" s="220" t="s">
        <v>180</v>
      </c>
      <c r="E175" s="43"/>
      <c r="F175" s="221" t="s">
        <v>4432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180</v>
      </c>
      <c r="AU175" s="20" t="s">
        <v>81</v>
      </c>
    </row>
    <row r="176" s="2" customFormat="1" ht="24.15" customHeight="1">
      <c r="A176" s="41"/>
      <c r="B176" s="42"/>
      <c r="C176" s="269" t="s">
        <v>545</v>
      </c>
      <c r="D176" s="269" t="s">
        <v>565</v>
      </c>
      <c r="E176" s="270" t="s">
        <v>4433</v>
      </c>
      <c r="F176" s="271" t="s">
        <v>4434</v>
      </c>
      <c r="G176" s="272" t="s">
        <v>234</v>
      </c>
      <c r="H176" s="273">
        <v>75</v>
      </c>
      <c r="I176" s="274"/>
      <c r="J176" s="275">
        <f>ROUND(I176*H176,2)</f>
        <v>0</v>
      </c>
      <c r="K176" s="271" t="s">
        <v>178</v>
      </c>
      <c r="L176" s="276"/>
      <c r="M176" s="277" t="s">
        <v>19</v>
      </c>
      <c r="N176" s="278" t="s">
        <v>42</v>
      </c>
      <c r="O176" s="87"/>
      <c r="P176" s="216">
        <f>O176*H176</f>
        <v>0</v>
      </c>
      <c r="Q176" s="216">
        <v>0.00123</v>
      </c>
      <c r="R176" s="216">
        <f>Q176*H176</f>
        <v>0.092249999999999999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286</v>
      </c>
      <c r="AT176" s="218" t="s">
        <v>565</v>
      </c>
      <c r="AU176" s="218" t="s">
        <v>81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235</v>
      </c>
      <c r="BM176" s="218" t="s">
        <v>583</v>
      </c>
    </row>
    <row r="177" s="2" customFormat="1" ht="24.15" customHeight="1">
      <c r="A177" s="41"/>
      <c r="B177" s="42"/>
      <c r="C177" s="207" t="s">
        <v>406</v>
      </c>
      <c r="D177" s="207" t="s">
        <v>174</v>
      </c>
      <c r="E177" s="208" t="s">
        <v>4435</v>
      </c>
      <c r="F177" s="209" t="s">
        <v>4436</v>
      </c>
      <c r="G177" s="210" t="s">
        <v>234</v>
      </c>
      <c r="H177" s="211">
        <v>250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235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235</v>
      </c>
      <c r="BM177" s="218" t="s">
        <v>586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4437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2" customFormat="1" ht="24.15" customHeight="1">
      <c r="A179" s="41"/>
      <c r="B179" s="42"/>
      <c r="C179" s="269" t="s">
        <v>557</v>
      </c>
      <c r="D179" s="269" t="s">
        <v>565</v>
      </c>
      <c r="E179" s="270" t="s">
        <v>4438</v>
      </c>
      <c r="F179" s="271" t="s">
        <v>4439</v>
      </c>
      <c r="G179" s="272" t="s">
        <v>234</v>
      </c>
      <c r="H179" s="273">
        <v>250</v>
      </c>
      <c r="I179" s="274"/>
      <c r="J179" s="275">
        <f>ROUND(I179*H179,2)</f>
        <v>0</v>
      </c>
      <c r="K179" s="271" t="s">
        <v>178</v>
      </c>
      <c r="L179" s="276"/>
      <c r="M179" s="277" t="s">
        <v>19</v>
      </c>
      <c r="N179" s="278" t="s">
        <v>42</v>
      </c>
      <c r="O179" s="87"/>
      <c r="P179" s="216">
        <f>O179*H179</f>
        <v>0</v>
      </c>
      <c r="Q179" s="216">
        <v>0.00033</v>
      </c>
      <c r="R179" s="216">
        <f>Q179*H179</f>
        <v>0.082500000000000004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286</v>
      </c>
      <c r="AT179" s="218" t="s">
        <v>565</v>
      </c>
      <c r="AU179" s="218" t="s">
        <v>81</v>
      </c>
      <c r="AY179" s="20" t="s">
        <v>171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235</v>
      </c>
      <c r="BM179" s="218" t="s">
        <v>590</v>
      </c>
    </row>
    <row r="180" s="2" customFormat="1" ht="24.15" customHeight="1">
      <c r="A180" s="41"/>
      <c r="B180" s="42"/>
      <c r="C180" s="207" t="s">
        <v>416</v>
      </c>
      <c r="D180" s="207" t="s">
        <v>174</v>
      </c>
      <c r="E180" s="208" t="s">
        <v>4440</v>
      </c>
      <c r="F180" s="209" t="s">
        <v>4441</v>
      </c>
      <c r="G180" s="210" t="s">
        <v>234</v>
      </c>
      <c r="H180" s="211">
        <v>72</v>
      </c>
      <c r="I180" s="212"/>
      <c r="J180" s="213">
        <f>ROUND(I180*H180,2)</f>
        <v>0</v>
      </c>
      <c r="K180" s="209" t="s">
        <v>178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235</v>
      </c>
      <c r="AT180" s="218" t="s">
        <v>174</v>
      </c>
      <c r="AU180" s="218" t="s">
        <v>81</v>
      </c>
      <c r="AY180" s="20" t="s">
        <v>171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235</v>
      </c>
      <c r="BM180" s="218" t="s">
        <v>594</v>
      </c>
    </row>
    <row r="181" s="2" customFormat="1">
      <c r="A181" s="41"/>
      <c r="B181" s="42"/>
      <c r="C181" s="43"/>
      <c r="D181" s="220" t="s">
        <v>180</v>
      </c>
      <c r="E181" s="43"/>
      <c r="F181" s="221" t="s">
        <v>4442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180</v>
      </c>
      <c r="AU181" s="20" t="s">
        <v>81</v>
      </c>
    </row>
    <row r="182" s="2" customFormat="1" ht="24.15" customHeight="1">
      <c r="A182" s="41"/>
      <c r="B182" s="42"/>
      <c r="C182" s="269" t="s">
        <v>570</v>
      </c>
      <c r="D182" s="269" t="s">
        <v>565</v>
      </c>
      <c r="E182" s="270" t="s">
        <v>4443</v>
      </c>
      <c r="F182" s="271" t="s">
        <v>4444</v>
      </c>
      <c r="G182" s="272" t="s">
        <v>234</v>
      </c>
      <c r="H182" s="273">
        <v>72</v>
      </c>
      <c r="I182" s="274"/>
      <c r="J182" s="275">
        <f>ROUND(I182*H182,2)</f>
        <v>0</v>
      </c>
      <c r="K182" s="271" t="s">
        <v>178</v>
      </c>
      <c r="L182" s="276"/>
      <c r="M182" s="277" t="s">
        <v>19</v>
      </c>
      <c r="N182" s="278" t="s">
        <v>42</v>
      </c>
      <c r="O182" s="87"/>
      <c r="P182" s="216">
        <f>O182*H182</f>
        <v>0</v>
      </c>
      <c r="Q182" s="216">
        <v>0.00044000000000000002</v>
      </c>
      <c r="R182" s="216">
        <f>Q182*H182</f>
        <v>0.03168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286</v>
      </c>
      <c r="AT182" s="218" t="s">
        <v>565</v>
      </c>
      <c r="AU182" s="218" t="s">
        <v>81</v>
      </c>
      <c r="AY182" s="20" t="s">
        <v>171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235</v>
      </c>
      <c r="BM182" s="218" t="s">
        <v>599</v>
      </c>
    </row>
    <row r="183" s="2" customFormat="1" ht="21.75" customHeight="1">
      <c r="A183" s="41"/>
      <c r="B183" s="42"/>
      <c r="C183" s="207" t="s">
        <v>424</v>
      </c>
      <c r="D183" s="207" t="s">
        <v>174</v>
      </c>
      <c r="E183" s="208" t="s">
        <v>4445</v>
      </c>
      <c r="F183" s="209" t="s">
        <v>4446</v>
      </c>
      <c r="G183" s="210" t="s">
        <v>395</v>
      </c>
      <c r="H183" s="211">
        <v>230</v>
      </c>
      <c r="I183" s="212"/>
      <c r="J183" s="213">
        <f>ROUND(I183*H183,2)</f>
        <v>0</v>
      </c>
      <c r="K183" s="209" t="s">
        <v>178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235</v>
      </c>
      <c r="AT183" s="218" t="s">
        <v>174</v>
      </c>
      <c r="AU183" s="218" t="s">
        <v>81</v>
      </c>
      <c r="AY183" s="20" t="s">
        <v>171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235</v>
      </c>
      <c r="BM183" s="218" t="s">
        <v>603</v>
      </c>
    </row>
    <row r="184" s="2" customFormat="1">
      <c r="A184" s="41"/>
      <c r="B184" s="42"/>
      <c r="C184" s="43"/>
      <c r="D184" s="220" t="s">
        <v>180</v>
      </c>
      <c r="E184" s="43"/>
      <c r="F184" s="221" t="s">
        <v>4447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180</v>
      </c>
      <c r="AU184" s="20" t="s">
        <v>81</v>
      </c>
    </row>
    <row r="185" s="2" customFormat="1" ht="21.75" customHeight="1">
      <c r="A185" s="41"/>
      <c r="B185" s="42"/>
      <c r="C185" s="207" t="s">
        <v>580</v>
      </c>
      <c r="D185" s="207" t="s">
        <v>174</v>
      </c>
      <c r="E185" s="208" t="s">
        <v>4448</v>
      </c>
      <c r="F185" s="209" t="s">
        <v>4449</v>
      </c>
      <c r="G185" s="210" t="s">
        <v>395</v>
      </c>
      <c r="H185" s="211">
        <v>50</v>
      </c>
      <c r="I185" s="212"/>
      <c r="J185" s="213">
        <f>ROUND(I185*H185,2)</f>
        <v>0</v>
      </c>
      <c r="K185" s="209" t="s">
        <v>178</v>
      </c>
      <c r="L185" s="47"/>
      <c r="M185" s="214" t="s">
        <v>19</v>
      </c>
      <c r="N185" s="215" t="s">
        <v>42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235</v>
      </c>
      <c r="AT185" s="218" t="s">
        <v>174</v>
      </c>
      <c r="AU185" s="218" t="s">
        <v>81</v>
      </c>
      <c r="AY185" s="20" t="s">
        <v>171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235</v>
      </c>
      <c r="BM185" s="218" t="s">
        <v>611</v>
      </c>
    </row>
    <row r="186" s="2" customFormat="1">
      <c r="A186" s="41"/>
      <c r="B186" s="42"/>
      <c r="C186" s="43"/>
      <c r="D186" s="220" t="s">
        <v>180</v>
      </c>
      <c r="E186" s="43"/>
      <c r="F186" s="221" t="s">
        <v>4450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180</v>
      </c>
      <c r="AU186" s="20" t="s">
        <v>81</v>
      </c>
    </row>
    <row r="187" s="2" customFormat="1" ht="16.5" customHeight="1">
      <c r="A187" s="41"/>
      <c r="B187" s="42"/>
      <c r="C187" s="269" t="s">
        <v>428</v>
      </c>
      <c r="D187" s="269" t="s">
        <v>565</v>
      </c>
      <c r="E187" s="270" t="s">
        <v>4451</v>
      </c>
      <c r="F187" s="271" t="s">
        <v>4452</v>
      </c>
      <c r="G187" s="272" t="s">
        <v>395</v>
      </c>
      <c r="H187" s="273">
        <v>200</v>
      </c>
      <c r="I187" s="274"/>
      <c r="J187" s="275">
        <f>ROUND(I187*H187,2)</f>
        <v>0</v>
      </c>
      <c r="K187" s="271" t="s">
        <v>19</v>
      </c>
      <c r="L187" s="276"/>
      <c r="M187" s="277" t="s">
        <v>19</v>
      </c>
      <c r="N187" s="278" t="s">
        <v>42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286</v>
      </c>
      <c r="AT187" s="218" t="s">
        <v>565</v>
      </c>
      <c r="AU187" s="218" t="s">
        <v>81</v>
      </c>
      <c r="AY187" s="20" t="s">
        <v>171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235</v>
      </c>
      <c r="BM187" s="218" t="s">
        <v>615</v>
      </c>
    </row>
    <row r="188" s="2" customFormat="1" ht="16.5" customHeight="1">
      <c r="A188" s="41"/>
      <c r="B188" s="42"/>
      <c r="C188" s="269" t="s">
        <v>587</v>
      </c>
      <c r="D188" s="269" t="s">
        <v>565</v>
      </c>
      <c r="E188" s="270" t="s">
        <v>4453</v>
      </c>
      <c r="F188" s="271" t="s">
        <v>4454</v>
      </c>
      <c r="G188" s="272" t="s">
        <v>395</v>
      </c>
      <c r="H188" s="273">
        <v>80</v>
      </c>
      <c r="I188" s="274"/>
      <c r="J188" s="275">
        <f>ROUND(I188*H188,2)</f>
        <v>0</v>
      </c>
      <c r="K188" s="271" t="s">
        <v>19</v>
      </c>
      <c r="L188" s="276"/>
      <c r="M188" s="277" t="s">
        <v>19</v>
      </c>
      <c r="N188" s="278" t="s">
        <v>42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286</v>
      </c>
      <c r="AT188" s="218" t="s">
        <v>565</v>
      </c>
      <c r="AU188" s="218" t="s">
        <v>81</v>
      </c>
      <c r="AY188" s="20" t="s">
        <v>171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235</v>
      </c>
      <c r="BM188" s="218" t="s">
        <v>620</v>
      </c>
    </row>
    <row r="189" s="2" customFormat="1" ht="16.5" customHeight="1">
      <c r="A189" s="41"/>
      <c r="B189" s="42"/>
      <c r="C189" s="269" t="s">
        <v>434</v>
      </c>
      <c r="D189" s="269" t="s">
        <v>565</v>
      </c>
      <c r="E189" s="270" t="s">
        <v>4455</v>
      </c>
      <c r="F189" s="271" t="s">
        <v>4456</v>
      </c>
      <c r="G189" s="272" t="s">
        <v>395</v>
      </c>
      <c r="H189" s="273">
        <v>186</v>
      </c>
      <c r="I189" s="274"/>
      <c r="J189" s="275">
        <f>ROUND(I189*H189,2)</f>
        <v>0</v>
      </c>
      <c r="K189" s="271" t="s">
        <v>19</v>
      </c>
      <c r="L189" s="276"/>
      <c r="M189" s="277" t="s">
        <v>19</v>
      </c>
      <c r="N189" s="278" t="s">
        <v>42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286</v>
      </c>
      <c r="AT189" s="218" t="s">
        <v>565</v>
      </c>
      <c r="AU189" s="218" t="s">
        <v>81</v>
      </c>
      <c r="AY189" s="20" t="s">
        <v>171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235</v>
      </c>
      <c r="BM189" s="218" t="s">
        <v>625</v>
      </c>
    </row>
    <row r="190" s="2" customFormat="1" ht="16.5" customHeight="1">
      <c r="A190" s="41"/>
      <c r="B190" s="42"/>
      <c r="C190" s="269" t="s">
        <v>596</v>
      </c>
      <c r="D190" s="269" t="s">
        <v>565</v>
      </c>
      <c r="E190" s="270" t="s">
        <v>4457</v>
      </c>
      <c r="F190" s="271" t="s">
        <v>4458</v>
      </c>
      <c r="G190" s="272" t="s">
        <v>395</v>
      </c>
      <c r="H190" s="273">
        <v>120</v>
      </c>
      <c r="I190" s="274"/>
      <c r="J190" s="275">
        <f>ROUND(I190*H190,2)</f>
        <v>0</v>
      </c>
      <c r="K190" s="271" t="s">
        <v>19</v>
      </c>
      <c r="L190" s="276"/>
      <c r="M190" s="277" t="s">
        <v>19</v>
      </c>
      <c r="N190" s="278" t="s">
        <v>42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286</v>
      </c>
      <c r="AT190" s="218" t="s">
        <v>565</v>
      </c>
      <c r="AU190" s="218" t="s">
        <v>81</v>
      </c>
      <c r="AY190" s="20" t="s">
        <v>171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235</v>
      </c>
      <c r="BM190" s="218" t="s">
        <v>630</v>
      </c>
    </row>
    <row r="191" s="2" customFormat="1" ht="24.15" customHeight="1">
      <c r="A191" s="41"/>
      <c r="B191" s="42"/>
      <c r="C191" s="207" t="s">
        <v>451</v>
      </c>
      <c r="D191" s="207" t="s">
        <v>174</v>
      </c>
      <c r="E191" s="208" t="s">
        <v>4459</v>
      </c>
      <c r="F191" s="209" t="s">
        <v>4460</v>
      </c>
      <c r="G191" s="210" t="s">
        <v>395</v>
      </c>
      <c r="H191" s="211">
        <v>66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235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235</v>
      </c>
      <c r="BM191" s="218" t="s">
        <v>635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4461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81</v>
      </c>
    </row>
    <row r="193" s="2" customFormat="1" ht="16.5" customHeight="1">
      <c r="A193" s="41"/>
      <c r="B193" s="42"/>
      <c r="C193" s="269" t="s">
        <v>608</v>
      </c>
      <c r="D193" s="269" t="s">
        <v>565</v>
      </c>
      <c r="E193" s="270" t="s">
        <v>4462</v>
      </c>
      <c r="F193" s="271" t="s">
        <v>4463</v>
      </c>
      <c r="G193" s="272" t="s">
        <v>395</v>
      </c>
      <c r="H193" s="273">
        <v>16</v>
      </c>
      <c r="I193" s="274"/>
      <c r="J193" s="275">
        <f>ROUND(I193*H193,2)</f>
        <v>0</v>
      </c>
      <c r="K193" s="271" t="s">
        <v>178</v>
      </c>
      <c r="L193" s="276"/>
      <c r="M193" s="277" t="s">
        <v>19</v>
      </c>
      <c r="N193" s="278" t="s">
        <v>42</v>
      </c>
      <c r="O193" s="87"/>
      <c r="P193" s="216">
        <f>O193*H193</f>
        <v>0</v>
      </c>
      <c r="Q193" s="216">
        <v>4.0000000000000003E-05</v>
      </c>
      <c r="R193" s="216">
        <f>Q193*H193</f>
        <v>0.00064000000000000005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286</v>
      </c>
      <c r="AT193" s="218" t="s">
        <v>565</v>
      </c>
      <c r="AU193" s="218" t="s">
        <v>81</v>
      </c>
      <c r="AY193" s="20" t="s">
        <v>171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235</v>
      </c>
      <c r="BM193" s="218" t="s">
        <v>640</v>
      </c>
    </row>
    <row r="194" s="2" customFormat="1" ht="16.5" customHeight="1">
      <c r="A194" s="41"/>
      <c r="B194" s="42"/>
      <c r="C194" s="269" t="s">
        <v>457</v>
      </c>
      <c r="D194" s="269" t="s">
        <v>565</v>
      </c>
      <c r="E194" s="270" t="s">
        <v>4464</v>
      </c>
      <c r="F194" s="271" t="s">
        <v>4465</v>
      </c>
      <c r="G194" s="272" t="s">
        <v>395</v>
      </c>
      <c r="H194" s="273">
        <v>16</v>
      </c>
      <c r="I194" s="274"/>
      <c r="J194" s="275">
        <f>ROUND(I194*H194,2)</f>
        <v>0</v>
      </c>
      <c r="K194" s="271" t="s">
        <v>178</v>
      </c>
      <c r="L194" s="276"/>
      <c r="M194" s="277" t="s">
        <v>19</v>
      </c>
      <c r="N194" s="278" t="s">
        <v>42</v>
      </c>
      <c r="O194" s="87"/>
      <c r="P194" s="216">
        <f>O194*H194</f>
        <v>0</v>
      </c>
      <c r="Q194" s="216">
        <v>4.0000000000000003E-05</v>
      </c>
      <c r="R194" s="216">
        <f>Q194*H194</f>
        <v>0.00064000000000000005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286</v>
      </c>
      <c r="AT194" s="218" t="s">
        <v>565</v>
      </c>
      <c r="AU194" s="218" t="s">
        <v>81</v>
      </c>
      <c r="AY194" s="20" t="s">
        <v>171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235</v>
      </c>
      <c r="BM194" s="218" t="s">
        <v>644</v>
      </c>
    </row>
    <row r="195" s="2" customFormat="1" ht="16.5" customHeight="1">
      <c r="A195" s="41"/>
      <c r="B195" s="42"/>
      <c r="C195" s="269" t="s">
        <v>617</v>
      </c>
      <c r="D195" s="269" t="s">
        <v>565</v>
      </c>
      <c r="E195" s="270" t="s">
        <v>4466</v>
      </c>
      <c r="F195" s="271" t="s">
        <v>4467</v>
      </c>
      <c r="G195" s="272" t="s">
        <v>395</v>
      </c>
      <c r="H195" s="273">
        <v>6</v>
      </c>
      <c r="I195" s="274"/>
      <c r="J195" s="275">
        <f>ROUND(I195*H195,2)</f>
        <v>0</v>
      </c>
      <c r="K195" s="271" t="s">
        <v>178</v>
      </c>
      <c r="L195" s="276"/>
      <c r="M195" s="277" t="s">
        <v>19</v>
      </c>
      <c r="N195" s="278" t="s">
        <v>42</v>
      </c>
      <c r="O195" s="87"/>
      <c r="P195" s="216">
        <f>O195*H195</f>
        <v>0</v>
      </c>
      <c r="Q195" s="216">
        <v>5.0000000000000002E-05</v>
      </c>
      <c r="R195" s="216">
        <f>Q195*H195</f>
        <v>0.00030000000000000003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286</v>
      </c>
      <c r="AT195" s="218" t="s">
        <v>565</v>
      </c>
      <c r="AU195" s="218" t="s">
        <v>81</v>
      </c>
      <c r="AY195" s="20" t="s">
        <v>171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235</v>
      </c>
      <c r="BM195" s="218" t="s">
        <v>648</v>
      </c>
    </row>
    <row r="196" s="2" customFormat="1" ht="16.5" customHeight="1">
      <c r="A196" s="41"/>
      <c r="B196" s="42"/>
      <c r="C196" s="269" t="s">
        <v>462</v>
      </c>
      <c r="D196" s="269" t="s">
        <v>565</v>
      </c>
      <c r="E196" s="270" t="s">
        <v>4468</v>
      </c>
      <c r="F196" s="271" t="s">
        <v>4469</v>
      </c>
      <c r="G196" s="272" t="s">
        <v>395</v>
      </c>
      <c r="H196" s="273">
        <v>15</v>
      </c>
      <c r="I196" s="274"/>
      <c r="J196" s="275">
        <f>ROUND(I196*H196,2)</f>
        <v>0</v>
      </c>
      <c r="K196" s="271" t="s">
        <v>178</v>
      </c>
      <c r="L196" s="276"/>
      <c r="M196" s="277" t="s">
        <v>19</v>
      </c>
      <c r="N196" s="278" t="s">
        <v>42</v>
      </c>
      <c r="O196" s="87"/>
      <c r="P196" s="216">
        <f>O196*H196</f>
        <v>0</v>
      </c>
      <c r="Q196" s="216">
        <v>4.0000000000000003E-05</v>
      </c>
      <c r="R196" s="216">
        <f>Q196*H196</f>
        <v>0.00060000000000000006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286</v>
      </c>
      <c r="AT196" s="218" t="s">
        <v>565</v>
      </c>
      <c r="AU196" s="218" t="s">
        <v>81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235</v>
      </c>
      <c r="BM196" s="218" t="s">
        <v>652</v>
      </c>
    </row>
    <row r="197" s="2" customFormat="1" ht="16.5" customHeight="1">
      <c r="A197" s="41"/>
      <c r="B197" s="42"/>
      <c r="C197" s="269" t="s">
        <v>627</v>
      </c>
      <c r="D197" s="269" t="s">
        <v>565</v>
      </c>
      <c r="E197" s="270" t="s">
        <v>4470</v>
      </c>
      <c r="F197" s="271" t="s">
        <v>4471</v>
      </c>
      <c r="G197" s="272" t="s">
        <v>395</v>
      </c>
      <c r="H197" s="273">
        <v>7</v>
      </c>
      <c r="I197" s="274"/>
      <c r="J197" s="275">
        <f>ROUND(I197*H197,2)</f>
        <v>0</v>
      </c>
      <c r="K197" s="271" t="s">
        <v>178</v>
      </c>
      <c r="L197" s="276"/>
      <c r="M197" s="277" t="s">
        <v>19</v>
      </c>
      <c r="N197" s="278" t="s">
        <v>42</v>
      </c>
      <c r="O197" s="87"/>
      <c r="P197" s="216">
        <f>O197*H197</f>
        <v>0</v>
      </c>
      <c r="Q197" s="216">
        <v>6.0000000000000002E-05</v>
      </c>
      <c r="R197" s="216">
        <f>Q197*H197</f>
        <v>0.00042000000000000002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286</v>
      </c>
      <c r="AT197" s="218" t="s">
        <v>565</v>
      </c>
      <c r="AU197" s="218" t="s">
        <v>81</v>
      </c>
      <c r="AY197" s="20" t="s">
        <v>171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235</v>
      </c>
      <c r="BM197" s="218" t="s">
        <v>656</v>
      </c>
    </row>
    <row r="198" s="2" customFormat="1" ht="21.75" customHeight="1">
      <c r="A198" s="41"/>
      <c r="B198" s="42"/>
      <c r="C198" s="207" t="s">
        <v>467</v>
      </c>
      <c r="D198" s="207" t="s">
        <v>174</v>
      </c>
      <c r="E198" s="208" t="s">
        <v>4472</v>
      </c>
      <c r="F198" s="209" t="s">
        <v>4473</v>
      </c>
      <c r="G198" s="210" t="s">
        <v>395</v>
      </c>
      <c r="H198" s="211">
        <v>28</v>
      </c>
      <c r="I198" s="212"/>
      <c r="J198" s="213">
        <f>ROUND(I198*H198,2)</f>
        <v>0</v>
      </c>
      <c r="K198" s="209" t="s">
        <v>178</v>
      </c>
      <c r="L198" s="47"/>
      <c r="M198" s="214" t="s">
        <v>19</v>
      </c>
      <c r="N198" s="215" t="s">
        <v>42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235</v>
      </c>
      <c r="AT198" s="218" t="s">
        <v>174</v>
      </c>
      <c r="AU198" s="218" t="s">
        <v>81</v>
      </c>
      <c r="AY198" s="20" t="s">
        <v>171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235</v>
      </c>
      <c r="BM198" s="218" t="s">
        <v>661</v>
      </c>
    </row>
    <row r="199" s="2" customFormat="1">
      <c r="A199" s="41"/>
      <c r="B199" s="42"/>
      <c r="C199" s="43"/>
      <c r="D199" s="220" t="s">
        <v>180</v>
      </c>
      <c r="E199" s="43"/>
      <c r="F199" s="221" t="s">
        <v>4474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180</v>
      </c>
      <c r="AU199" s="20" t="s">
        <v>81</v>
      </c>
    </row>
    <row r="200" s="2" customFormat="1" ht="24.15" customHeight="1">
      <c r="A200" s="41"/>
      <c r="B200" s="42"/>
      <c r="C200" s="207" t="s">
        <v>637</v>
      </c>
      <c r="D200" s="207" t="s">
        <v>174</v>
      </c>
      <c r="E200" s="208" t="s">
        <v>4400</v>
      </c>
      <c r="F200" s="209" t="s">
        <v>4401</v>
      </c>
      <c r="G200" s="210" t="s">
        <v>395</v>
      </c>
      <c r="H200" s="211">
        <v>159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235</v>
      </c>
      <c r="AT200" s="218" t="s">
        <v>174</v>
      </c>
      <c r="AU200" s="218" t="s">
        <v>81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235</v>
      </c>
      <c r="BM200" s="218" t="s">
        <v>668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4402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81</v>
      </c>
    </row>
    <row r="202" s="2" customFormat="1" ht="16.5" customHeight="1">
      <c r="A202" s="41"/>
      <c r="B202" s="42"/>
      <c r="C202" s="269" t="s">
        <v>471</v>
      </c>
      <c r="D202" s="269" t="s">
        <v>565</v>
      </c>
      <c r="E202" s="270" t="s">
        <v>4475</v>
      </c>
      <c r="F202" s="271" t="s">
        <v>4476</v>
      </c>
      <c r="G202" s="272" t="s">
        <v>395</v>
      </c>
      <c r="H202" s="273">
        <v>159</v>
      </c>
      <c r="I202" s="274"/>
      <c r="J202" s="275">
        <f>ROUND(I202*H202,2)</f>
        <v>0</v>
      </c>
      <c r="K202" s="271" t="s">
        <v>178</v>
      </c>
      <c r="L202" s="276"/>
      <c r="M202" s="277" t="s">
        <v>19</v>
      </c>
      <c r="N202" s="278" t="s">
        <v>42</v>
      </c>
      <c r="O202" s="87"/>
      <c r="P202" s="216">
        <f>O202*H202</f>
        <v>0</v>
      </c>
      <c r="Q202" s="216">
        <v>4.0000000000000003E-05</v>
      </c>
      <c r="R202" s="216">
        <f>Q202*H202</f>
        <v>0.0063600000000000002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286</v>
      </c>
      <c r="AT202" s="218" t="s">
        <v>565</v>
      </c>
      <c r="AU202" s="218" t="s">
        <v>81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235</v>
      </c>
      <c r="BM202" s="218" t="s">
        <v>673</v>
      </c>
    </row>
    <row r="203" s="2" customFormat="1" ht="16.5" customHeight="1">
      <c r="A203" s="41"/>
      <c r="B203" s="42"/>
      <c r="C203" s="269" t="s">
        <v>261</v>
      </c>
      <c r="D203" s="269" t="s">
        <v>565</v>
      </c>
      <c r="E203" s="270" t="s">
        <v>4477</v>
      </c>
      <c r="F203" s="271" t="s">
        <v>4478</v>
      </c>
      <c r="G203" s="272" t="s">
        <v>395</v>
      </c>
      <c r="H203" s="273">
        <v>28</v>
      </c>
      <c r="I203" s="274"/>
      <c r="J203" s="275">
        <f>ROUND(I203*H203,2)</f>
        <v>0</v>
      </c>
      <c r="K203" s="271" t="s">
        <v>178</v>
      </c>
      <c r="L203" s="276"/>
      <c r="M203" s="277" t="s">
        <v>19</v>
      </c>
      <c r="N203" s="278" t="s">
        <v>42</v>
      </c>
      <c r="O203" s="87"/>
      <c r="P203" s="216">
        <f>O203*H203</f>
        <v>0</v>
      </c>
      <c r="Q203" s="216">
        <v>0.00013999999999999999</v>
      </c>
      <c r="R203" s="216">
        <f>Q203*H203</f>
        <v>0.0039199999999999999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286</v>
      </c>
      <c r="AT203" s="218" t="s">
        <v>565</v>
      </c>
      <c r="AU203" s="218" t="s">
        <v>81</v>
      </c>
      <c r="AY203" s="20" t="s">
        <v>171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235</v>
      </c>
      <c r="BM203" s="218" t="s">
        <v>680</v>
      </c>
    </row>
    <row r="204" s="2" customFormat="1" ht="24.15" customHeight="1">
      <c r="A204" s="41"/>
      <c r="B204" s="42"/>
      <c r="C204" s="207" t="s">
        <v>488</v>
      </c>
      <c r="D204" s="207" t="s">
        <v>174</v>
      </c>
      <c r="E204" s="208" t="s">
        <v>4479</v>
      </c>
      <c r="F204" s="209" t="s">
        <v>4480</v>
      </c>
      <c r="G204" s="210" t="s">
        <v>395</v>
      </c>
      <c r="H204" s="211">
        <v>80</v>
      </c>
      <c r="I204" s="212"/>
      <c r="J204" s="213">
        <f>ROUND(I204*H204,2)</f>
        <v>0</v>
      </c>
      <c r="K204" s="209" t="s">
        <v>178</v>
      </c>
      <c r="L204" s="47"/>
      <c r="M204" s="214" t="s">
        <v>19</v>
      </c>
      <c r="N204" s="215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235</v>
      </c>
      <c r="AT204" s="218" t="s">
        <v>174</v>
      </c>
      <c r="AU204" s="218" t="s">
        <v>81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235</v>
      </c>
      <c r="BM204" s="218" t="s">
        <v>686</v>
      </c>
    </row>
    <row r="205" s="2" customFormat="1">
      <c r="A205" s="41"/>
      <c r="B205" s="42"/>
      <c r="C205" s="43"/>
      <c r="D205" s="220" t="s">
        <v>180</v>
      </c>
      <c r="E205" s="43"/>
      <c r="F205" s="221" t="s">
        <v>4481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180</v>
      </c>
      <c r="AU205" s="20" t="s">
        <v>81</v>
      </c>
    </row>
    <row r="206" s="2" customFormat="1" ht="16.5" customHeight="1">
      <c r="A206" s="41"/>
      <c r="B206" s="42"/>
      <c r="C206" s="269" t="s">
        <v>484</v>
      </c>
      <c r="D206" s="269" t="s">
        <v>565</v>
      </c>
      <c r="E206" s="270" t="s">
        <v>4482</v>
      </c>
      <c r="F206" s="271" t="s">
        <v>4483</v>
      </c>
      <c r="G206" s="272" t="s">
        <v>395</v>
      </c>
      <c r="H206" s="273">
        <v>80</v>
      </c>
      <c r="I206" s="274"/>
      <c r="J206" s="275">
        <f>ROUND(I206*H206,2)</f>
        <v>0</v>
      </c>
      <c r="K206" s="271" t="s">
        <v>178</v>
      </c>
      <c r="L206" s="276"/>
      <c r="M206" s="277" t="s">
        <v>19</v>
      </c>
      <c r="N206" s="278" t="s">
        <v>42</v>
      </c>
      <c r="O206" s="87"/>
      <c r="P206" s="216">
        <f>O206*H206</f>
        <v>0</v>
      </c>
      <c r="Q206" s="216">
        <v>6.0000000000000002E-05</v>
      </c>
      <c r="R206" s="216">
        <f>Q206*H206</f>
        <v>0.0048000000000000004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286</v>
      </c>
      <c r="AT206" s="218" t="s">
        <v>565</v>
      </c>
      <c r="AU206" s="218" t="s">
        <v>81</v>
      </c>
      <c r="AY206" s="20" t="s">
        <v>171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235</v>
      </c>
      <c r="BM206" s="218" t="s">
        <v>696</v>
      </c>
    </row>
    <row r="207" s="2" customFormat="1" ht="16.5" customHeight="1">
      <c r="A207" s="41"/>
      <c r="B207" s="42"/>
      <c r="C207" s="269" t="s">
        <v>498</v>
      </c>
      <c r="D207" s="269" t="s">
        <v>565</v>
      </c>
      <c r="E207" s="270" t="s">
        <v>4484</v>
      </c>
      <c r="F207" s="271" t="s">
        <v>4485</v>
      </c>
      <c r="G207" s="272" t="s">
        <v>395</v>
      </c>
      <c r="H207" s="273">
        <v>150</v>
      </c>
      <c r="I207" s="274"/>
      <c r="J207" s="275">
        <f>ROUND(I207*H207,2)</f>
        <v>0</v>
      </c>
      <c r="K207" s="271" t="s">
        <v>178</v>
      </c>
      <c r="L207" s="276"/>
      <c r="M207" s="277" t="s">
        <v>19</v>
      </c>
      <c r="N207" s="278" t="s">
        <v>42</v>
      </c>
      <c r="O207" s="87"/>
      <c r="P207" s="216">
        <f>O207*H207</f>
        <v>0</v>
      </c>
      <c r="Q207" s="216">
        <v>1.0000000000000001E-05</v>
      </c>
      <c r="R207" s="216">
        <f>Q207*H207</f>
        <v>0.0015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286</v>
      </c>
      <c r="AT207" s="218" t="s">
        <v>565</v>
      </c>
      <c r="AU207" s="218" t="s">
        <v>81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235</v>
      </c>
      <c r="BM207" s="218" t="s">
        <v>703</v>
      </c>
    </row>
    <row r="208" s="2" customFormat="1" ht="21.75" customHeight="1">
      <c r="A208" s="41"/>
      <c r="B208" s="42"/>
      <c r="C208" s="207" t="s">
        <v>665</v>
      </c>
      <c r="D208" s="207" t="s">
        <v>174</v>
      </c>
      <c r="E208" s="208" t="s">
        <v>4486</v>
      </c>
      <c r="F208" s="209" t="s">
        <v>4487</v>
      </c>
      <c r="G208" s="210" t="s">
        <v>395</v>
      </c>
      <c r="H208" s="211">
        <v>114</v>
      </c>
      <c r="I208" s="212"/>
      <c r="J208" s="213">
        <f>ROUND(I208*H208,2)</f>
        <v>0</v>
      </c>
      <c r="K208" s="209" t="s">
        <v>178</v>
      </c>
      <c r="L208" s="47"/>
      <c r="M208" s="214" t="s">
        <v>19</v>
      </c>
      <c r="N208" s="215" t="s">
        <v>42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235</v>
      </c>
      <c r="AT208" s="218" t="s">
        <v>174</v>
      </c>
      <c r="AU208" s="218" t="s">
        <v>81</v>
      </c>
      <c r="AY208" s="20" t="s">
        <v>171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235</v>
      </c>
      <c r="BM208" s="218" t="s">
        <v>711</v>
      </c>
    </row>
    <row r="209" s="2" customFormat="1">
      <c r="A209" s="41"/>
      <c r="B209" s="42"/>
      <c r="C209" s="43"/>
      <c r="D209" s="220" t="s">
        <v>180</v>
      </c>
      <c r="E209" s="43"/>
      <c r="F209" s="221" t="s">
        <v>4488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180</v>
      </c>
      <c r="AU209" s="20" t="s">
        <v>81</v>
      </c>
    </row>
    <row r="210" s="2" customFormat="1" ht="16.5" customHeight="1">
      <c r="A210" s="41"/>
      <c r="B210" s="42"/>
      <c r="C210" s="269" t="s">
        <v>503</v>
      </c>
      <c r="D210" s="269" t="s">
        <v>565</v>
      </c>
      <c r="E210" s="270" t="s">
        <v>4489</v>
      </c>
      <c r="F210" s="271" t="s">
        <v>4490</v>
      </c>
      <c r="G210" s="272" t="s">
        <v>395</v>
      </c>
      <c r="H210" s="273">
        <v>34</v>
      </c>
      <c r="I210" s="274"/>
      <c r="J210" s="275">
        <f>ROUND(I210*H210,2)</f>
        <v>0</v>
      </c>
      <c r="K210" s="271" t="s">
        <v>19</v>
      </c>
      <c r="L210" s="276"/>
      <c r="M210" s="277" t="s">
        <v>19</v>
      </c>
      <c r="N210" s="278" t="s">
        <v>42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286</v>
      </c>
      <c r="AT210" s="218" t="s">
        <v>565</v>
      </c>
      <c r="AU210" s="218" t="s">
        <v>81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235</v>
      </c>
      <c r="BM210" s="218" t="s">
        <v>722</v>
      </c>
    </row>
    <row r="211" s="2" customFormat="1" ht="16.5" customHeight="1">
      <c r="A211" s="41"/>
      <c r="B211" s="42"/>
      <c r="C211" s="269" t="s">
        <v>677</v>
      </c>
      <c r="D211" s="269" t="s">
        <v>565</v>
      </c>
      <c r="E211" s="270" t="s">
        <v>4491</v>
      </c>
      <c r="F211" s="271" t="s">
        <v>4492</v>
      </c>
      <c r="G211" s="272" t="s">
        <v>395</v>
      </c>
      <c r="H211" s="273">
        <v>32</v>
      </c>
      <c r="I211" s="274"/>
      <c r="J211" s="275">
        <f>ROUND(I211*H211,2)</f>
        <v>0</v>
      </c>
      <c r="K211" s="271" t="s">
        <v>19</v>
      </c>
      <c r="L211" s="276"/>
      <c r="M211" s="277" t="s">
        <v>19</v>
      </c>
      <c r="N211" s="278" t="s">
        <v>42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286</v>
      </c>
      <c r="AT211" s="218" t="s">
        <v>565</v>
      </c>
      <c r="AU211" s="218" t="s">
        <v>81</v>
      </c>
      <c r="AY211" s="20" t="s">
        <v>171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235</v>
      </c>
      <c r="BM211" s="218" t="s">
        <v>727</v>
      </c>
    </row>
    <row r="212" s="2" customFormat="1" ht="21.75" customHeight="1">
      <c r="A212" s="41"/>
      <c r="B212" s="42"/>
      <c r="C212" s="269" t="s">
        <v>510</v>
      </c>
      <c r="D212" s="269" t="s">
        <v>565</v>
      </c>
      <c r="E212" s="270" t="s">
        <v>4493</v>
      </c>
      <c r="F212" s="271" t="s">
        <v>4494</v>
      </c>
      <c r="G212" s="272" t="s">
        <v>395</v>
      </c>
      <c r="H212" s="273">
        <v>2</v>
      </c>
      <c r="I212" s="274"/>
      <c r="J212" s="275">
        <f>ROUND(I212*H212,2)</f>
        <v>0</v>
      </c>
      <c r="K212" s="271" t="s">
        <v>178</v>
      </c>
      <c r="L212" s="276"/>
      <c r="M212" s="277" t="s">
        <v>19</v>
      </c>
      <c r="N212" s="278" t="s">
        <v>42</v>
      </c>
      <c r="O212" s="87"/>
      <c r="P212" s="216">
        <f>O212*H212</f>
        <v>0</v>
      </c>
      <c r="Q212" s="216">
        <v>0.00089999999999999998</v>
      </c>
      <c r="R212" s="216">
        <f>Q212*H212</f>
        <v>0.0018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286</v>
      </c>
      <c r="AT212" s="218" t="s">
        <v>565</v>
      </c>
      <c r="AU212" s="218" t="s">
        <v>81</v>
      </c>
      <c r="AY212" s="20" t="s">
        <v>171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235</v>
      </c>
      <c r="BM212" s="218" t="s">
        <v>732</v>
      </c>
    </row>
    <row r="213" s="2" customFormat="1" ht="16.5" customHeight="1">
      <c r="A213" s="41"/>
      <c r="B213" s="42"/>
      <c r="C213" s="269" t="s">
        <v>693</v>
      </c>
      <c r="D213" s="269" t="s">
        <v>565</v>
      </c>
      <c r="E213" s="270" t="s">
        <v>4495</v>
      </c>
      <c r="F213" s="271" t="s">
        <v>4496</v>
      </c>
      <c r="G213" s="272" t="s">
        <v>395</v>
      </c>
      <c r="H213" s="273">
        <v>7</v>
      </c>
      <c r="I213" s="274"/>
      <c r="J213" s="275">
        <f>ROUND(I213*H213,2)</f>
        <v>0</v>
      </c>
      <c r="K213" s="271" t="s">
        <v>19</v>
      </c>
      <c r="L213" s="276"/>
      <c r="M213" s="277" t="s">
        <v>19</v>
      </c>
      <c r="N213" s="278" t="s">
        <v>42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286</v>
      </c>
      <c r="AT213" s="218" t="s">
        <v>565</v>
      </c>
      <c r="AU213" s="218" t="s">
        <v>81</v>
      </c>
      <c r="AY213" s="20" t="s">
        <v>171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235</v>
      </c>
      <c r="BM213" s="218" t="s">
        <v>738</v>
      </c>
    </row>
    <row r="214" s="2" customFormat="1" ht="16.5" customHeight="1">
      <c r="A214" s="41"/>
      <c r="B214" s="42"/>
      <c r="C214" s="269" t="s">
        <v>515</v>
      </c>
      <c r="D214" s="269" t="s">
        <v>565</v>
      </c>
      <c r="E214" s="270" t="s">
        <v>4497</v>
      </c>
      <c r="F214" s="271" t="s">
        <v>4498</v>
      </c>
      <c r="G214" s="272" t="s">
        <v>395</v>
      </c>
      <c r="H214" s="273">
        <v>32</v>
      </c>
      <c r="I214" s="274"/>
      <c r="J214" s="275">
        <f>ROUND(I214*H214,2)</f>
        <v>0</v>
      </c>
      <c r="K214" s="271" t="s">
        <v>19</v>
      </c>
      <c r="L214" s="276"/>
      <c r="M214" s="277" t="s">
        <v>19</v>
      </c>
      <c r="N214" s="278" t="s">
        <v>42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286</v>
      </c>
      <c r="AT214" s="218" t="s">
        <v>565</v>
      </c>
      <c r="AU214" s="218" t="s">
        <v>81</v>
      </c>
      <c r="AY214" s="20" t="s">
        <v>171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235</v>
      </c>
      <c r="BM214" s="218" t="s">
        <v>743</v>
      </c>
    </row>
    <row r="215" s="2" customFormat="1" ht="16.5" customHeight="1">
      <c r="A215" s="41"/>
      <c r="B215" s="42"/>
      <c r="C215" s="269" t="s">
        <v>708</v>
      </c>
      <c r="D215" s="269" t="s">
        <v>565</v>
      </c>
      <c r="E215" s="270" t="s">
        <v>4499</v>
      </c>
      <c r="F215" s="271" t="s">
        <v>4500</v>
      </c>
      <c r="G215" s="272" t="s">
        <v>395</v>
      </c>
      <c r="H215" s="273">
        <v>7</v>
      </c>
      <c r="I215" s="274"/>
      <c r="J215" s="275">
        <f>ROUND(I215*H215,2)</f>
        <v>0</v>
      </c>
      <c r="K215" s="271" t="s">
        <v>19</v>
      </c>
      <c r="L215" s="276"/>
      <c r="M215" s="277" t="s">
        <v>19</v>
      </c>
      <c r="N215" s="278" t="s">
        <v>42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286</v>
      </c>
      <c r="AT215" s="218" t="s">
        <v>565</v>
      </c>
      <c r="AU215" s="218" t="s">
        <v>81</v>
      </c>
      <c r="AY215" s="20" t="s">
        <v>171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235</v>
      </c>
      <c r="BM215" s="218" t="s">
        <v>749</v>
      </c>
    </row>
    <row r="216" s="2" customFormat="1" ht="24.15" customHeight="1">
      <c r="A216" s="41"/>
      <c r="B216" s="42"/>
      <c r="C216" s="207" t="s">
        <v>525</v>
      </c>
      <c r="D216" s="207" t="s">
        <v>174</v>
      </c>
      <c r="E216" s="208" t="s">
        <v>4501</v>
      </c>
      <c r="F216" s="209" t="s">
        <v>4502</v>
      </c>
      <c r="G216" s="210" t="s">
        <v>395</v>
      </c>
      <c r="H216" s="211">
        <v>1</v>
      </c>
      <c r="I216" s="212"/>
      <c r="J216" s="213">
        <f>ROUND(I216*H216,2)</f>
        <v>0</v>
      </c>
      <c r="K216" s="209" t="s">
        <v>178</v>
      </c>
      <c r="L216" s="47"/>
      <c r="M216" s="214" t="s">
        <v>19</v>
      </c>
      <c r="N216" s="215" t="s">
        <v>42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235</v>
      </c>
      <c r="AT216" s="218" t="s">
        <v>174</v>
      </c>
      <c r="AU216" s="218" t="s">
        <v>81</v>
      </c>
      <c r="AY216" s="20" t="s">
        <v>171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235</v>
      </c>
      <c r="BM216" s="218" t="s">
        <v>756</v>
      </c>
    </row>
    <row r="217" s="2" customFormat="1">
      <c r="A217" s="41"/>
      <c r="B217" s="42"/>
      <c r="C217" s="43"/>
      <c r="D217" s="220" t="s">
        <v>180</v>
      </c>
      <c r="E217" s="43"/>
      <c r="F217" s="221" t="s">
        <v>4503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180</v>
      </c>
      <c r="AU217" s="20" t="s">
        <v>81</v>
      </c>
    </row>
    <row r="218" s="2" customFormat="1" ht="16.5" customHeight="1">
      <c r="A218" s="41"/>
      <c r="B218" s="42"/>
      <c r="C218" s="269" t="s">
        <v>724</v>
      </c>
      <c r="D218" s="269" t="s">
        <v>565</v>
      </c>
      <c r="E218" s="270" t="s">
        <v>4504</v>
      </c>
      <c r="F218" s="271" t="s">
        <v>4505</v>
      </c>
      <c r="G218" s="272" t="s">
        <v>395</v>
      </c>
      <c r="H218" s="273">
        <v>1</v>
      </c>
      <c r="I218" s="274"/>
      <c r="J218" s="275">
        <f>ROUND(I218*H218,2)</f>
        <v>0</v>
      </c>
      <c r="K218" s="271" t="s">
        <v>19</v>
      </c>
      <c r="L218" s="276"/>
      <c r="M218" s="277" t="s">
        <v>19</v>
      </c>
      <c r="N218" s="278" t="s">
        <v>42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286</v>
      </c>
      <c r="AT218" s="218" t="s">
        <v>565</v>
      </c>
      <c r="AU218" s="218" t="s">
        <v>81</v>
      </c>
      <c r="AY218" s="20" t="s">
        <v>171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235</v>
      </c>
      <c r="BM218" s="218" t="s">
        <v>780</v>
      </c>
    </row>
    <row r="219" s="2" customFormat="1" ht="16.5" customHeight="1">
      <c r="A219" s="41"/>
      <c r="B219" s="42"/>
      <c r="C219" s="207" t="s">
        <v>531</v>
      </c>
      <c r="D219" s="207" t="s">
        <v>174</v>
      </c>
      <c r="E219" s="208" t="s">
        <v>4506</v>
      </c>
      <c r="F219" s="209" t="s">
        <v>4507</v>
      </c>
      <c r="G219" s="210" t="s">
        <v>395</v>
      </c>
      <c r="H219" s="211">
        <v>4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42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235</v>
      </c>
      <c r="AT219" s="218" t="s">
        <v>174</v>
      </c>
      <c r="AU219" s="218" t="s">
        <v>81</v>
      </c>
      <c r="AY219" s="20" t="s">
        <v>171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235</v>
      </c>
      <c r="BM219" s="218" t="s">
        <v>4508</v>
      </c>
    </row>
    <row r="220" s="2" customFormat="1" ht="16.5" customHeight="1">
      <c r="A220" s="41"/>
      <c r="B220" s="42"/>
      <c r="C220" s="269" t="s">
        <v>735</v>
      </c>
      <c r="D220" s="269" t="s">
        <v>565</v>
      </c>
      <c r="E220" s="270" t="s">
        <v>4509</v>
      </c>
      <c r="F220" s="271" t="s">
        <v>4510</v>
      </c>
      <c r="G220" s="272" t="s">
        <v>395</v>
      </c>
      <c r="H220" s="273">
        <v>4</v>
      </c>
      <c r="I220" s="274"/>
      <c r="J220" s="275">
        <f>ROUND(I220*H220,2)</f>
        <v>0</v>
      </c>
      <c r="K220" s="271" t="s">
        <v>19</v>
      </c>
      <c r="L220" s="276"/>
      <c r="M220" s="277" t="s">
        <v>19</v>
      </c>
      <c r="N220" s="278" t="s">
        <v>42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286</v>
      </c>
      <c r="AT220" s="218" t="s">
        <v>565</v>
      </c>
      <c r="AU220" s="218" t="s">
        <v>81</v>
      </c>
      <c r="AY220" s="20" t="s">
        <v>171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235</v>
      </c>
      <c r="BM220" s="218" t="s">
        <v>4511</v>
      </c>
    </row>
    <row r="221" s="2" customFormat="1" ht="21.75" customHeight="1">
      <c r="A221" s="41"/>
      <c r="B221" s="42"/>
      <c r="C221" s="207" t="s">
        <v>535</v>
      </c>
      <c r="D221" s="207" t="s">
        <v>174</v>
      </c>
      <c r="E221" s="208" t="s">
        <v>4165</v>
      </c>
      <c r="F221" s="209" t="s">
        <v>4166</v>
      </c>
      <c r="G221" s="210" t="s">
        <v>395</v>
      </c>
      <c r="H221" s="211">
        <v>4</v>
      </c>
      <c r="I221" s="212"/>
      <c r="J221" s="213">
        <f>ROUND(I221*H221,2)</f>
        <v>0</v>
      </c>
      <c r="K221" s="209" t="s">
        <v>178</v>
      </c>
      <c r="L221" s="47"/>
      <c r="M221" s="214" t="s">
        <v>19</v>
      </c>
      <c r="N221" s="215" t="s">
        <v>42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235</v>
      </c>
      <c r="AT221" s="218" t="s">
        <v>174</v>
      </c>
      <c r="AU221" s="218" t="s">
        <v>81</v>
      </c>
      <c r="AY221" s="20" t="s">
        <v>171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235</v>
      </c>
      <c r="BM221" s="218" t="s">
        <v>4512</v>
      </c>
    </row>
    <row r="222" s="2" customFormat="1">
      <c r="A222" s="41"/>
      <c r="B222" s="42"/>
      <c r="C222" s="43"/>
      <c r="D222" s="220" t="s">
        <v>180</v>
      </c>
      <c r="E222" s="43"/>
      <c r="F222" s="221" t="s">
        <v>4168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180</v>
      </c>
      <c r="AU222" s="20" t="s">
        <v>81</v>
      </c>
    </row>
    <row r="223" s="2" customFormat="1" ht="16.5" customHeight="1">
      <c r="A223" s="41"/>
      <c r="B223" s="42"/>
      <c r="C223" s="207" t="s">
        <v>746</v>
      </c>
      <c r="D223" s="207" t="s">
        <v>174</v>
      </c>
      <c r="E223" s="208" t="s">
        <v>4108</v>
      </c>
      <c r="F223" s="209" t="s">
        <v>4109</v>
      </c>
      <c r="G223" s="210" t="s">
        <v>395</v>
      </c>
      <c r="H223" s="211">
        <v>4</v>
      </c>
      <c r="I223" s="212"/>
      <c r="J223" s="213">
        <f>ROUND(I223*H223,2)</f>
        <v>0</v>
      </c>
      <c r="K223" s="209" t="s">
        <v>178</v>
      </c>
      <c r="L223" s="47"/>
      <c r="M223" s="214" t="s">
        <v>19</v>
      </c>
      <c r="N223" s="215" t="s">
        <v>42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235</v>
      </c>
      <c r="AT223" s="218" t="s">
        <v>174</v>
      </c>
      <c r="AU223" s="218" t="s">
        <v>81</v>
      </c>
      <c r="AY223" s="20" t="s">
        <v>171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235</v>
      </c>
      <c r="BM223" s="218" t="s">
        <v>4513</v>
      </c>
    </row>
    <row r="224" s="2" customFormat="1">
      <c r="A224" s="41"/>
      <c r="B224" s="42"/>
      <c r="C224" s="43"/>
      <c r="D224" s="220" t="s">
        <v>180</v>
      </c>
      <c r="E224" s="43"/>
      <c r="F224" s="221" t="s">
        <v>4111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180</v>
      </c>
      <c r="AU224" s="20" t="s">
        <v>81</v>
      </c>
    </row>
    <row r="225" s="2" customFormat="1" ht="16.5" customHeight="1">
      <c r="A225" s="41"/>
      <c r="B225" s="42"/>
      <c r="C225" s="269" t="s">
        <v>541</v>
      </c>
      <c r="D225" s="269" t="s">
        <v>565</v>
      </c>
      <c r="E225" s="270" t="s">
        <v>4514</v>
      </c>
      <c r="F225" s="271" t="s">
        <v>4515</v>
      </c>
      <c r="G225" s="272" t="s">
        <v>395</v>
      </c>
      <c r="H225" s="273">
        <v>4</v>
      </c>
      <c r="I225" s="274"/>
      <c r="J225" s="275">
        <f>ROUND(I225*H225,2)</f>
        <v>0</v>
      </c>
      <c r="K225" s="271" t="s">
        <v>19</v>
      </c>
      <c r="L225" s="276"/>
      <c r="M225" s="277" t="s">
        <v>19</v>
      </c>
      <c r="N225" s="278" t="s">
        <v>42</v>
      </c>
      <c r="O225" s="87"/>
      <c r="P225" s="216">
        <f>O225*H225</f>
        <v>0</v>
      </c>
      <c r="Q225" s="216">
        <v>0.00036000000000000002</v>
      </c>
      <c r="R225" s="216">
        <f>Q225*H225</f>
        <v>0.0014400000000000001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286</v>
      </c>
      <c r="AT225" s="218" t="s">
        <v>565</v>
      </c>
      <c r="AU225" s="218" t="s">
        <v>81</v>
      </c>
      <c r="AY225" s="20" t="s">
        <v>171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235</v>
      </c>
      <c r="BM225" s="218" t="s">
        <v>4516</v>
      </c>
    </row>
    <row r="226" s="2" customFormat="1" ht="16.5" customHeight="1">
      <c r="A226" s="41"/>
      <c r="B226" s="42"/>
      <c r="C226" s="207" t="s">
        <v>777</v>
      </c>
      <c r="D226" s="207" t="s">
        <v>174</v>
      </c>
      <c r="E226" s="208" t="s">
        <v>4121</v>
      </c>
      <c r="F226" s="209" t="s">
        <v>4122</v>
      </c>
      <c r="G226" s="210" t="s">
        <v>395</v>
      </c>
      <c r="H226" s="211">
        <v>4</v>
      </c>
      <c r="I226" s="212"/>
      <c r="J226" s="213">
        <f>ROUND(I226*H226,2)</f>
        <v>0</v>
      </c>
      <c r="K226" s="209" t="s">
        <v>178</v>
      </c>
      <c r="L226" s="47"/>
      <c r="M226" s="214" t="s">
        <v>19</v>
      </c>
      <c r="N226" s="215" t="s">
        <v>42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235</v>
      </c>
      <c r="AT226" s="218" t="s">
        <v>174</v>
      </c>
      <c r="AU226" s="218" t="s">
        <v>81</v>
      </c>
      <c r="AY226" s="20" t="s">
        <v>171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235</v>
      </c>
      <c r="BM226" s="218" t="s">
        <v>4517</v>
      </c>
    </row>
    <row r="227" s="2" customFormat="1">
      <c r="A227" s="41"/>
      <c r="B227" s="42"/>
      <c r="C227" s="43"/>
      <c r="D227" s="220" t="s">
        <v>180</v>
      </c>
      <c r="E227" s="43"/>
      <c r="F227" s="221" t="s">
        <v>4124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180</v>
      </c>
      <c r="AU227" s="20" t="s">
        <v>81</v>
      </c>
    </row>
    <row r="228" s="2" customFormat="1" ht="16.5" customHeight="1">
      <c r="A228" s="41"/>
      <c r="B228" s="42"/>
      <c r="C228" s="269" t="s">
        <v>544</v>
      </c>
      <c r="D228" s="269" t="s">
        <v>565</v>
      </c>
      <c r="E228" s="270" t="s">
        <v>4125</v>
      </c>
      <c r="F228" s="271" t="s">
        <v>4126</v>
      </c>
      <c r="G228" s="272" t="s">
        <v>395</v>
      </c>
      <c r="H228" s="273">
        <v>4</v>
      </c>
      <c r="I228" s="274"/>
      <c r="J228" s="275">
        <f>ROUND(I228*H228,2)</f>
        <v>0</v>
      </c>
      <c r="K228" s="271" t="s">
        <v>19</v>
      </c>
      <c r="L228" s="276"/>
      <c r="M228" s="277" t="s">
        <v>19</v>
      </c>
      <c r="N228" s="278" t="s">
        <v>42</v>
      </c>
      <c r="O228" s="87"/>
      <c r="P228" s="216">
        <f>O228*H228</f>
        <v>0</v>
      </c>
      <c r="Q228" s="216">
        <v>0.00040000000000000002</v>
      </c>
      <c r="R228" s="216">
        <f>Q228*H228</f>
        <v>0.0016000000000000001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286</v>
      </c>
      <c r="AT228" s="218" t="s">
        <v>565</v>
      </c>
      <c r="AU228" s="218" t="s">
        <v>81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235</v>
      </c>
      <c r="BM228" s="218" t="s">
        <v>4518</v>
      </c>
    </row>
    <row r="229" s="2" customFormat="1" ht="16.5" customHeight="1">
      <c r="A229" s="41"/>
      <c r="B229" s="42"/>
      <c r="C229" s="269" t="s">
        <v>798</v>
      </c>
      <c r="D229" s="269" t="s">
        <v>565</v>
      </c>
      <c r="E229" s="270" t="s">
        <v>4202</v>
      </c>
      <c r="F229" s="271" t="s">
        <v>4203</v>
      </c>
      <c r="G229" s="272" t="s">
        <v>395</v>
      </c>
      <c r="H229" s="273">
        <v>4</v>
      </c>
      <c r="I229" s="274"/>
      <c r="J229" s="275">
        <f>ROUND(I229*H229,2)</f>
        <v>0</v>
      </c>
      <c r="K229" s="271" t="s">
        <v>19</v>
      </c>
      <c r="L229" s="276"/>
      <c r="M229" s="277" t="s">
        <v>19</v>
      </c>
      <c r="N229" s="278" t="s">
        <v>42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286</v>
      </c>
      <c r="AT229" s="218" t="s">
        <v>565</v>
      </c>
      <c r="AU229" s="218" t="s">
        <v>81</v>
      </c>
      <c r="AY229" s="20" t="s">
        <v>171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235</v>
      </c>
      <c r="BM229" s="218" t="s">
        <v>4519</v>
      </c>
    </row>
    <row r="230" s="2" customFormat="1" ht="24.15" customHeight="1">
      <c r="A230" s="41"/>
      <c r="B230" s="42"/>
      <c r="C230" s="207" t="s">
        <v>548</v>
      </c>
      <c r="D230" s="207" t="s">
        <v>174</v>
      </c>
      <c r="E230" s="208" t="s">
        <v>4520</v>
      </c>
      <c r="F230" s="209" t="s">
        <v>4521</v>
      </c>
      <c r="G230" s="210" t="s">
        <v>177</v>
      </c>
      <c r="H230" s="211">
        <v>1.3069999999999999</v>
      </c>
      <c r="I230" s="212"/>
      <c r="J230" s="213">
        <f>ROUND(I230*H230,2)</f>
        <v>0</v>
      </c>
      <c r="K230" s="209" t="s">
        <v>178</v>
      </c>
      <c r="L230" s="47"/>
      <c r="M230" s="214" t="s">
        <v>19</v>
      </c>
      <c r="N230" s="215" t="s">
        <v>42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235</v>
      </c>
      <c r="AT230" s="218" t="s">
        <v>174</v>
      </c>
      <c r="AU230" s="218" t="s">
        <v>81</v>
      </c>
      <c r="AY230" s="20" t="s">
        <v>171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235</v>
      </c>
      <c r="BM230" s="218" t="s">
        <v>801</v>
      </c>
    </row>
    <row r="231" s="2" customFormat="1">
      <c r="A231" s="41"/>
      <c r="B231" s="42"/>
      <c r="C231" s="43"/>
      <c r="D231" s="220" t="s">
        <v>180</v>
      </c>
      <c r="E231" s="43"/>
      <c r="F231" s="221" t="s">
        <v>4522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180</v>
      </c>
      <c r="AU231" s="20" t="s">
        <v>81</v>
      </c>
    </row>
    <row r="232" s="12" customFormat="1" ht="22.8" customHeight="1">
      <c r="A232" s="12"/>
      <c r="B232" s="191"/>
      <c r="C232" s="192"/>
      <c r="D232" s="193" t="s">
        <v>70</v>
      </c>
      <c r="E232" s="205" t="s">
        <v>4523</v>
      </c>
      <c r="F232" s="205" t="s">
        <v>4523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SUM(P233:P261)</f>
        <v>0</v>
      </c>
      <c r="Q232" s="199"/>
      <c r="R232" s="200">
        <f>SUM(R233:R261)</f>
        <v>0.67644999999999988</v>
      </c>
      <c r="S232" s="199"/>
      <c r="T232" s="201">
        <f>SUM(T233:T261)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79</v>
      </c>
      <c r="AT232" s="203" t="s">
        <v>70</v>
      </c>
      <c r="AU232" s="203" t="s">
        <v>79</v>
      </c>
      <c r="AY232" s="202" t="s">
        <v>171</v>
      </c>
      <c r="BK232" s="204">
        <f>SUM(BK233:BK261)</f>
        <v>0</v>
      </c>
    </row>
    <row r="233" s="2" customFormat="1" ht="16.5" customHeight="1">
      <c r="A233" s="41"/>
      <c r="B233" s="42"/>
      <c r="C233" s="269" t="s">
        <v>819</v>
      </c>
      <c r="D233" s="269" t="s">
        <v>565</v>
      </c>
      <c r="E233" s="270" t="s">
        <v>4524</v>
      </c>
      <c r="F233" s="271" t="s">
        <v>4525</v>
      </c>
      <c r="G233" s="272" t="s">
        <v>395</v>
      </c>
      <c r="H233" s="273">
        <v>40</v>
      </c>
      <c r="I233" s="274"/>
      <c r="J233" s="275">
        <f>ROUND(I233*H233,2)</f>
        <v>0</v>
      </c>
      <c r="K233" s="271" t="s">
        <v>178</v>
      </c>
      <c r="L233" s="276"/>
      <c r="M233" s="277" t="s">
        <v>19</v>
      </c>
      <c r="N233" s="278" t="s">
        <v>42</v>
      </c>
      <c r="O233" s="87"/>
      <c r="P233" s="216">
        <f>O233*H233</f>
        <v>0</v>
      </c>
      <c r="Q233" s="216">
        <v>0.00013999999999999999</v>
      </c>
      <c r="R233" s="216">
        <f>Q233*H233</f>
        <v>0.0055999999999999991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204</v>
      </c>
      <c r="AT233" s="218" t="s">
        <v>565</v>
      </c>
      <c r="AU233" s="218" t="s">
        <v>81</v>
      </c>
      <c r="AY233" s="20" t="s">
        <v>171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179</v>
      </c>
      <c r="BM233" s="218" t="s">
        <v>812</v>
      </c>
    </row>
    <row r="234" s="2" customFormat="1" ht="16.5" customHeight="1">
      <c r="A234" s="41"/>
      <c r="B234" s="42"/>
      <c r="C234" s="269" t="s">
        <v>554</v>
      </c>
      <c r="D234" s="269" t="s">
        <v>565</v>
      </c>
      <c r="E234" s="270" t="s">
        <v>4526</v>
      </c>
      <c r="F234" s="271" t="s">
        <v>4527</v>
      </c>
      <c r="G234" s="272" t="s">
        <v>395</v>
      </c>
      <c r="H234" s="273">
        <v>250</v>
      </c>
      <c r="I234" s="274"/>
      <c r="J234" s="275">
        <f>ROUND(I234*H234,2)</f>
        <v>0</v>
      </c>
      <c r="K234" s="271" t="s">
        <v>178</v>
      </c>
      <c r="L234" s="276"/>
      <c r="M234" s="277" t="s">
        <v>19</v>
      </c>
      <c r="N234" s="278" t="s">
        <v>42</v>
      </c>
      <c r="O234" s="87"/>
      <c r="P234" s="216">
        <f>O234*H234</f>
        <v>0</v>
      </c>
      <c r="Q234" s="216">
        <v>0.00055000000000000003</v>
      </c>
      <c r="R234" s="216">
        <f>Q234*H234</f>
        <v>0.13750000000000001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204</v>
      </c>
      <c r="AT234" s="218" t="s">
        <v>565</v>
      </c>
      <c r="AU234" s="218" t="s">
        <v>81</v>
      </c>
      <c r="AY234" s="20" t="s">
        <v>171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179</v>
      </c>
      <c r="BM234" s="218" t="s">
        <v>822</v>
      </c>
    </row>
    <row r="235" s="2" customFormat="1" ht="16.5" customHeight="1">
      <c r="A235" s="41"/>
      <c r="B235" s="42"/>
      <c r="C235" s="207" t="s">
        <v>832</v>
      </c>
      <c r="D235" s="207" t="s">
        <v>174</v>
      </c>
      <c r="E235" s="208" t="s">
        <v>4528</v>
      </c>
      <c r="F235" s="209" t="s">
        <v>4529</v>
      </c>
      <c r="G235" s="210" t="s">
        <v>234</v>
      </c>
      <c r="H235" s="211">
        <v>250</v>
      </c>
      <c r="I235" s="212"/>
      <c r="J235" s="213">
        <f>ROUND(I235*H235,2)</f>
        <v>0</v>
      </c>
      <c r="K235" s="209" t="s">
        <v>178</v>
      </c>
      <c r="L235" s="47"/>
      <c r="M235" s="214" t="s">
        <v>19</v>
      </c>
      <c r="N235" s="215" t="s">
        <v>42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179</v>
      </c>
      <c r="AT235" s="218" t="s">
        <v>174</v>
      </c>
      <c r="AU235" s="218" t="s">
        <v>81</v>
      </c>
      <c r="AY235" s="20" t="s">
        <v>171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179</v>
      </c>
      <c r="BM235" s="218" t="s">
        <v>828</v>
      </c>
    </row>
    <row r="236" s="2" customFormat="1">
      <c r="A236" s="41"/>
      <c r="B236" s="42"/>
      <c r="C236" s="43"/>
      <c r="D236" s="220" t="s">
        <v>180</v>
      </c>
      <c r="E236" s="43"/>
      <c r="F236" s="221" t="s">
        <v>4530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180</v>
      </c>
      <c r="AU236" s="20" t="s">
        <v>81</v>
      </c>
    </row>
    <row r="237" s="2" customFormat="1" ht="16.5" customHeight="1">
      <c r="A237" s="41"/>
      <c r="B237" s="42"/>
      <c r="C237" s="269" t="s">
        <v>560</v>
      </c>
      <c r="D237" s="269" t="s">
        <v>565</v>
      </c>
      <c r="E237" s="270" t="s">
        <v>4531</v>
      </c>
      <c r="F237" s="271" t="s">
        <v>4532</v>
      </c>
      <c r="G237" s="272" t="s">
        <v>1250</v>
      </c>
      <c r="H237" s="273">
        <v>250</v>
      </c>
      <c r="I237" s="274"/>
      <c r="J237" s="275">
        <f>ROUND(I237*H237,2)</f>
        <v>0</v>
      </c>
      <c r="K237" s="271" t="s">
        <v>178</v>
      </c>
      <c r="L237" s="276"/>
      <c r="M237" s="277" t="s">
        <v>19</v>
      </c>
      <c r="N237" s="278" t="s">
        <v>42</v>
      </c>
      <c r="O237" s="87"/>
      <c r="P237" s="216">
        <f>O237*H237</f>
        <v>0</v>
      </c>
      <c r="Q237" s="216">
        <v>0.001</v>
      </c>
      <c r="R237" s="216">
        <f>Q237*H237</f>
        <v>0.25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204</v>
      </c>
      <c r="AT237" s="218" t="s">
        <v>565</v>
      </c>
      <c r="AU237" s="218" t="s">
        <v>81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179</v>
      </c>
      <c r="BM237" s="218" t="s">
        <v>835</v>
      </c>
    </row>
    <row r="238" s="2" customFormat="1" ht="16.5" customHeight="1">
      <c r="A238" s="41"/>
      <c r="B238" s="42"/>
      <c r="C238" s="207" t="s">
        <v>846</v>
      </c>
      <c r="D238" s="207" t="s">
        <v>174</v>
      </c>
      <c r="E238" s="208" t="s">
        <v>4533</v>
      </c>
      <c r="F238" s="209" t="s">
        <v>4534</v>
      </c>
      <c r="G238" s="210" t="s">
        <v>395</v>
      </c>
      <c r="H238" s="211">
        <v>100</v>
      </c>
      <c r="I238" s="212"/>
      <c r="J238" s="213">
        <f>ROUND(I238*H238,2)</f>
        <v>0</v>
      </c>
      <c r="K238" s="209" t="s">
        <v>178</v>
      </c>
      <c r="L238" s="47"/>
      <c r="M238" s="214" t="s">
        <v>19</v>
      </c>
      <c r="N238" s="215" t="s">
        <v>42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179</v>
      </c>
      <c r="AT238" s="218" t="s">
        <v>174</v>
      </c>
      <c r="AU238" s="218" t="s">
        <v>81</v>
      </c>
      <c r="AY238" s="20" t="s">
        <v>171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179</v>
      </c>
      <c r="BM238" s="218" t="s">
        <v>840</v>
      </c>
    </row>
    <row r="239" s="2" customFormat="1">
      <c r="A239" s="41"/>
      <c r="B239" s="42"/>
      <c r="C239" s="43"/>
      <c r="D239" s="220" t="s">
        <v>180</v>
      </c>
      <c r="E239" s="43"/>
      <c r="F239" s="221" t="s">
        <v>4535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180</v>
      </c>
      <c r="AU239" s="20" t="s">
        <v>81</v>
      </c>
    </row>
    <row r="240" s="2" customFormat="1" ht="16.5" customHeight="1">
      <c r="A240" s="41"/>
      <c r="B240" s="42"/>
      <c r="C240" s="269" t="s">
        <v>568</v>
      </c>
      <c r="D240" s="269" t="s">
        <v>565</v>
      </c>
      <c r="E240" s="270" t="s">
        <v>4536</v>
      </c>
      <c r="F240" s="271" t="s">
        <v>4537</v>
      </c>
      <c r="G240" s="272" t="s">
        <v>395</v>
      </c>
      <c r="H240" s="273">
        <v>100</v>
      </c>
      <c r="I240" s="274"/>
      <c r="J240" s="275">
        <f>ROUND(I240*H240,2)</f>
        <v>0</v>
      </c>
      <c r="K240" s="271" t="s">
        <v>178</v>
      </c>
      <c r="L240" s="276"/>
      <c r="M240" s="277" t="s">
        <v>19</v>
      </c>
      <c r="N240" s="278" t="s">
        <v>42</v>
      </c>
      <c r="O240" s="87"/>
      <c r="P240" s="216">
        <f>O240*H240</f>
        <v>0</v>
      </c>
      <c r="Q240" s="216">
        <v>0.00042999999999999999</v>
      </c>
      <c r="R240" s="216">
        <f>Q240*H240</f>
        <v>0.042999999999999997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204</v>
      </c>
      <c r="AT240" s="218" t="s">
        <v>565</v>
      </c>
      <c r="AU240" s="218" t="s">
        <v>81</v>
      </c>
      <c r="AY240" s="20" t="s">
        <v>171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179</v>
      </c>
      <c r="BM240" s="218" t="s">
        <v>849</v>
      </c>
    </row>
    <row r="241" s="2" customFormat="1" ht="16.5" customHeight="1">
      <c r="A241" s="41"/>
      <c r="B241" s="42"/>
      <c r="C241" s="207" t="s">
        <v>867</v>
      </c>
      <c r="D241" s="207" t="s">
        <v>174</v>
      </c>
      <c r="E241" s="208" t="s">
        <v>4538</v>
      </c>
      <c r="F241" s="209" t="s">
        <v>4534</v>
      </c>
      <c r="G241" s="210" t="s">
        <v>395</v>
      </c>
      <c r="H241" s="211">
        <v>300</v>
      </c>
      <c r="I241" s="212"/>
      <c r="J241" s="213">
        <f>ROUND(I241*H241,2)</f>
        <v>0</v>
      </c>
      <c r="K241" s="209" t="s">
        <v>178</v>
      </c>
      <c r="L241" s="47"/>
      <c r="M241" s="214" t="s">
        <v>19</v>
      </c>
      <c r="N241" s="215" t="s">
        <v>42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179</v>
      </c>
      <c r="AT241" s="218" t="s">
        <v>174</v>
      </c>
      <c r="AU241" s="218" t="s">
        <v>81</v>
      </c>
      <c r="AY241" s="20" t="s">
        <v>171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179</v>
      </c>
      <c r="BM241" s="218" t="s">
        <v>856</v>
      </c>
    </row>
    <row r="242" s="2" customFormat="1">
      <c r="A242" s="41"/>
      <c r="B242" s="42"/>
      <c r="C242" s="43"/>
      <c r="D242" s="220" t="s">
        <v>180</v>
      </c>
      <c r="E242" s="43"/>
      <c r="F242" s="221" t="s">
        <v>4539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180</v>
      </c>
      <c r="AU242" s="20" t="s">
        <v>81</v>
      </c>
    </row>
    <row r="243" s="2" customFormat="1" ht="16.5" customHeight="1">
      <c r="A243" s="41"/>
      <c r="B243" s="42"/>
      <c r="C243" s="269" t="s">
        <v>573</v>
      </c>
      <c r="D243" s="269" t="s">
        <v>565</v>
      </c>
      <c r="E243" s="270" t="s">
        <v>4540</v>
      </c>
      <c r="F243" s="271" t="s">
        <v>4541</v>
      </c>
      <c r="G243" s="272" t="s">
        <v>395</v>
      </c>
      <c r="H243" s="273">
        <v>250</v>
      </c>
      <c r="I243" s="274"/>
      <c r="J243" s="275">
        <f>ROUND(I243*H243,2)</f>
        <v>0</v>
      </c>
      <c r="K243" s="271" t="s">
        <v>178</v>
      </c>
      <c r="L243" s="276"/>
      <c r="M243" s="277" t="s">
        <v>19</v>
      </c>
      <c r="N243" s="278" t="s">
        <v>42</v>
      </c>
      <c r="O243" s="87"/>
      <c r="P243" s="216">
        <f>O243*H243</f>
        <v>0</v>
      </c>
      <c r="Q243" s="216">
        <v>8.0000000000000007E-05</v>
      </c>
      <c r="R243" s="216">
        <f>Q243*H243</f>
        <v>0.02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204</v>
      </c>
      <c r="AT243" s="218" t="s">
        <v>565</v>
      </c>
      <c r="AU243" s="218" t="s">
        <v>81</v>
      </c>
      <c r="AY243" s="20" t="s">
        <v>171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179</v>
      </c>
      <c r="BM243" s="218" t="s">
        <v>870</v>
      </c>
    </row>
    <row r="244" s="2" customFormat="1" ht="16.5" customHeight="1">
      <c r="A244" s="41"/>
      <c r="B244" s="42"/>
      <c r="C244" s="269" t="s">
        <v>905</v>
      </c>
      <c r="D244" s="269" t="s">
        <v>565</v>
      </c>
      <c r="E244" s="270" t="s">
        <v>4542</v>
      </c>
      <c r="F244" s="271" t="s">
        <v>4543</v>
      </c>
      <c r="G244" s="272" t="s">
        <v>395</v>
      </c>
      <c r="H244" s="273">
        <v>50</v>
      </c>
      <c r="I244" s="274"/>
      <c r="J244" s="275">
        <f>ROUND(I244*H244,2)</f>
        <v>0</v>
      </c>
      <c r="K244" s="271" t="s">
        <v>178</v>
      </c>
      <c r="L244" s="276"/>
      <c r="M244" s="277" t="s">
        <v>19</v>
      </c>
      <c r="N244" s="278" t="s">
        <v>42</v>
      </c>
      <c r="O244" s="87"/>
      <c r="P244" s="216">
        <f>O244*H244</f>
        <v>0</v>
      </c>
      <c r="Q244" s="216">
        <v>0.00010000000000000001</v>
      </c>
      <c r="R244" s="216">
        <f>Q244*H244</f>
        <v>0.0050000000000000001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204</v>
      </c>
      <c r="AT244" s="218" t="s">
        <v>565</v>
      </c>
      <c r="AU244" s="218" t="s">
        <v>81</v>
      </c>
      <c r="AY244" s="20" t="s">
        <v>171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179</v>
      </c>
      <c r="BM244" s="218" t="s">
        <v>876</v>
      </c>
    </row>
    <row r="245" s="2" customFormat="1" ht="16.5" customHeight="1">
      <c r="A245" s="41"/>
      <c r="B245" s="42"/>
      <c r="C245" s="269" t="s">
        <v>577</v>
      </c>
      <c r="D245" s="269" t="s">
        <v>565</v>
      </c>
      <c r="E245" s="270" t="s">
        <v>4544</v>
      </c>
      <c r="F245" s="271" t="s">
        <v>4545</v>
      </c>
      <c r="G245" s="272" t="s">
        <v>395</v>
      </c>
      <c r="H245" s="273">
        <v>100</v>
      </c>
      <c r="I245" s="274"/>
      <c r="J245" s="275">
        <f>ROUND(I245*H245,2)</f>
        <v>0</v>
      </c>
      <c r="K245" s="271" t="s">
        <v>178</v>
      </c>
      <c r="L245" s="276"/>
      <c r="M245" s="277" t="s">
        <v>19</v>
      </c>
      <c r="N245" s="278" t="s">
        <v>42</v>
      </c>
      <c r="O245" s="87"/>
      <c r="P245" s="216">
        <f>O245*H245</f>
        <v>0</v>
      </c>
      <c r="Q245" s="216">
        <v>0.00010000000000000001</v>
      </c>
      <c r="R245" s="216">
        <f>Q245*H245</f>
        <v>0.01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204</v>
      </c>
      <c r="AT245" s="218" t="s">
        <v>565</v>
      </c>
      <c r="AU245" s="218" t="s">
        <v>81</v>
      </c>
      <c r="AY245" s="20" t="s">
        <v>171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179</v>
      </c>
      <c r="BM245" s="218" t="s">
        <v>908</v>
      </c>
    </row>
    <row r="246" s="2" customFormat="1" ht="16.5" customHeight="1">
      <c r="A246" s="41"/>
      <c r="B246" s="42"/>
      <c r="C246" s="207" t="s">
        <v>916</v>
      </c>
      <c r="D246" s="207" t="s">
        <v>174</v>
      </c>
      <c r="E246" s="208" t="s">
        <v>4546</v>
      </c>
      <c r="F246" s="209" t="s">
        <v>4547</v>
      </c>
      <c r="G246" s="210" t="s">
        <v>395</v>
      </c>
      <c r="H246" s="211">
        <v>40</v>
      </c>
      <c r="I246" s="212"/>
      <c r="J246" s="213">
        <f>ROUND(I246*H246,2)</f>
        <v>0</v>
      </c>
      <c r="K246" s="209" t="s">
        <v>178</v>
      </c>
      <c r="L246" s="47"/>
      <c r="M246" s="214" t="s">
        <v>19</v>
      </c>
      <c r="N246" s="215" t="s">
        <v>42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179</v>
      </c>
      <c r="AT246" s="218" t="s">
        <v>174</v>
      </c>
      <c r="AU246" s="218" t="s">
        <v>81</v>
      </c>
      <c r="AY246" s="20" t="s">
        <v>171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179</v>
      </c>
      <c r="BM246" s="218" t="s">
        <v>912</v>
      </c>
    </row>
    <row r="247" s="2" customFormat="1">
      <c r="A247" s="41"/>
      <c r="B247" s="42"/>
      <c r="C247" s="43"/>
      <c r="D247" s="220" t="s">
        <v>180</v>
      </c>
      <c r="E247" s="43"/>
      <c r="F247" s="221" t="s">
        <v>4548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180</v>
      </c>
      <c r="AU247" s="20" t="s">
        <v>81</v>
      </c>
    </row>
    <row r="248" s="2" customFormat="1" ht="16.5" customHeight="1">
      <c r="A248" s="41"/>
      <c r="B248" s="42"/>
      <c r="C248" s="269" t="s">
        <v>583</v>
      </c>
      <c r="D248" s="269" t="s">
        <v>565</v>
      </c>
      <c r="E248" s="270" t="s">
        <v>4549</v>
      </c>
      <c r="F248" s="271" t="s">
        <v>4550</v>
      </c>
      <c r="G248" s="272" t="s">
        <v>395</v>
      </c>
      <c r="H248" s="273">
        <v>8</v>
      </c>
      <c r="I248" s="274"/>
      <c r="J248" s="275">
        <f>ROUND(I248*H248,2)</f>
        <v>0</v>
      </c>
      <c r="K248" s="271" t="s">
        <v>178</v>
      </c>
      <c r="L248" s="276"/>
      <c r="M248" s="277" t="s">
        <v>19</v>
      </c>
      <c r="N248" s="278" t="s">
        <v>42</v>
      </c>
      <c r="O248" s="87"/>
      <c r="P248" s="216">
        <f>O248*H248</f>
        <v>0</v>
      </c>
      <c r="Q248" s="216">
        <v>0.0041999999999999997</v>
      </c>
      <c r="R248" s="216">
        <f>Q248*H248</f>
        <v>0.033599999999999998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204</v>
      </c>
      <c r="AT248" s="218" t="s">
        <v>565</v>
      </c>
      <c r="AU248" s="218" t="s">
        <v>81</v>
      </c>
      <c r="AY248" s="20" t="s">
        <v>171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179</v>
      </c>
      <c r="BM248" s="218" t="s">
        <v>919</v>
      </c>
    </row>
    <row r="249" s="2" customFormat="1" ht="16.5" customHeight="1">
      <c r="A249" s="41"/>
      <c r="B249" s="42"/>
      <c r="C249" s="207" t="s">
        <v>929</v>
      </c>
      <c r="D249" s="207" t="s">
        <v>174</v>
      </c>
      <c r="E249" s="208" t="s">
        <v>4551</v>
      </c>
      <c r="F249" s="209" t="s">
        <v>4552</v>
      </c>
      <c r="G249" s="210" t="s">
        <v>395</v>
      </c>
      <c r="H249" s="211">
        <v>8</v>
      </c>
      <c r="I249" s="212"/>
      <c r="J249" s="213">
        <f>ROUND(I249*H249,2)</f>
        <v>0</v>
      </c>
      <c r="K249" s="209" t="s">
        <v>178</v>
      </c>
      <c r="L249" s="47"/>
      <c r="M249" s="214" t="s">
        <v>19</v>
      </c>
      <c r="N249" s="215" t="s">
        <v>42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179</v>
      </c>
      <c r="AT249" s="218" t="s">
        <v>174</v>
      </c>
      <c r="AU249" s="218" t="s">
        <v>81</v>
      </c>
      <c r="AY249" s="20" t="s">
        <v>171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179</v>
      </c>
      <c r="BM249" s="218" t="s">
        <v>925</v>
      </c>
    </row>
    <row r="250" s="2" customFormat="1">
      <c r="A250" s="41"/>
      <c r="B250" s="42"/>
      <c r="C250" s="43"/>
      <c r="D250" s="220" t="s">
        <v>180</v>
      </c>
      <c r="E250" s="43"/>
      <c r="F250" s="221" t="s">
        <v>4553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180</v>
      </c>
      <c r="AU250" s="20" t="s">
        <v>81</v>
      </c>
    </row>
    <row r="251" s="2" customFormat="1" ht="16.5" customHeight="1">
      <c r="A251" s="41"/>
      <c r="B251" s="42"/>
      <c r="C251" s="269" t="s">
        <v>586</v>
      </c>
      <c r="D251" s="269" t="s">
        <v>565</v>
      </c>
      <c r="E251" s="270" t="s">
        <v>4554</v>
      </c>
      <c r="F251" s="271" t="s">
        <v>4555</v>
      </c>
      <c r="G251" s="272" t="s">
        <v>395</v>
      </c>
      <c r="H251" s="273">
        <v>8</v>
      </c>
      <c r="I251" s="274"/>
      <c r="J251" s="275">
        <f>ROUND(I251*H251,2)</f>
        <v>0</v>
      </c>
      <c r="K251" s="271" t="s">
        <v>178</v>
      </c>
      <c r="L251" s="276"/>
      <c r="M251" s="277" t="s">
        <v>19</v>
      </c>
      <c r="N251" s="278" t="s">
        <v>42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204</v>
      </c>
      <c r="AT251" s="218" t="s">
        <v>565</v>
      </c>
      <c r="AU251" s="218" t="s">
        <v>81</v>
      </c>
      <c r="AY251" s="20" t="s">
        <v>171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179</v>
      </c>
      <c r="BM251" s="218" t="s">
        <v>932</v>
      </c>
    </row>
    <row r="252" s="2" customFormat="1" ht="16.5" customHeight="1">
      <c r="A252" s="41"/>
      <c r="B252" s="42"/>
      <c r="C252" s="207" t="s">
        <v>941</v>
      </c>
      <c r="D252" s="207" t="s">
        <v>174</v>
      </c>
      <c r="E252" s="208" t="s">
        <v>4556</v>
      </c>
      <c r="F252" s="209" t="s">
        <v>4557</v>
      </c>
      <c r="G252" s="210" t="s">
        <v>395</v>
      </c>
      <c r="H252" s="211">
        <v>15</v>
      </c>
      <c r="I252" s="212"/>
      <c r="J252" s="213">
        <f>ROUND(I252*H252,2)</f>
        <v>0</v>
      </c>
      <c r="K252" s="209" t="s">
        <v>178</v>
      </c>
      <c r="L252" s="47"/>
      <c r="M252" s="214" t="s">
        <v>19</v>
      </c>
      <c r="N252" s="215" t="s">
        <v>42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179</v>
      </c>
      <c r="AT252" s="218" t="s">
        <v>174</v>
      </c>
      <c r="AU252" s="218" t="s">
        <v>81</v>
      </c>
      <c r="AY252" s="20" t="s">
        <v>171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179</v>
      </c>
      <c r="BM252" s="218" t="s">
        <v>937</v>
      </c>
    </row>
    <row r="253" s="2" customFormat="1">
      <c r="A253" s="41"/>
      <c r="B253" s="42"/>
      <c r="C253" s="43"/>
      <c r="D253" s="220" t="s">
        <v>180</v>
      </c>
      <c r="E253" s="43"/>
      <c r="F253" s="221" t="s">
        <v>4558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180</v>
      </c>
      <c r="AU253" s="20" t="s">
        <v>81</v>
      </c>
    </row>
    <row r="254" s="2" customFormat="1" ht="16.5" customHeight="1">
      <c r="A254" s="41"/>
      <c r="B254" s="42"/>
      <c r="C254" s="269" t="s">
        <v>590</v>
      </c>
      <c r="D254" s="269" t="s">
        <v>565</v>
      </c>
      <c r="E254" s="270" t="s">
        <v>4559</v>
      </c>
      <c r="F254" s="271" t="s">
        <v>4560</v>
      </c>
      <c r="G254" s="272" t="s">
        <v>395</v>
      </c>
      <c r="H254" s="273">
        <v>15</v>
      </c>
      <c r="I254" s="274"/>
      <c r="J254" s="275">
        <f>ROUND(I254*H254,2)</f>
        <v>0</v>
      </c>
      <c r="K254" s="271" t="s">
        <v>178</v>
      </c>
      <c r="L254" s="276"/>
      <c r="M254" s="277" t="s">
        <v>19</v>
      </c>
      <c r="N254" s="278" t="s">
        <v>42</v>
      </c>
      <c r="O254" s="87"/>
      <c r="P254" s="216">
        <f>O254*H254</f>
        <v>0</v>
      </c>
      <c r="Q254" s="216">
        <v>0.0034499999999999999</v>
      </c>
      <c r="R254" s="216">
        <f>Q254*H254</f>
        <v>0.051749999999999997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204</v>
      </c>
      <c r="AT254" s="218" t="s">
        <v>565</v>
      </c>
      <c r="AU254" s="218" t="s">
        <v>81</v>
      </c>
      <c r="AY254" s="20" t="s">
        <v>171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179</v>
      </c>
      <c r="BM254" s="218" t="s">
        <v>944</v>
      </c>
    </row>
    <row r="255" s="2" customFormat="1" ht="24.15" customHeight="1">
      <c r="A255" s="41"/>
      <c r="B255" s="42"/>
      <c r="C255" s="207" t="s">
        <v>954</v>
      </c>
      <c r="D255" s="207" t="s">
        <v>174</v>
      </c>
      <c r="E255" s="208" t="s">
        <v>4561</v>
      </c>
      <c r="F255" s="209" t="s">
        <v>4562</v>
      </c>
      <c r="G255" s="210" t="s">
        <v>234</v>
      </c>
      <c r="H255" s="211">
        <v>120</v>
      </c>
      <c r="I255" s="212"/>
      <c r="J255" s="213">
        <f>ROUND(I255*H255,2)</f>
        <v>0</v>
      </c>
      <c r="K255" s="209" t="s">
        <v>178</v>
      </c>
      <c r="L255" s="47"/>
      <c r="M255" s="214" t="s">
        <v>19</v>
      </c>
      <c r="N255" s="215" t="s">
        <v>42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235</v>
      </c>
      <c r="AT255" s="218" t="s">
        <v>174</v>
      </c>
      <c r="AU255" s="218" t="s">
        <v>81</v>
      </c>
      <c r="AY255" s="20" t="s">
        <v>171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235</v>
      </c>
      <c r="BM255" s="218" t="s">
        <v>4563</v>
      </c>
    </row>
    <row r="256" s="2" customFormat="1">
      <c r="A256" s="41"/>
      <c r="B256" s="42"/>
      <c r="C256" s="43"/>
      <c r="D256" s="220" t="s">
        <v>180</v>
      </c>
      <c r="E256" s="43"/>
      <c r="F256" s="221" t="s">
        <v>4564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180</v>
      </c>
      <c r="AU256" s="20" t="s">
        <v>81</v>
      </c>
    </row>
    <row r="257" s="2" customFormat="1" ht="16.5" customHeight="1">
      <c r="A257" s="41"/>
      <c r="B257" s="42"/>
      <c r="C257" s="269" t="s">
        <v>594</v>
      </c>
      <c r="D257" s="269" t="s">
        <v>565</v>
      </c>
      <c r="E257" s="270" t="s">
        <v>4565</v>
      </c>
      <c r="F257" s="271" t="s">
        <v>4566</v>
      </c>
      <c r="G257" s="272" t="s">
        <v>1250</v>
      </c>
      <c r="H257" s="273">
        <v>120</v>
      </c>
      <c r="I257" s="274"/>
      <c r="J257" s="275">
        <f>ROUND(I257*H257,2)</f>
        <v>0</v>
      </c>
      <c r="K257" s="271" t="s">
        <v>178</v>
      </c>
      <c r="L257" s="276"/>
      <c r="M257" s="277" t="s">
        <v>19</v>
      </c>
      <c r="N257" s="278" t="s">
        <v>42</v>
      </c>
      <c r="O257" s="87"/>
      <c r="P257" s="216">
        <f>O257*H257</f>
        <v>0</v>
      </c>
      <c r="Q257" s="216">
        <v>0.001</v>
      </c>
      <c r="R257" s="216">
        <f>Q257*H257</f>
        <v>0.12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286</v>
      </c>
      <c r="AT257" s="218" t="s">
        <v>565</v>
      </c>
      <c r="AU257" s="218" t="s">
        <v>81</v>
      </c>
      <c r="AY257" s="20" t="s">
        <v>171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235</v>
      </c>
      <c r="BM257" s="218" t="s">
        <v>4567</v>
      </c>
    </row>
    <row r="258" s="2" customFormat="1" ht="16.5" customHeight="1">
      <c r="A258" s="41"/>
      <c r="B258" s="42"/>
      <c r="C258" s="207" t="s">
        <v>968</v>
      </c>
      <c r="D258" s="207" t="s">
        <v>174</v>
      </c>
      <c r="E258" s="208" t="s">
        <v>4568</v>
      </c>
      <c r="F258" s="209" t="s">
        <v>4569</v>
      </c>
      <c r="G258" s="210" t="s">
        <v>395</v>
      </c>
      <c r="H258" s="211">
        <v>1</v>
      </c>
      <c r="I258" s="212"/>
      <c r="J258" s="213">
        <f>ROUND(I258*H258,2)</f>
        <v>0</v>
      </c>
      <c r="K258" s="209" t="s">
        <v>178</v>
      </c>
      <c r="L258" s="47"/>
      <c r="M258" s="214" t="s">
        <v>19</v>
      </c>
      <c r="N258" s="215" t="s">
        <v>42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179</v>
      </c>
      <c r="AT258" s="218" t="s">
        <v>174</v>
      </c>
      <c r="AU258" s="218" t="s">
        <v>81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179</v>
      </c>
      <c r="BM258" s="218" t="s">
        <v>949</v>
      </c>
    </row>
    <row r="259" s="2" customFormat="1">
      <c r="A259" s="41"/>
      <c r="B259" s="42"/>
      <c r="C259" s="43"/>
      <c r="D259" s="220" t="s">
        <v>180</v>
      </c>
      <c r="E259" s="43"/>
      <c r="F259" s="221" t="s">
        <v>4570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180</v>
      </c>
      <c r="AU259" s="20" t="s">
        <v>81</v>
      </c>
    </row>
    <row r="260" s="2" customFormat="1" ht="24.15" customHeight="1">
      <c r="A260" s="41"/>
      <c r="B260" s="42"/>
      <c r="C260" s="207" t="s">
        <v>599</v>
      </c>
      <c r="D260" s="207" t="s">
        <v>174</v>
      </c>
      <c r="E260" s="208" t="s">
        <v>4520</v>
      </c>
      <c r="F260" s="209" t="s">
        <v>4521</v>
      </c>
      <c r="G260" s="210" t="s">
        <v>177</v>
      </c>
      <c r="H260" s="211">
        <v>0.55600000000000005</v>
      </c>
      <c r="I260" s="212"/>
      <c r="J260" s="213">
        <f>ROUND(I260*H260,2)</f>
        <v>0</v>
      </c>
      <c r="K260" s="209" t="s">
        <v>178</v>
      </c>
      <c r="L260" s="47"/>
      <c r="M260" s="214" t="s">
        <v>19</v>
      </c>
      <c r="N260" s="215" t="s">
        <v>42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179</v>
      </c>
      <c r="AT260" s="218" t="s">
        <v>174</v>
      </c>
      <c r="AU260" s="218" t="s">
        <v>81</v>
      </c>
      <c r="AY260" s="20" t="s">
        <v>171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179</v>
      </c>
      <c r="BM260" s="218" t="s">
        <v>957</v>
      </c>
    </row>
    <row r="261" s="2" customFormat="1">
      <c r="A261" s="41"/>
      <c r="B261" s="42"/>
      <c r="C261" s="43"/>
      <c r="D261" s="220" t="s">
        <v>180</v>
      </c>
      <c r="E261" s="43"/>
      <c r="F261" s="221" t="s">
        <v>4522</v>
      </c>
      <c r="G261" s="43"/>
      <c r="H261" s="43"/>
      <c r="I261" s="222"/>
      <c r="J261" s="43"/>
      <c r="K261" s="43"/>
      <c r="L261" s="47"/>
      <c r="M261" s="283"/>
      <c r="N261" s="284"/>
      <c r="O261" s="285"/>
      <c r="P261" s="285"/>
      <c r="Q261" s="285"/>
      <c r="R261" s="285"/>
      <c r="S261" s="285"/>
      <c r="T261" s="286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180</v>
      </c>
      <c r="AU261" s="20" t="s">
        <v>81</v>
      </c>
    </row>
    <row r="262" s="2" customFormat="1" ht="6.96" customHeight="1">
      <c r="A262" s="41"/>
      <c r="B262" s="62"/>
      <c r="C262" s="63"/>
      <c r="D262" s="63"/>
      <c r="E262" s="63"/>
      <c r="F262" s="63"/>
      <c r="G262" s="63"/>
      <c r="H262" s="63"/>
      <c r="I262" s="63"/>
      <c r="J262" s="63"/>
      <c r="K262" s="63"/>
      <c r="L262" s="47"/>
      <c r="M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</row>
  </sheetData>
  <sheetProtection sheet="1" autoFilter="0" formatColumns="0" formatRows="0" objects="1" scenarios="1" spinCount="100000" saltValue="i6AZxWhStSNSbyZxBHYmmOkxv7mB9GXYCeXfmKk6nVwjkXx8p9JTMiDcMPzmpdUpeQTu1jTJyd+R9q2X9Cmdjw==" hashValue="t89y0p5UdOMLOvbUCB/omdRbhAUoX6x/8baUf/IW1cLMOx7nAjU3ulYYHIQbC0n8rxZjlkukaU/gFDY0qlG1DA==" algorithmName="SHA-512" password="CC35"/>
  <autoFilter ref="C87:K26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132112132"/>
    <hyperlink ref="F94" r:id="rId2" display="https://podminky.urs.cz/item/CS_URS_2023_01/174151101"/>
    <hyperlink ref="F96" r:id="rId3" display="https://podminky.urs.cz/item/CS_URS_2023_01/175111201"/>
    <hyperlink ref="F101" r:id="rId4" display="https://podminky.urs.cz/item/CS_URS_2023_01/181951114"/>
    <hyperlink ref="F110" r:id="rId5" display="https://podminky.urs.cz/item/CS_URS_2023_01/612135101"/>
    <hyperlink ref="F114" r:id="rId6" display="https://podminky.urs.cz/item/CS_URS_2023_01/612315111"/>
    <hyperlink ref="F117" r:id="rId7" display="https://podminky.urs.cz/item/CS_URS_2023_01/977332211"/>
    <hyperlink ref="F119" r:id="rId8" display="https://podminky.urs.cz/item/CS_URS_2023_01/741421811"/>
    <hyperlink ref="F123" r:id="rId9" display="https://podminky.urs.cz/item/CS_URS_2023_01/741421831"/>
    <hyperlink ref="F128" r:id="rId10" display="https://podminky.urs.cz/item/CS_URS_2023_01/997013501"/>
    <hyperlink ref="F130" r:id="rId11" display="https://podminky.urs.cz/item/CS_URS_2023_01/997013509"/>
    <hyperlink ref="F134" r:id="rId12" display="https://podminky.urs.cz/item/CS_URS_2023_01/997013631"/>
    <hyperlink ref="F140" r:id="rId13" display="https://podminky.urs.cz/item/CS_URS_2023_01/998018002"/>
    <hyperlink ref="F144" r:id="rId14" display="https://podminky.urs.cz/item/CS_URS_2023_01/741110052"/>
    <hyperlink ref="F147" r:id="rId15" display="https://podminky.urs.cz/item/CS_URS_2023_01/741110053"/>
    <hyperlink ref="F150" r:id="rId16" display="https://podminky.urs.cz/item/CS_URS_2023_01/741112001"/>
    <hyperlink ref="F153" r:id="rId17" display="https://podminky.urs.cz/item/CS_URS_2023_01/741120301"/>
    <hyperlink ref="F156" r:id="rId18" display="https://podminky.urs.cz/item/CS_URS_2023_01/741120301"/>
    <hyperlink ref="F159" r:id="rId19" display="https://podminky.urs.cz/item/CS_URS_2023_01/741120301"/>
    <hyperlink ref="F163" r:id="rId20" display="https://podminky.urs.cz/item/CS_URS_2023_01/741120301"/>
    <hyperlink ref="F166" r:id="rId21" display="https://podminky.urs.cz/item/CS_URS_2023_01/741122601"/>
    <hyperlink ref="F169" r:id="rId22" display="https://podminky.urs.cz/item/CS_URS_2023_01/741122611"/>
    <hyperlink ref="F172" r:id="rId23" display="https://podminky.urs.cz/item/CS_URS_2023_01/741122611"/>
    <hyperlink ref="F175" r:id="rId24" display="https://podminky.urs.cz/item/CS_URS_2023_01/741122614"/>
    <hyperlink ref="F178" r:id="rId25" display="https://podminky.urs.cz/item/CS_URS_2023_01/741122641"/>
    <hyperlink ref="F181" r:id="rId26" display="https://podminky.urs.cz/item/CS_URS_2023_01/741122642"/>
    <hyperlink ref="F184" r:id="rId27" display="https://podminky.urs.cz/item/CS_URS_2023_01/741130001"/>
    <hyperlink ref="F186" r:id="rId28" display="https://podminky.urs.cz/item/CS_URS_2023_01/741130003"/>
    <hyperlink ref="F192" r:id="rId29" display="https://podminky.urs.cz/item/CS_URS_2023_01/741310011"/>
    <hyperlink ref="F199" r:id="rId30" display="https://podminky.urs.cz/item/CS_URS_2023_01/741310401"/>
    <hyperlink ref="F201" r:id="rId31" display="https://podminky.urs.cz/item/CS_URS_2023_01/741112001"/>
    <hyperlink ref="F205" r:id="rId32" display="https://podminky.urs.cz/item/CS_URS_2023_01/741313002"/>
    <hyperlink ref="F209" r:id="rId33" display="https://podminky.urs.cz/item/CS_URS_2023_01/741371102"/>
    <hyperlink ref="F217" r:id="rId34" display="https://podminky.urs.cz/item/CS_URS_2023_01/210071001"/>
    <hyperlink ref="F222" r:id="rId35" display="https://podminky.urs.cz/item/CS_URS_2023_01/741210001"/>
    <hyperlink ref="F224" r:id="rId36" display="https://podminky.urs.cz/item/CS_URS_2023_01/741320175"/>
    <hyperlink ref="F227" r:id="rId37" display="https://podminky.urs.cz/item/CS_URS_2023_01/741320201"/>
    <hyperlink ref="F231" r:id="rId38" display="https://podminky.urs.cz/item/CS_URS_2023_01/998741102"/>
    <hyperlink ref="F236" r:id="rId39" display="https://podminky.urs.cz/item/CS_URS_2023_01/741420001.1"/>
    <hyperlink ref="F239" r:id="rId40" display="https://podminky.urs.cz/item/CS_URS_2023_01/741420022"/>
    <hyperlink ref="F242" r:id="rId41" display="https://podminky.urs.cz/item/CS_URS_2023_01/741420022.1"/>
    <hyperlink ref="F247" r:id="rId42" display="https://podminky.urs.cz/item/CS_URS_2023_01/741420051"/>
    <hyperlink ref="F250" r:id="rId43" display="https://podminky.urs.cz/item/CS_URS_2023_01/741420083"/>
    <hyperlink ref="F253" r:id="rId44" display="https://podminky.urs.cz/item/CS_URS_2023_01/741430004"/>
    <hyperlink ref="F256" r:id="rId45" display="https://podminky.urs.cz/item/CS_URS_2023_01/741410002"/>
    <hyperlink ref="F259" r:id="rId46" display="https://podminky.urs.cz/item/CS_URS_2023_01/741820001"/>
    <hyperlink ref="F261" r:id="rId47" display="https://podminky.urs.cz/item/CS_URS_2023_01/99874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4571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ROUND((SUM(BE81:BE99)),  2)</f>
        <v>0</v>
      </c>
      <c r="G33" s="41"/>
      <c r="H33" s="41"/>
      <c r="I33" s="151">
        <v>0.20999999999999999</v>
      </c>
      <c r="J33" s="150">
        <f>ROUND(((SUM(BE81:BE99))*I33),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ROUND((SUM(BF81:BF99)),  2)</f>
        <v>0</v>
      </c>
      <c r="G34" s="41"/>
      <c r="H34" s="41"/>
      <c r="I34" s="151">
        <v>0.14999999999999999</v>
      </c>
      <c r="J34" s="150">
        <f>ROUND(((SUM(BF81:BF99))*I34),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ROUND((SUM(BG81:BG99)),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ROUND((SUM(BH81:BH99)),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ROUND((SUM(BI81:BI99)),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S-03 - Schéma slaboproudých rozvodů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4572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156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ÚSTÍ NAD LABEM STŘEKOV ON - OPRAVA OBJEKTU _OPRAVA Č.1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S-03 - Schéma slaboproudých rozvodů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1. 4. 2023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Sprva železnic,s.o.</v>
      </c>
      <c r="G77" s="43"/>
      <c r="H77" s="43"/>
      <c r="I77" s="35" t="s">
        <v>32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30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157</v>
      </c>
      <c r="D80" s="183" t="s">
        <v>56</v>
      </c>
      <c r="E80" s="183" t="s">
        <v>52</v>
      </c>
      <c r="F80" s="183" t="s">
        <v>53</v>
      </c>
      <c r="G80" s="183" t="s">
        <v>158</v>
      </c>
      <c r="H80" s="183" t="s">
        <v>159</v>
      </c>
      <c r="I80" s="183" t="s">
        <v>160</v>
      </c>
      <c r="J80" s="183" t="s">
        <v>126</v>
      </c>
      <c r="K80" s="184" t="s">
        <v>161</v>
      </c>
      <c r="L80" s="185"/>
      <c r="M80" s="95" t="s">
        <v>19</v>
      </c>
      <c r="N80" s="96" t="s">
        <v>41</v>
      </c>
      <c r="O80" s="96" t="s">
        <v>162</v>
      </c>
      <c r="P80" s="96" t="s">
        <v>163</v>
      </c>
      <c r="Q80" s="96" t="s">
        <v>164</v>
      </c>
      <c r="R80" s="96" t="s">
        <v>165</v>
      </c>
      <c r="S80" s="96" t="s">
        <v>166</v>
      </c>
      <c r="T80" s="97" t="s">
        <v>167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168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70</v>
      </c>
      <c r="AU81" s="20" t="s">
        <v>127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70</v>
      </c>
      <c r="E82" s="194" t="s">
        <v>1239</v>
      </c>
      <c r="F82" s="194" t="s">
        <v>1240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70</v>
      </c>
      <c r="AU82" s="203" t="s">
        <v>71</v>
      </c>
      <c r="AY82" s="202" t="s">
        <v>171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70</v>
      </c>
      <c r="E83" s="205" t="s">
        <v>4573</v>
      </c>
      <c r="F83" s="205" t="s">
        <v>98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SUM(P84:P99)</f>
        <v>0</v>
      </c>
      <c r="Q83" s="199"/>
      <c r="R83" s="200">
        <f>SUM(R84:R99)</f>
        <v>0</v>
      </c>
      <c r="S83" s="199"/>
      <c r="T83" s="201">
        <f>SUM(T84:T99)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70</v>
      </c>
      <c r="AU83" s="203" t="s">
        <v>79</v>
      </c>
      <c r="AY83" s="202" t="s">
        <v>171</v>
      </c>
      <c r="BK83" s="204">
        <f>SUM(BK84:BK99)</f>
        <v>0</v>
      </c>
    </row>
    <row r="84" s="2" customFormat="1" ht="16.5" customHeight="1">
      <c r="A84" s="41"/>
      <c r="B84" s="42"/>
      <c r="C84" s="269" t="s">
        <v>79</v>
      </c>
      <c r="D84" s="269" t="s">
        <v>565</v>
      </c>
      <c r="E84" s="270" t="s">
        <v>4574</v>
      </c>
      <c r="F84" s="271" t="s">
        <v>4575</v>
      </c>
      <c r="G84" s="272" t="s">
        <v>395</v>
      </c>
      <c r="H84" s="273">
        <v>1</v>
      </c>
      <c r="I84" s="274"/>
      <c r="J84" s="275">
        <f>ROUND(I84*H84,2)</f>
        <v>0</v>
      </c>
      <c r="K84" s="271" t="s">
        <v>19</v>
      </c>
      <c r="L84" s="276"/>
      <c r="M84" s="277" t="s">
        <v>19</v>
      </c>
      <c r="N84" s="278" t="s">
        <v>42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286</v>
      </c>
      <c r="AT84" s="218" t="s">
        <v>565</v>
      </c>
      <c r="AU84" s="218" t="s">
        <v>81</v>
      </c>
      <c r="AY84" s="20" t="s">
        <v>171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235</v>
      </c>
      <c r="BM84" s="218" t="s">
        <v>81</v>
      </c>
    </row>
    <row r="85" s="2" customFormat="1" ht="16.5" customHeight="1">
      <c r="A85" s="41"/>
      <c r="B85" s="42"/>
      <c r="C85" s="207" t="s">
        <v>81</v>
      </c>
      <c r="D85" s="207" t="s">
        <v>174</v>
      </c>
      <c r="E85" s="208" t="s">
        <v>4576</v>
      </c>
      <c r="F85" s="209" t="s">
        <v>4577</v>
      </c>
      <c r="G85" s="210" t="s">
        <v>395</v>
      </c>
      <c r="H85" s="211">
        <v>60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235</v>
      </c>
      <c r="AT85" s="218" t="s">
        <v>174</v>
      </c>
      <c r="AU85" s="218" t="s">
        <v>81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235</v>
      </c>
      <c r="BM85" s="218" t="s">
        <v>179</v>
      </c>
    </row>
    <row r="86" s="2" customFormat="1" ht="16.5" customHeight="1">
      <c r="A86" s="41"/>
      <c r="B86" s="42"/>
      <c r="C86" s="207" t="s">
        <v>185</v>
      </c>
      <c r="D86" s="207" t="s">
        <v>174</v>
      </c>
      <c r="E86" s="208" t="s">
        <v>4578</v>
      </c>
      <c r="F86" s="209" t="s">
        <v>4579</v>
      </c>
      <c r="G86" s="210" t="s">
        <v>395</v>
      </c>
      <c r="H86" s="211">
        <v>60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42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235</v>
      </c>
      <c r="AT86" s="218" t="s">
        <v>174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197</v>
      </c>
    </row>
    <row r="87" s="2" customFormat="1" ht="16.5" customHeight="1">
      <c r="A87" s="41"/>
      <c r="B87" s="42"/>
      <c r="C87" s="207" t="s">
        <v>179</v>
      </c>
      <c r="D87" s="207" t="s">
        <v>174</v>
      </c>
      <c r="E87" s="208" t="s">
        <v>4580</v>
      </c>
      <c r="F87" s="209" t="s">
        <v>4581</v>
      </c>
      <c r="G87" s="210" t="s">
        <v>395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235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204</v>
      </c>
    </row>
    <row r="88" s="2" customFormat="1" ht="16.5" customHeight="1">
      <c r="A88" s="41"/>
      <c r="B88" s="42"/>
      <c r="C88" s="207" t="s">
        <v>210</v>
      </c>
      <c r="D88" s="207" t="s">
        <v>174</v>
      </c>
      <c r="E88" s="208" t="s">
        <v>4582</v>
      </c>
      <c r="F88" s="209" t="s">
        <v>4583</v>
      </c>
      <c r="G88" s="210" t="s">
        <v>395</v>
      </c>
      <c r="H88" s="211">
        <v>1</v>
      </c>
      <c r="I88" s="212"/>
      <c r="J88" s="213">
        <f>ROUND(I88*H88,2)</f>
        <v>0</v>
      </c>
      <c r="K88" s="209" t="s">
        <v>178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235</v>
      </c>
      <c r="AT88" s="218" t="s">
        <v>174</v>
      </c>
      <c r="AU88" s="218" t="s">
        <v>81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235</v>
      </c>
      <c r="BM88" s="218" t="s">
        <v>213</v>
      </c>
    </row>
    <row r="89" s="2" customFormat="1">
      <c r="A89" s="41"/>
      <c r="B89" s="42"/>
      <c r="C89" s="43"/>
      <c r="D89" s="220" t="s">
        <v>180</v>
      </c>
      <c r="E89" s="43"/>
      <c r="F89" s="221" t="s">
        <v>4584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180</v>
      </c>
      <c r="AU89" s="20" t="s">
        <v>81</v>
      </c>
    </row>
    <row r="90" s="2" customFormat="1" ht="16.5" customHeight="1">
      <c r="A90" s="41"/>
      <c r="B90" s="42"/>
      <c r="C90" s="207" t="s">
        <v>197</v>
      </c>
      <c r="D90" s="207" t="s">
        <v>174</v>
      </c>
      <c r="E90" s="208" t="s">
        <v>4060</v>
      </c>
      <c r="F90" s="209" t="s">
        <v>4585</v>
      </c>
      <c r="G90" s="210" t="s">
        <v>395</v>
      </c>
      <c r="H90" s="211">
        <v>150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235</v>
      </c>
      <c r="AT90" s="218" t="s">
        <v>174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235</v>
      </c>
      <c r="BM90" s="218" t="s">
        <v>219</v>
      </c>
    </row>
    <row r="91" s="2" customFormat="1" ht="24.15" customHeight="1">
      <c r="A91" s="41"/>
      <c r="B91" s="42"/>
      <c r="C91" s="269" t="s">
        <v>224</v>
      </c>
      <c r="D91" s="269" t="s">
        <v>565</v>
      </c>
      <c r="E91" s="270" t="s">
        <v>4586</v>
      </c>
      <c r="F91" s="271" t="s">
        <v>4587</v>
      </c>
      <c r="G91" s="272" t="s">
        <v>395</v>
      </c>
      <c r="H91" s="273">
        <v>50</v>
      </c>
      <c r="I91" s="274"/>
      <c r="J91" s="275">
        <f>ROUND(I91*H91,2)</f>
        <v>0</v>
      </c>
      <c r="K91" s="271" t="s">
        <v>19</v>
      </c>
      <c r="L91" s="276"/>
      <c r="M91" s="277" t="s">
        <v>19</v>
      </c>
      <c r="N91" s="278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286</v>
      </c>
      <c r="AT91" s="218" t="s">
        <v>565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235</v>
      </c>
      <c r="BM91" s="218" t="s">
        <v>227</v>
      </c>
    </row>
    <row r="92" s="2" customFormat="1" ht="24.15" customHeight="1">
      <c r="A92" s="41"/>
      <c r="B92" s="42"/>
      <c r="C92" s="269" t="s">
        <v>204</v>
      </c>
      <c r="D92" s="269" t="s">
        <v>565</v>
      </c>
      <c r="E92" s="270" t="s">
        <v>4588</v>
      </c>
      <c r="F92" s="271" t="s">
        <v>4589</v>
      </c>
      <c r="G92" s="272" t="s">
        <v>395</v>
      </c>
      <c r="H92" s="273">
        <v>50</v>
      </c>
      <c r="I92" s="274"/>
      <c r="J92" s="275">
        <f>ROUND(I92*H92,2)</f>
        <v>0</v>
      </c>
      <c r="K92" s="271" t="s">
        <v>19</v>
      </c>
      <c r="L92" s="276"/>
      <c r="M92" s="277" t="s">
        <v>19</v>
      </c>
      <c r="N92" s="278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286</v>
      </c>
      <c r="AT92" s="218" t="s">
        <v>565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235</v>
      </c>
    </row>
    <row r="93" s="2" customFormat="1" ht="24.15" customHeight="1">
      <c r="A93" s="41"/>
      <c r="B93" s="42"/>
      <c r="C93" s="269" t="s">
        <v>238</v>
      </c>
      <c r="D93" s="269" t="s">
        <v>565</v>
      </c>
      <c r="E93" s="270" t="s">
        <v>4590</v>
      </c>
      <c r="F93" s="271" t="s">
        <v>4591</v>
      </c>
      <c r="G93" s="272" t="s">
        <v>395</v>
      </c>
      <c r="H93" s="273">
        <v>50</v>
      </c>
      <c r="I93" s="274"/>
      <c r="J93" s="275">
        <f>ROUND(I93*H93,2)</f>
        <v>0</v>
      </c>
      <c r="K93" s="271" t="s">
        <v>19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286</v>
      </c>
      <c r="AT93" s="218" t="s">
        <v>565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241</v>
      </c>
    </row>
    <row r="94" s="2" customFormat="1" ht="21.75" customHeight="1">
      <c r="A94" s="41"/>
      <c r="B94" s="42"/>
      <c r="C94" s="207" t="s">
        <v>213</v>
      </c>
      <c r="D94" s="207" t="s">
        <v>174</v>
      </c>
      <c r="E94" s="208" t="s">
        <v>4592</v>
      </c>
      <c r="F94" s="209" t="s">
        <v>4593</v>
      </c>
      <c r="G94" s="210" t="s">
        <v>395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235</v>
      </c>
      <c r="AT94" s="218" t="s">
        <v>174</v>
      </c>
      <c r="AU94" s="218" t="s">
        <v>81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235</v>
      </c>
      <c r="BM94" s="218" t="s">
        <v>248</v>
      </c>
    </row>
    <row r="95" s="2" customFormat="1" ht="21.75" customHeight="1">
      <c r="A95" s="41"/>
      <c r="B95" s="42"/>
      <c r="C95" s="207" t="s">
        <v>255</v>
      </c>
      <c r="D95" s="207" t="s">
        <v>174</v>
      </c>
      <c r="E95" s="208" t="s">
        <v>4594</v>
      </c>
      <c r="F95" s="209" t="s">
        <v>4595</v>
      </c>
      <c r="G95" s="210" t="s">
        <v>395</v>
      </c>
      <c r="H95" s="211">
        <v>1</v>
      </c>
      <c r="I95" s="212"/>
      <c r="J95" s="213">
        <f>ROUND(I95*H95,2)</f>
        <v>0</v>
      </c>
      <c r="K95" s="209" t="s">
        <v>178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235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235</v>
      </c>
      <c r="BM95" s="218" t="s">
        <v>258</v>
      </c>
    </row>
    <row r="96" s="2" customFormat="1">
      <c r="A96" s="41"/>
      <c r="B96" s="42"/>
      <c r="C96" s="43"/>
      <c r="D96" s="220" t="s">
        <v>180</v>
      </c>
      <c r="E96" s="43"/>
      <c r="F96" s="221" t="s">
        <v>4596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180</v>
      </c>
      <c r="AU96" s="20" t="s">
        <v>81</v>
      </c>
    </row>
    <row r="97" s="2" customFormat="1" ht="24.15" customHeight="1">
      <c r="A97" s="41"/>
      <c r="B97" s="42"/>
      <c r="C97" s="269" t="s">
        <v>219</v>
      </c>
      <c r="D97" s="269" t="s">
        <v>565</v>
      </c>
      <c r="E97" s="270" t="s">
        <v>4597</v>
      </c>
      <c r="F97" s="271" t="s">
        <v>4598</v>
      </c>
      <c r="G97" s="272" t="s">
        <v>395</v>
      </c>
      <c r="H97" s="273">
        <v>60</v>
      </c>
      <c r="I97" s="274"/>
      <c r="J97" s="275">
        <f>ROUND(I97*H97,2)</f>
        <v>0</v>
      </c>
      <c r="K97" s="271" t="s">
        <v>19</v>
      </c>
      <c r="L97" s="276"/>
      <c r="M97" s="277" t="s">
        <v>19</v>
      </c>
      <c r="N97" s="278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286</v>
      </c>
      <c r="AT97" s="218" t="s">
        <v>565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235</v>
      </c>
      <c r="BM97" s="218" t="s">
        <v>265</v>
      </c>
    </row>
    <row r="98" s="2" customFormat="1" ht="16.5" customHeight="1">
      <c r="A98" s="41"/>
      <c r="B98" s="42"/>
      <c r="C98" s="207" t="s">
        <v>269</v>
      </c>
      <c r="D98" s="207" t="s">
        <v>174</v>
      </c>
      <c r="E98" s="208" t="s">
        <v>4599</v>
      </c>
      <c r="F98" s="209" t="s">
        <v>4600</v>
      </c>
      <c r="G98" s="210" t="s">
        <v>395</v>
      </c>
      <c r="H98" s="211">
        <v>16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272</v>
      </c>
    </row>
    <row r="99" s="2" customFormat="1" ht="16.5" customHeight="1">
      <c r="A99" s="41"/>
      <c r="B99" s="42"/>
      <c r="C99" s="269" t="s">
        <v>227</v>
      </c>
      <c r="D99" s="269" t="s">
        <v>565</v>
      </c>
      <c r="E99" s="270" t="s">
        <v>4601</v>
      </c>
      <c r="F99" s="271" t="s">
        <v>4602</v>
      </c>
      <c r="G99" s="272" t="s">
        <v>395</v>
      </c>
      <c r="H99" s="273">
        <v>3</v>
      </c>
      <c r="I99" s="274"/>
      <c r="J99" s="275">
        <f>ROUND(I99*H99,2)</f>
        <v>0</v>
      </c>
      <c r="K99" s="271" t="s">
        <v>19</v>
      </c>
      <c r="L99" s="276"/>
      <c r="M99" s="301" t="s">
        <v>19</v>
      </c>
      <c r="N99" s="302" t="s">
        <v>42</v>
      </c>
      <c r="O99" s="285"/>
      <c r="P99" s="303">
        <f>O99*H99</f>
        <v>0</v>
      </c>
      <c r="Q99" s="303">
        <v>0</v>
      </c>
      <c r="R99" s="303">
        <f>Q99*H99</f>
        <v>0</v>
      </c>
      <c r="S99" s="303">
        <v>0</v>
      </c>
      <c r="T99" s="304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286</v>
      </c>
      <c r="AT99" s="218" t="s">
        <v>565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235</v>
      </c>
      <c r="BM99" s="218" t="s">
        <v>276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+2YVRTeN6NQS5rRCWxfmVtH7r/uo2jB2irnFTZtpVpSrG4ABan6LeCoFeQn466SZNnOWH7kSn+mPDfEwtBxw/w==" hashValue="O3Q4bzl0zdytk7IgykzYC9vFyHcZ6IrnGYVgs0i3yuFgA/qgI59PhY+e2Zpbn44ut5PeU+vX/xJfiWjQSbF/9Q==" algorithmName="SHA-512" password="CC35"/>
  <autoFilter ref="C80:K9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9" r:id="rId1" display="https://podminky.urs.cz/item/CS_URS_2023_01/742330001"/>
    <hyperlink ref="F96" r:id="rId2" display="https://podminky.urs.cz/item/CS_URS_2023_01/7423300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4603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ROUND((SUM(BE81:BE120)),  2)</f>
        <v>0</v>
      </c>
      <c r="G33" s="41"/>
      <c r="H33" s="41"/>
      <c r="I33" s="151">
        <v>0.20999999999999999</v>
      </c>
      <c r="J33" s="150">
        <f>ROUND(((SUM(BE81:BE120))*I33),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ROUND((SUM(BF81:BF120)),  2)</f>
        <v>0</v>
      </c>
      <c r="G34" s="41"/>
      <c r="H34" s="41"/>
      <c r="I34" s="151">
        <v>0.14999999999999999</v>
      </c>
      <c r="J34" s="150">
        <f>ROUND(((SUM(BF81:BF120))*I34),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ROUND((SUM(BG81:BG120)),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ROUND((SUM(BH81:BH120)),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ROUND((SUM(BI81:BI120)),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S-04 - Kamerový systém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4604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156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ÚSTÍ NAD LABEM STŘEKOV ON - OPRAVA OBJEKTU _OPRAVA Č.1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S-04 - Kamerový systém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1. 4. 2023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Sprva železnic,s.o.</v>
      </c>
      <c r="G77" s="43"/>
      <c r="H77" s="43"/>
      <c r="I77" s="35" t="s">
        <v>32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30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157</v>
      </c>
      <c r="D80" s="183" t="s">
        <v>56</v>
      </c>
      <c r="E80" s="183" t="s">
        <v>52</v>
      </c>
      <c r="F80" s="183" t="s">
        <v>53</v>
      </c>
      <c r="G80" s="183" t="s">
        <v>158</v>
      </c>
      <c r="H80" s="183" t="s">
        <v>159</v>
      </c>
      <c r="I80" s="183" t="s">
        <v>160</v>
      </c>
      <c r="J80" s="183" t="s">
        <v>126</v>
      </c>
      <c r="K80" s="184" t="s">
        <v>161</v>
      </c>
      <c r="L80" s="185"/>
      <c r="M80" s="95" t="s">
        <v>19</v>
      </c>
      <c r="N80" s="96" t="s">
        <v>41</v>
      </c>
      <c r="O80" s="96" t="s">
        <v>162</v>
      </c>
      <c r="P80" s="96" t="s">
        <v>163</v>
      </c>
      <c r="Q80" s="96" t="s">
        <v>164</v>
      </c>
      <c r="R80" s="96" t="s">
        <v>165</v>
      </c>
      <c r="S80" s="96" t="s">
        <v>166</v>
      </c>
      <c r="T80" s="97" t="s">
        <v>167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168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0.11576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70</v>
      </c>
      <c r="AU81" s="20" t="s">
        <v>127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70</v>
      </c>
      <c r="E82" s="194" t="s">
        <v>1239</v>
      </c>
      <c r="F82" s="194" t="s">
        <v>1240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0.11576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70</v>
      </c>
      <c r="AU82" s="203" t="s">
        <v>71</v>
      </c>
      <c r="AY82" s="202" t="s">
        <v>171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70</v>
      </c>
      <c r="E83" s="205" t="s">
        <v>2478</v>
      </c>
      <c r="F83" s="205" t="s">
        <v>4605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SUM(P84:P120)</f>
        <v>0</v>
      </c>
      <c r="Q83" s="199"/>
      <c r="R83" s="200">
        <f>SUM(R84:R120)</f>
        <v>0.11576</v>
      </c>
      <c r="S83" s="199"/>
      <c r="T83" s="201">
        <f>SUM(T84:T120)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70</v>
      </c>
      <c r="AU83" s="203" t="s">
        <v>79</v>
      </c>
      <c r="AY83" s="202" t="s">
        <v>171</v>
      </c>
      <c r="BK83" s="204">
        <f>SUM(BK84:BK120)</f>
        <v>0</v>
      </c>
    </row>
    <row r="84" s="2" customFormat="1" ht="24.15" customHeight="1">
      <c r="A84" s="41"/>
      <c r="B84" s="42"/>
      <c r="C84" s="207" t="s">
        <v>79</v>
      </c>
      <c r="D84" s="207" t="s">
        <v>174</v>
      </c>
      <c r="E84" s="208" t="s">
        <v>4606</v>
      </c>
      <c r="F84" s="209" t="s">
        <v>4607</v>
      </c>
      <c r="G84" s="210" t="s">
        <v>234</v>
      </c>
      <c r="H84" s="211">
        <v>30</v>
      </c>
      <c r="I84" s="212"/>
      <c r="J84" s="213">
        <f>ROUND(I84*H84,2)</f>
        <v>0</v>
      </c>
      <c r="K84" s="209" t="s">
        <v>178</v>
      </c>
      <c r="L84" s="47"/>
      <c r="M84" s="214" t="s">
        <v>19</v>
      </c>
      <c r="N84" s="215" t="s">
        <v>42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235</v>
      </c>
      <c r="AT84" s="218" t="s">
        <v>174</v>
      </c>
      <c r="AU84" s="218" t="s">
        <v>81</v>
      </c>
      <c r="AY84" s="20" t="s">
        <v>171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235</v>
      </c>
      <c r="BM84" s="218" t="s">
        <v>81</v>
      </c>
    </row>
    <row r="85" s="2" customFormat="1">
      <c r="A85" s="41"/>
      <c r="B85" s="42"/>
      <c r="C85" s="43"/>
      <c r="D85" s="220" t="s">
        <v>180</v>
      </c>
      <c r="E85" s="43"/>
      <c r="F85" s="221" t="s">
        <v>4608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180</v>
      </c>
      <c r="AU85" s="20" t="s">
        <v>81</v>
      </c>
    </row>
    <row r="86" s="2" customFormat="1" ht="16.5" customHeight="1">
      <c r="A86" s="41"/>
      <c r="B86" s="42"/>
      <c r="C86" s="269" t="s">
        <v>81</v>
      </c>
      <c r="D86" s="269" t="s">
        <v>565</v>
      </c>
      <c r="E86" s="270" t="s">
        <v>4609</v>
      </c>
      <c r="F86" s="271" t="s">
        <v>4610</v>
      </c>
      <c r="G86" s="272" t="s">
        <v>234</v>
      </c>
      <c r="H86" s="273">
        <v>30</v>
      </c>
      <c r="I86" s="274"/>
      <c r="J86" s="275">
        <f>ROUND(I86*H86,2)</f>
        <v>0</v>
      </c>
      <c r="K86" s="271" t="s">
        <v>178</v>
      </c>
      <c r="L86" s="276"/>
      <c r="M86" s="277" t="s">
        <v>19</v>
      </c>
      <c r="N86" s="278" t="s">
        <v>42</v>
      </c>
      <c r="O86" s="87"/>
      <c r="P86" s="216">
        <f>O86*H86</f>
        <v>0</v>
      </c>
      <c r="Q86" s="216">
        <v>0.00027</v>
      </c>
      <c r="R86" s="216">
        <f>Q86*H86</f>
        <v>0.0080999999999999996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286</v>
      </c>
      <c r="AT86" s="218" t="s">
        <v>565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179</v>
      </c>
    </row>
    <row r="87" s="2" customFormat="1" ht="24.15" customHeight="1">
      <c r="A87" s="41"/>
      <c r="B87" s="42"/>
      <c r="C87" s="207" t="s">
        <v>185</v>
      </c>
      <c r="D87" s="207" t="s">
        <v>174</v>
      </c>
      <c r="E87" s="208" t="s">
        <v>4423</v>
      </c>
      <c r="F87" s="209" t="s">
        <v>4424</v>
      </c>
      <c r="G87" s="210" t="s">
        <v>234</v>
      </c>
      <c r="H87" s="211">
        <v>40</v>
      </c>
      <c r="I87" s="212"/>
      <c r="J87" s="213">
        <f>ROUND(I87*H87,2)</f>
        <v>0</v>
      </c>
      <c r="K87" s="209" t="s">
        <v>178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235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197</v>
      </c>
    </row>
    <row r="88" s="2" customFormat="1">
      <c r="A88" s="41"/>
      <c r="B88" s="42"/>
      <c r="C88" s="43"/>
      <c r="D88" s="220" t="s">
        <v>180</v>
      </c>
      <c r="E88" s="43"/>
      <c r="F88" s="221" t="s">
        <v>4425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180</v>
      </c>
      <c r="AU88" s="20" t="s">
        <v>81</v>
      </c>
    </row>
    <row r="89" s="2" customFormat="1" ht="24.15" customHeight="1">
      <c r="A89" s="41"/>
      <c r="B89" s="42"/>
      <c r="C89" s="269" t="s">
        <v>179</v>
      </c>
      <c r="D89" s="269" t="s">
        <v>565</v>
      </c>
      <c r="E89" s="270" t="s">
        <v>4428</v>
      </c>
      <c r="F89" s="271" t="s">
        <v>4429</v>
      </c>
      <c r="G89" s="272" t="s">
        <v>234</v>
      </c>
      <c r="H89" s="273">
        <v>40</v>
      </c>
      <c r="I89" s="274"/>
      <c r="J89" s="275">
        <f>ROUND(I89*H89,2)</f>
        <v>0</v>
      </c>
      <c r="K89" s="271" t="s">
        <v>19</v>
      </c>
      <c r="L89" s="276"/>
      <c r="M89" s="277" t="s">
        <v>19</v>
      </c>
      <c r="N89" s="278" t="s">
        <v>42</v>
      </c>
      <c r="O89" s="87"/>
      <c r="P89" s="216">
        <f>O89*H89</f>
        <v>0</v>
      </c>
      <c r="Q89" s="216">
        <v>0.00012999999999999999</v>
      </c>
      <c r="R89" s="216">
        <f>Q89*H89</f>
        <v>0.0051999999999999998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286</v>
      </c>
      <c r="AT89" s="218" t="s">
        <v>565</v>
      </c>
      <c r="AU89" s="218" t="s">
        <v>81</v>
      </c>
      <c r="AY89" s="20" t="s">
        <v>171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235</v>
      </c>
      <c r="BM89" s="218" t="s">
        <v>204</v>
      </c>
    </row>
    <row r="90" s="2" customFormat="1" ht="24.15" customHeight="1">
      <c r="A90" s="41"/>
      <c r="B90" s="42"/>
      <c r="C90" s="269" t="s">
        <v>210</v>
      </c>
      <c r="D90" s="269" t="s">
        <v>565</v>
      </c>
      <c r="E90" s="270" t="s">
        <v>4611</v>
      </c>
      <c r="F90" s="271" t="s">
        <v>4612</v>
      </c>
      <c r="G90" s="272" t="s">
        <v>395</v>
      </c>
      <c r="H90" s="273">
        <v>1</v>
      </c>
      <c r="I90" s="274"/>
      <c r="J90" s="275">
        <f>ROUND(I90*H90,2)</f>
        <v>0</v>
      </c>
      <c r="K90" s="271" t="s">
        <v>19</v>
      </c>
      <c r="L90" s="276"/>
      <c r="M90" s="277" t="s">
        <v>19</v>
      </c>
      <c r="N90" s="278" t="s">
        <v>42</v>
      </c>
      <c r="O90" s="87"/>
      <c r="P90" s="216">
        <f>O90*H90</f>
        <v>0</v>
      </c>
      <c r="Q90" s="216">
        <v>0.0040600000000000002</v>
      </c>
      <c r="R90" s="216">
        <f>Q90*H90</f>
        <v>0.0040600000000000002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286</v>
      </c>
      <c r="AT90" s="218" t="s">
        <v>565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235</v>
      </c>
      <c r="BM90" s="218" t="s">
        <v>213</v>
      </c>
    </row>
    <row r="91" s="2" customFormat="1" ht="16.5" customHeight="1">
      <c r="A91" s="41"/>
      <c r="B91" s="42"/>
      <c r="C91" s="207" t="s">
        <v>197</v>
      </c>
      <c r="D91" s="207" t="s">
        <v>174</v>
      </c>
      <c r="E91" s="208" t="s">
        <v>4613</v>
      </c>
      <c r="F91" s="209" t="s">
        <v>4614</v>
      </c>
      <c r="G91" s="210" t="s">
        <v>234</v>
      </c>
      <c r="H91" s="211">
        <v>40</v>
      </c>
      <c r="I91" s="212"/>
      <c r="J91" s="213">
        <f>ROUND(I91*H91,2)</f>
        <v>0</v>
      </c>
      <c r="K91" s="209" t="s">
        <v>178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235</v>
      </c>
      <c r="AT91" s="218" t="s">
        <v>174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235</v>
      </c>
      <c r="BM91" s="218" t="s">
        <v>219</v>
      </c>
    </row>
    <row r="92" s="2" customFormat="1">
      <c r="A92" s="41"/>
      <c r="B92" s="42"/>
      <c r="C92" s="43"/>
      <c r="D92" s="220" t="s">
        <v>180</v>
      </c>
      <c r="E92" s="43"/>
      <c r="F92" s="221" t="s">
        <v>4615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180</v>
      </c>
      <c r="AU92" s="20" t="s">
        <v>81</v>
      </c>
    </row>
    <row r="93" s="2" customFormat="1" ht="16.5" customHeight="1">
      <c r="A93" s="41"/>
      <c r="B93" s="42"/>
      <c r="C93" s="269" t="s">
        <v>224</v>
      </c>
      <c r="D93" s="269" t="s">
        <v>565</v>
      </c>
      <c r="E93" s="270" t="s">
        <v>4616</v>
      </c>
      <c r="F93" s="271" t="s">
        <v>4617</v>
      </c>
      <c r="G93" s="272" t="s">
        <v>234</v>
      </c>
      <c r="H93" s="273">
        <v>40</v>
      </c>
      <c r="I93" s="274"/>
      <c r="J93" s="275">
        <f>ROUND(I93*H93,2)</f>
        <v>0</v>
      </c>
      <c r="K93" s="271" t="s">
        <v>178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0.00021000000000000001</v>
      </c>
      <c r="R93" s="216">
        <f>Q93*H93</f>
        <v>0.0084000000000000012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286</v>
      </c>
      <c r="AT93" s="218" t="s">
        <v>565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227</v>
      </c>
    </row>
    <row r="94" s="2" customFormat="1" ht="16.5" customHeight="1">
      <c r="A94" s="41"/>
      <c r="B94" s="42"/>
      <c r="C94" s="207" t="s">
        <v>204</v>
      </c>
      <c r="D94" s="207" t="s">
        <v>174</v>
      </c>
      <c r="E94" s="208" t="s">
        <v>4618</v>
      </c>
      <c r="F94" s="209" t="s">
        <v>4619</v>
      </c>
      <c r="G94" s="210" t="s">
        <v>234</v>
      </c>
      <c r="H94" s="211">
        <v>1500</v>
      </c>
      <c r="I94" s="212"/>
      <c r="J94" s="213">
        <f>ROUND(I94*H94,2)</f>
        <v>0</v>
      </c>
      <c r="K94" s="209" t="s">
        <v>178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235</v>
      </c>
      <c r="AT94" s="218" t="s">
        <v>174</v>
      </c>
      <c r="AU94" s="218" t="s">
        <v>81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235</v>
      </c>
      <c r="BM94" s="218" t="s">
        <v>235</v>
      </c>
    </row>
    <row r="95" s="2" customFormat="1">
      <c r="A95" s="41"/>
      <c r="B95" s="42"/>
      <c r="C95" s="43"/>
      <c r="D95" s="220" t="s">
        <v>180</v>
      </c>
      <c r="E95" s="43"/>
      <c r="F95" s="221" t="s">
        <v>4620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180</v>
      </c>
      <c r="AU95" s="20" t="s">
        <v>81</v>
      </c>
    </row>
    <row r="96" s="2" customFormat="1" ht="16.5" customHeight="1">
      <c r="A96" s="41"/>
      <c r="B96" s="42"/>
      <c r="C96" s="269" t="s">
        <v>238</v>
      </c>
      <c r="D96" s="269" t="s">
        <v>565</v>
      </c>
      <c r="E96" s="270" t="s">
        <v>4621</v>
      </c>
      <c r="F96" s="271" t="s">
        <v>4622</v>
      </c>
      <c r="G96" s="272" t="s">
        <v>234</v>
      </c>
      <c r="H96" s="273">
        <v>1500</v>
      </c>
      <c r="I96" s="274"/>
      <c r="J96" s="275">
        <f>ROUND(I96*H96,2)</f>
        <v>0</v>
      </c>
      <c r="K96" s="271" t="s">
        <v>178</v>
      </c>
      <c r="L96" s="276"/>
      <c r="M96" s="277" t="s">
        <v>19</v>
      </c>
      <c r="N96" s="278" t="s">
        <v>42</v>
      </c>
      <c r="O96" s="87"/>
      <c r="P96" s="216">
        <f>O96*H96</f>
        <v>0</v>
      </c>
      <c r="Q96" s="216">
        <v>6.0000000000000002E-05</v>
      </c>
      <c r="R96" s="216">
        <f>Q96*H96</f>
        <v>0.089999999999999997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286</v>
      </c>
      <c r="AT96" s="218" t="s">
        <v>565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235</v>
      </c>
      <c r="BM96" s="218" t="s">
        <v>241</v>
      </c>
    </row>
    <row r="97" s="2" customFormat="1">
      <c r="A97" s="41"/>
      <c r="B97" s="42"/>
      <c r="C97" s="43"/>
      <c r="D97" s="227" t="s">
        <v>4355</v>
      </c>
      <c r="E97" s="43"/>
      <c r="F97" s="300" t="s">
        <v>4623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4355</v>
      </c>
      <c r="AU97" s="20" t="s">
        <v>81</v>
      </c>
    </row>
    <row r="98" s="2" customFormat="1" ht="16.5" customHeight="1">
      <c r="A98" s="41"/>
      <c r="B98" s="42"/>
      <c r="C98" s="207" t="s">
        <v>213</v>
      </c>
      <c r="D98" s="207" t="s">
        <v>174</v>
      </c>
      <c r="E98" s="208" t="s">
        <v>4624</v>
      </c>
      <c r="F98" s="209" t="s">
        <v>4625</v>
      </c>
      <c r="G98" s="210" t="s">
        <v>234</v>
      </c>
      <c r="H98" s="211">
        <v>120</v>
      </c>
      <c r="I98" s="212"/>
      <c r="J98" s="213">
        <f>ROUND(I98*H98,2)</f>
        <v>0</v>
      </c>
      <c r="K98" s="209" t="s">
        <v>178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248</v>
      </c>
    </row>
    <row r="99" s="2" customFormat="1">
      <c r="A99" s="41"/>
      <c r="B99" s="42"/>
      <c r="C99" s="43"/>
      <c r="D99" s="220" t="s">
        <v>180</v>
      </c>
      <c r="E99" s="43"/>
      <c r="F99" s="221" t="s">
        <v>4626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180</v>
      </c>
      <c r="AU99" s="20" t="s">
        <v>81</v>
      </c>
    </row>
    <row r="100" s="2" customFormat="1" ht="16.5" customHeight="1">
      <c r="A100" s="41"/>
      <c r="B100" s="42"/>
      <c r="C100" s="207" t="s">
        <v>255</v>
      </c>
      <c r="D100" s="207" t="s">
        <v>174</v>
      </c>
      <c r="E100" s="208" t="s">
        <v>4627</v>
      </c>
      <c r="F100" s="209" t="s">
        <v>4628</v>
      </c>
      <c r="G100" s="210" t="s">
        <v>395</v>
      </c>
      <c r="H100" s="211">
        <v>11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235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235</v>
      </c>
      <c r="BM100" s="218" t="s">
        <v>258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4629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2" customFormat="1" ht="44.25" customHeight="1">
      <c r="A102" s="41"/>
      <c r="B102" s="42"/>
      <c r="C102" s="269" t="s">
        <v>219</v>
      </c>
      <c r="D102" s="269" t="s">
        <v>565</v>
      </c>
      <c r="E102" s="270" t="s">
        <v>4060</v>
      </c>
      <c r="F102" s="271" t="s">
        <v>4630</v>
      </c>
      <c r="G102" s="272" t="s">
        <v>395</v>
      </c>
      <c r="H102" s="273">
        <v>11</v>
      </c>
      <c r="I102" s="274"/>
      <c r="J102" s="275">
        <f>ROUND(I102*H102,2)</f>
        <v>0</v>
      </c>
      <c r="K102" s="271" t="s">
        <v>19</v>
      </c>
      <c r="L102" s="276"/>
      <c r="M102" s="277" t="s">
        <v>19</v>
      </c>
      <c r="N102" s="278" t="s">
        <v>42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286</v>
      </c>
      <c r="AT102" s="218" t="s">
        <v>565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235</v>
      </c>
      <c r="BM102" s="218" t="s">
        <v>265</v>
      </c>
    </row>
    <row r="103" s="2" customFormat="1" ht="16.5" customHeight="1">
      <c r="A103" s="41"/>
      <c r="B103" s="42"/>
      <c r="C103" s="207" t="s">
        <v>269</v>
      </c>
      <c r="D103" s="207" t="s">
        <v>174</v>
      </c>
      <c r="E103" s="208" t="s">
        <v>4631</v>
      </c>
      <c r="F103" s="209" t="s">
        <v>4632</v>
      </c>
      <c r="G103" s="210" t="s">
        <v>395</v>
      </c>
      <c r="H103" s="211">
        <v>11</v>
      </c>
      <c r="I103" s="212"/>
      <c r="J103" s="213">
        <f>ROUND(I103*H103,2)</f>
        <v>0</v>
      </c>
      <c r="K103" s="209" t="s">
        <v>178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235</v>
      </c>
      <c r="AT103" s="218" t="s">
        <v>174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235</v>
      </c>
      <c r="BM103" s="218" t="s">
        <v>272</v>
      </c>
    </row>
    <row r="104" s="2" customFormat="1">
      <c r="A104" s="41"/>
      <c r="B104" s="42"/>
      <c r="C104" s="43"/>
      <c r="D104" s="220" t="s">
        <v>180</v>
      </c>
      <c r="E104" s="43"/>
      <c r="F104" s="221" t="s">
        <v>4633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180</v>
      </c>
      <c r="AU104" s="20" t="s">
        <v>81</v>
      </c>
    </row>
    <row r="105" s="2" customFormat="1" ht="16.5" customHeight="1">
      <c r="A105" s="41"/>
      <c r="B105" s="42"/>
      <c r="C105" s="269" t="s">
        <v>227</v>
      </c>
      <c r="D105" s="269" t="s">
        <v>565</v>
      </c>
      <c r="E105" s="270" t="s">
        <v>4634</v>
      </c>
      <c r="F105" s="271" t="s">
        <v>4635</v>
      </c>
      <c r="G105" s="272" t="s">
        <v>395</v>
      </c>
      <c r="H105" s="273">
        <v>11</v>
      </c>
      <c r="I105" s="274"/>
      <c r="J105" s="275">
        <f>ROUND(I105*H105,2)</f>
        <v>0</v>
      </c>
      <c r="K105" s="271" t="s">
        <v>19</v>
      </c>
      <c r="L105" s="276"/>
      <c r="M105" s="277" t="s">
        <v>19</v>
      </c>
      <c r="N105" s="278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286</v>
      </c>
      <c r="AT105" s="218" t="s">
        <v>565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276</v>
      </c>
    </row>
    <row r="106" s="2" customFormat="1" ht="16.5" customHeight="1">
      <c r="A106" s="41"/>
      <c r="B106" s="42"/>
      <c r="C106" s="207" t="s">
        <v>8</v>
      </c>
      <c r="D106" s="207" t="s">
        <v>174</v>
      </c>
      <c r="E106" s="208" t="s">
        <v>4636</v>
      </c>
      <c r="F106" s="209" t="s">
        <v>4637</v>
      </c>
      <c r="G106" s="210" t="s">
        <v>395</v>
      </c>
      <c r="H106" s="211">
        <v>11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235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235</v>
      </c>
      <c r="BM106" s="218" t="s">
        <v>280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4638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2" customFormat="1" ht="21.75" customHeight="1">
      <c r="A108" s="41"/>
      <c r="B108" s="42"/>
      <c r="C108" s="207" t="s">
        <v>235</v>
      </c>
      <c r="D108" s="207" t="s">
        <v>174</v>
      </c>
      <c r="E108" s="208" t="s">
        <v>4639</v>
      </c>
      <c r="F108" s="209" t="s">
        <v>4640</v>
      </c>
      <c r="G108" s="210" t="s">
        <v>395</v>
      </c>
      <c r="H108" s="211">
        <v>1</v>
      </c>
      <c r="I108" s="212"/>
      <c r="J108" s="213">
        <f>ROUND(I108*H108,2)</f>
        <v>0</v>
      </c>
      <c r="K108" s="209" t="s">
        <v>178</v>
      </c>
      <c r="L108" s="47"/>
      <c r="M108" s="214" t="s">
        <v>19</v>
      </c>
      <c r="N108" s="215" t="s">
        <v>42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235</v>
      </c>
      <c r="AT108" s="218" t="s">
        <v>174</v>
      </c>
      <c r="AU108" s="218" t="s">
        <v>81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235</v>
      </c>
      <c r="BM108" s="218" t="s">
        <v>286</v>
      </c>
    </row>
    <row r="109" s="2" customFormat="1">
      <c r="A109" s="41"/>
      <c r="B109" s="42"/>
      <c r="C109" s="43"/>
      <c r="D109" s="220" t="s">
        <v>180</v>
      </c>
      <c r="E109" s="43"/>
      <c r="F109" s="221" t="s">
        <v>4641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180</v>
      </c>
      <c r="AU109" s="20" t="s">
        <v>81</v>
      </c>
    </row>
    <row r="110" s="2" customFormat="1" ht="16.5" customHeight="1">
      <c r="A110" s="41"/>
      <c r="B110" s="42"/>
      <c r="C110" s="207" t="s">
        <v>346</v>
      </c>
      <c r="D110" s="207" t="s">
        <v>174</v>
      </c>
      <c r="E110" s="208" t="s">
        <v>4642</v>
      </c>
      <c r="F110" s="209" t="s">
        <v>4643</v>
      </c>
      <c r="G110" s="210" t="s">
        <v>395</v>
      </c>
      <c r="H110" s="211">
        <v>11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235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235</v>
      </c>
      <c r="BM110" s="218" t="s">
        <v>200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4644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2" customFormat="1" ht="21.75" customHeight="1">
      <c r="A112" s="41"/>
      <c r="B112" s="42"/>
      <c r="C112" s="207" t="s">
        <v>241</v>
      </c>
      <c r="D112" s="207" t="s">
        <v>174</v>
      </c>
      <c r="E112" s="208" t="s">
        <v>4592</v>
      </c>
      <c r="F112" s="209" t="s">
        <v>4593</v>
      </c>
      <c r="G112" s="210" t="s">
        <v>395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235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372</v>
      </c>
    </row>
    <row r="113" s="2" customFormat="1" ht="24.15" customHeight="1">
      <c r="A113" s="41"/>
      <c r="B113" s="42"/>
      <c r="C113" s="269" t="s">
        <v>392</v>
      </c>
      <c r="D113" s="269" t="s">
        <v>565</v>
      </c>
      <c r="E113" s="270" t="s">
        <v>4645</v>
      </c>
      <c r="F113" s="271" t="s">
        <v>4646</v>
      </c>
      <c r="G113" s="272" t="s">
        <v>395</v>
      </c>
      <c r="H113" s="273">
        <v>1</v>
      </c>
      <c r="I113" s="274"/>
      <c r="J113" s="275">
        <f>ROUND(I113*H113,2)</f>
        <v>0</v>
      </c>
      <c r="K113" s="271" t="s">
        <v>19</v>
      </c>
      <c r="L113" s="276"/>
      <c r="M113" s="277" t="s">
        <v>19</v>
      </c>
      <c r="N113" s="278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286</v>
      </c>
      <c r="AT113" s="218" t="s">
        <v>565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396</v>
      </c>
    </row>
    <row r="114" s="2" customFormat="1" ht="24.15" customHeight="1">
      <c r="A114" s="41"/>
      <c r="B114" s="42"/>
      <c r="C114" s="269" t="s">
        <v>248</v>
      </c>
      <c r="D114" s="269" t="s">
        <v>565</v>
      </c>
      <c r="E114" s="270" t="s">
        <v>4576</v>
      </c>
      <c r="F114" s="271" t="s">
        <v>4647</v>
      </c>
      <c r="G114" s="272" t="s">
        <v>395</v>
      </c>
      <c r="H114" s="273">
        <v>1</v>
      </c>
      <c r="I114" s="274"/>
      <c r="J114" s="275">
        <f>ROUND(I114*H114,2)</f>
        <v>0</v>
      </c>
      <c r="K114" s="271" t="s">
        <v>19</v>
      </c>
      <c r="L114" s="276"/>
      <c r="M114" s="277" t="s">
        <v>19</v>
      </c>
      <c r="N114" s="278" t="s">
        <v>42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286</v>
      </c>
      <c r="AT114" s="218" t="s">
        <v>565</v>
      </c>
      <c r="AU114" s="218" t="s">
        <v>81</v>
      </c>
      <c r="AY114" s="20" t="s">
        <v>171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235</v>
      </c>
      <c r="BM114" s="218" t="s">
        <v>401</v>
      </c>
    </row>
    <row r="115" s="2" customFormat="1" ht="16.5" customHeight="1">
      <c r="A115" s="41"/>
      <c r="B115" s="42"/>
      <c r="C115" s="269" t="s">
        <v>7</v>
      </c>
      <c r="D115" s="269" t="s">
        <v>565</v>
      </c>
      <c r="E115" s="270" t="s">
        <v>4648</v>
      </c>
      <c r="F115" s="271" t="s">
        <v>4649</v>
      </c>
      <c r="G115" s="272" t="s">
        <v>395</v>
      </c>
      <c r="H115" s="273">
        <v>3</v>
      </c>
      <c r="I115" s="274"/>
      <c r="J115" s="275">
        <f>ROUND(I115*H115,2)</f>
        <v>0</v>
      </c>
      <c r="K115" s="271" t="s">
        <v>19</v>
      </c>
      <c r="L115" s="276"/>
      <c r="M115" s="277" t="s">
        <v>19</v>
      </c>
      <c r="N115" s="278" t="s">
        <v>42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286</v>
      </c>
      <c r="AT115" s="218" t="s">
        <v>565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235</v>
      </c>
      <c r="BM115" s="218" t="s">
        <v>406</v>
      </c>
    </row>
    <row r="116" s="2" customFormat="1" ht="16.5" customHeight="1">
      <c r="A116" s="41"/>
      <c r="B116" s="42"/>
      <c r="C116" s="207" t="s">
        <v>258</v>
      </c>
      <c r="D116" s="207" t="s">
        <v>174</v>
      </c>
      <c r="E116" s="208" t="s">
        <v>4650</v>
      </c>
      <c r="F116" s="209" t="s">
        <v>4651</v>
      </c>
      <c r="G116" s="210" t="s">
        <v>395</v>
      </c>
      <c r="H116" s="211">
        <v>11</v>
      </c>
      <c r="I116" s="212"/>
      <c r="J116" s="213">
        <f>ROUND(I116*H116,2)</f>
        <v>0</v>
      </c>
      <c r="K116" s="209" t="s">
        <v>178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235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416</v>
      </c>
    </row>
    <row r="117" s="2" customFormat="1">
      <c r="A117" s="41"/>
      <c r="B117" s="42"/>
      <c r="C117" s="43"/>
      <c r="D117" s="220" t="s">
        <v>180</v>
      </c>
      <c r="E117" s="43"/>
      <c r="F117" s="221" t="s">
        <v>4652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81</v>
      </c>
    </row>
    <row r="118" s="2" customFormat="1" ht="16.5" customHeight="1">
      <c r="A118" s="41"/>
      <c r="B118" s="42"/>
      <c r="C118" s="207" t="s">
        <v>421</v>
      </c>
      <c r="D118" s="207" t="s">
        <v>174</v>
      </c>
      <c r="E118" s="208" t="s">
        <v>4653</v>
      </c>
      <c r="F118" s="209" t="s">
        <v>4654</v>
      </c>
      <c r="G118" s="210" t="s">
        <v>2543</v>
      </c>
      <c r="H118" s="211">
        <v>20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42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235</v>
      </c>
      <c r="AT118" s="218" t="s">
        <v>174</v>
      </c>
      <c r="AU118" s="218" t="s">
        <v>81</v>
      </c>
      <c r="AY118" s="20" t="s">
        <v>171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235</v>
      </c>
      <c r="BM118" s="218" t="s">
        <v>424</v>
      </c>
    </row>
    <row r="119" s="2" customFormat="1" ht="24.15" customHeight="1">
      <c r="A119" s="41"/>
      <c r="B119" s="42"/>
      <c r="C119" s="207" t="s">
        <v>265</v>
      </c>
      <c r="D119" s="207" t="s">
        <v>174</v>
      </c>
      <c r="E119" s="208" t="s">
        <v>4655</v>
      </c>
      <c r="F119" s="209" t="s">
        <v>4656</v>
      </c>
      <c r="G119" s="210" t="s">
        <v>177</v>
      </c>
      <c r="H119" s="211">
        <v>0.17199999999999999</v>
      </c>
      <c r="I119" s="212"/>
      <c r="J119" s="213">
        <f>ROUND(I119*H119,2)</f>
        <v>0</v>
      </c>
      <c r="K119" s="209" t="s">
        <v>178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235</v>
      </c>
      <c r="AT119" s="218" t="s">
        <v>174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235</v>
      </c>
      <c r="BM119" s="218" t="s">
        <v>428</v>
      </c>
    </row>
    <row r="120" s="2" customFormat="1">
      <c r="A120" s="41"/>
      <c r="B120" s="42"/>
      <c r="C120" s="43"/>
      <c r="D120" s="220" t="s">
        <v>180</v>
      </c>
      <c r="E120" s="43"/>
      <c r="F120" s="221" t="s">
        <v>4657</v>
      </c>
      <c r="G120" s="43"/>
      <c r="H120" s="43"/>
      <c r="I120" s="222"/>
      <c r="J120" s="43"/>
      <c r="K120" s="43"/>
      <c r="L120" s="47"/>
      <c r="M120" s="283"/>
      <c r="N120" s="284"/>
      <c r="O120" s="285"/>
      <c r="P120" s="285"/>
      <c r="Q120" s="285"/>
      <c r="R120" s="285"/>
      <c r="S120" s="285"/>
      <c r="T120" s="286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180</v>
      </c>
      <c r="AU120" s="20" t="s">
        <v>81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JhjP8cRjRzeUedW8llWakQVftUo5bahPRGyBrBse/ss3iD+Fz2aL1CBbQ46ktM+GXaBALETlm/cnd3aD+5KI0g==" hashValue="wI63JtyNumzW0lUsYjiRF9r0oJT7XC6LbVJqetXSMwxqhpfnWUnrIj0yveToPwGz7ciafUwv2YzqR0qhe55Rjw==" algorithmName="SHA-512" password="CC35"/>
  <autoFilter ref="C80:K12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741110002"/>
    <hyperlink ref="F88" r:id="rId2" display="https://podminky.urs.cz/item/CS_URS_2023_01/741122611"/>
    <hyperlink ref="F92" r:id="rId3" display="https://podminky.urs.cz/item/CS_URS_2023_01/742110041"/>
    <hyperlink ref="F95" r:id="rId4" display="https://podminky.urs.cz/item/CS_URS_2023_01/742121001"/>
    <hyperlink ref="F99" r:id="rId5" display="https://podminky.urs.cz/item/CS_URS_2023_01/742190002"/>
    <hyperlink ref="F101" r:id="rId6" display="https://podminky.urs.cz/item/CS_URS_2023_01/742230003"/>
    <hyperlink ref="F104" r:id="rId7" display="https://podminky.urs.cz/item/CS_URS_2023_01/742230009"/>
    <hyperlink ref="F107" r:id="rId8" display="https://podminky.urs.cz/item/CS_URS_2023_01/742230101"/>
    <hyperlink ref="F109" r:id="rId9" display="https://podminky.urs.cz/item/CS_URS_2023_01/742230102"/>
    <hyperlink ref="F111" r:id="rId10" display="https://podminky.urs.cz/item/CS_URS_2023_01/742230103"/>
    <hyperlink ref="F117" r:id="rId11" display="https://podminky.urs.cz/item/CS_URS_2023_01/742330101"/>
    <hyperlink ref="F120" r:id="rId12" display="https://podminky.urs.cz/item/CS_URS_2023_01/998742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4658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ROUND((SUM(BE80:BE101)),  2)</f>
        <v>0</v>
      </c>
      <c r="G33" s="41"/>
      <c r="H33" s="41"/>
      <c r="I33" s="151">
        <v>0.20999999999999999</v>
      </c>
      <c r="J33" s="150">
        <f>ROUND(((SUM(BE80:BE101))*I33),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ROUND((SUM(BF80:BF101)),  2)</f>
        <v>0</v>
      </c>
      <c r="G34" s="41"/>
      <c r="H34" s="41"/>
      <c r="I34" s="151">
        <v>0.14999999999999999</v>
      </c>
      <c r="J34" s="150">
        <f>ROUND(((SUM(BF80:BF101))*I34),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ROUND((SUM(BG80:BG101)),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ROUND((SUM(BH80:BH101)),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ROUND((SUM(BI80:BI101)),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S-05 - Rozhlasové zařízení a revize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4659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156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ÚSTÍ NAD LABEM STŘEKOV ON - OPRAVA OBJEKTU _OPRAVA Č.1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122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S-05 - Rozhlasové zařízení a revize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1. 4. 2023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>Sprva železnic,s.o.</v>
      </c>
      <c r="G76" s="43"/>
      <c r="H76" s="43"/>
      <c r="I76" s="35" t="s">
        <v>32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30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157</v>
      </c>
      <c r="D79" s="183" t="s">
        <v>56</v>
      </c>
      <c r="E79" s="183" t="s">
        <v>52</v>
      </c>
      <c r="F79" s="183" t="s">
        <v>53</v>
      </c>
      <c r="G79" s="183" t="s">
        <v>158</v>
      </c>
      <c r="H79" s="183" t="s">
        <v>159</v>
      </c>
      <c r="I79" s="183" t="s">
        <v>160</v>
      </c>
      <c r="J79" s="183" t="s">
        <v>126</v>
      </c>
      <c r="K79" s="184" t="s">
        <v>161</v>
      </c>
      <c r="L79" s="185"/>
      <c r="M79" s="95" t="s">
        <v>19</v>
      </c>
      <c r="N79" s="96" t="s">
        <v>41</v>
      </c>
      <c r="O79" s="96" t="s">
        <v>162</v>
      </c>
      <c r="P79" s="96" t="s">
        <v>163</v>
      </c>
      <c r="Q79" s="96" t="s">
        <v>164</v>
      </c>
      <c r="R79" s="96" t="s">
        <v>165</v>
      </c>
      <c r="S79" s="96" t="s">
        <v>166</v>
      </c>
      <c r="T79" s="97" t="s">
        <v>167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168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70</v>
      </c>
      <c r="AU80" s="20" t="s">
        <v>127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70</v>
      </c>
      <c r="E81" s="194" t="s">
        <v>4660</v>
      </c>
      <c r="F81" s="194" t="s">
        <v>4661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SUM(P82:P101)</f>
        <v>0</v>
      </c>
      <c r="Q81" s="199"/>
      <c r="R81" s="200">
        <f>SUM(R82:R101)</f>
        <v>0</v>
      </c>
      <c r="S81" s="199"/>
      <c r="T81" s="201">
        <f>SUM(T82:T101)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179</v>
      </c>
      <c r="AT81" s="203" t="s">
        <v>70</v>
      </c>
      <c r="AU81" s="203" t="s">
        <v>71</v>
      </c>
      <c r="AY81" s="202" t="s">
        <v>171</v>
      </c>
      <c r="BK81" s="204">
        <f>SUM(BK82:BK101)</f>
        <v>0</v>
      </c>
    </row>
    <row r="82" s="2" customFormat="1" ht="21.75" customHeight="1">
      <c r="A82" s="41"/>
      <c r="B82" s="42"/>
      <c r="C82" s="269" t="s">
        <v>79</v>
      </c>
      <c r="D82" s="269" t="s">
        <v>565</v>
      </c>
      <c r="E82" s="270" t="s">
        <v>4662</v>
      </c>
      <c r="F82" s="271" t="s">
        <v>4663</v>
      </c>
      <c r="G82" s="272" t="s">
        <v>234</v>
      </c>
      <c r="H82" s="273">
        <v>350</v>
      </c>
      <c r="I82" s="274"/>
      <c r="J82" s="275">
        <f>ROUND(I82*H82,2)</f>
        <v>0</v>
      </c>
      <c r="K82" s="271" t="s">
        <v>4664</v>
      </c>
      <c r="L82" s="276"/>
      <c r="M82" s="277" t="s">
        <v>19</v>
      </c>
      <c r="N82" s="278" t="s">
        <v>42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1852</v>
      </c>
      <c r="AT82" s="218" t="s">
        <v>565</v>
      </c>
      <c r="AU82" s="218" t="s">
        <v>79</v>
      </c>
      <c r="AY82" s="20" t="s">
        <v>171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79</v>
      </c>
      <c r="BK82" s="219">
        <f>ROUND(I82*H82,2)</f>
        <v>0</v>
      </c>
      <c r="BL82" s="20" t="s">
        <v>1852</v>
      </c>
      <c r="BM82" s="218" t="s">
        <v>4665</v>
      </c>
    </row>
    <row r="83" s="2" customFormat="1" ht="21.75" customHeight="1">
      <c r="A83" s="41"/>
      <c r="B83" s="42"/>
      <c r="C83" s="269" t="s">
        <v>81</v>
      </c>
      <c r="D83" s="269" t="s">
        <v>565</v>
      </c>
      <c r="E83" s="270" t="s">
        <v>4666</v>
      </c>
      <c r="F83" s="271" t="s">
        <v>4667</v>
      </c>
      <c r="G83" s="272" t="s">
        <v>234</v>
      </c>
      <c r="H83" s="273">
        <v>300</v>
      </c>
      <c r="I83" s="274"/>
      <c r="J83" s="275">
        <f>ROUND(I83*H83,2)</f>
        <v>0</v>
      </c>
      <c r="K83" s="271" t="s">
        <v>4664</v>
      </c>
      <c r="L83" s="276"/>
      <c r="M83" s="277" t="s">
        <v>19</v>
      </c>
      <c r="N83" s="278" t="s">
        <v>42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1852</v>
      </c>
      <c r="AT83" s="218" t="s">
        <v>565</v>
      </c>
      <c r="AU83" s="218" t="s">
        <v>79</v>
      </c>
      <c r="AY83" s="20" t="s">
        <v>171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79</v>
      </c>
      <c r="BK83" s="219">
        <f>ROUND(I83*H83,2)</f>
        <v>0</v>
      </c>
      <c r="BL83" s="20" t="s">
        <v>1852</v>
      </c>
      <c r="BM83" s="218" t="s">
        <v>4668</v>
      </c>
    </row>
    <row r="84" s="2" customFormat="1" ht="16.5" customHeight="1">
      <c r="A84" s="41"/>
      <c r="B84" s="42"/>
      <c r="C84" s="207" t="s">
        <v>185</v>
      </c>
      <c r="D84" s="207" t="s">
        <v>174</v>
      </c>
      <c r="E84" s="208" t="s">
        <v>4669</v>
      </c>
      <c r="F84" s="209" t="s">
        <v>4670</v>
      </c>
      <c r="G84" s="210" t="s">
        <v>395</v>
      </c>
      <c r="H84" s="211">
        <v>1</v>
      </c>
      <c r="I84" s="212"/>
      <c r="J84" s="213">
        <f>ROUND(I84*H84,2)</f>
        <v>0</v>
      </c>
      <c r="K84" s="209" t="s">
        <v>4664</v>
      </c>
      <c r="L84" s="47"/>
      <c r="M84" s="214" t="s">
        <v>19</v>
      </c>
      <c r="N84" s="215" t="s">
        <v>42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1852</v>
      </c>
      <c r="AT84" s="218" t="s">
        <v>174</v>
      </c>
      <c r="AU84" s="218" t="s">
        <v>79</v>
      </c>
      <c r="AY84" s="20" t="s">
        <v>171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1852</v>
      </c>
      <c r="BM84" s="218" t="s">
        <v>4671</v>
      </c>
    </row>
    <row r="85" s="2" customFormat="1" ht="16.5" customHeight="1">
      <c r="A85" s="41"/>
      <c r="B85" s="42"/>
      <c r="C85" s="269" t="s">
        <v>179</v>
      </c>
      <c r="D85" s="269" t="s">
        <v>565</v>
      </c>
      <c r="E85" s="270" t="s">
        <v>4672</v>
      </c>
      <c r="F85" s="271" t="s">
        <v>4673</v>
      </c>
      <c r="G85" s="272" t="s">
        <v>395</v>
      </c>
      <c r="H85" s="273">
        <v>3</v>
      </c>
      <c r="I85" s="274"/>
      <c r="J85" s="275">
        <f>ROUND(I85*H85,2)</f>
        <v>0</v>
      </c>
      <c r="K85" s="271" t="s">
        <v>4664</v>
      </c>
      <c r="L85" s="276"/>
      <c r="M85" s="277" t="s">
        <v>19</v>
      </c>
      <c r="N85" s="278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1852</v>
      </c>
      <c r="AT85" s="218" t="s">
        <v>565</v>
      </c>
      <c r="AU85" s="218" t="s">
        <v>79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1852</v>
      </c>
      <c r="BM85" s="218" t="s">
        <v>4674</v>
      </c>
    </row>
    <row r="86" s="2" customFormat="1">
      <c r="A86" s="41"/>
      <c r="B86" s="42"/>
      <c r="C86" s="43"/>
      <c r="D86" s="227" t="s">
        <v>4355</v>
      </c>
      <c r="E86" s="43"/>
      <c r="F86" s="300" t="s">
        <v>4675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4355</v>
      </c>
      <c r="AU86" s="20" t="s">
        <v>79</v>
      </c>
    </row>
    <row r="87" s="2" customFormat="1" ht="37.8" customHeight="1">
      <c r="A87" s="41"/>
      <c r="B87" s="42"/>
      <c r="C87" s="207" t="s">
        <v>210</v>
      </c>
      <c r="D87" s="207" t="s">
        <v>174</v>
      </c>
      <c r="E87" s="208" t="s">
        <v>4676</v>
      </c>
      <c r="F87" s="209" t="s">
        <v>4677</v>
      </c>
      <c r="G87" s="210" t="s">
        <v>234</v>
      </c>
      <c r="H87" s="211">
        <v>650</v>
      </c>
      <c r="I87" s="212"/>
      <c r="J87" s="213">
        <f>ROUND(I87*H87,2)</f>
        <v>0</v>
      </c>
      <c r="K87" s="209" t="s">
        <v>4664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1852</v>
      </c>
      <c r="AT87" s="218" t="s">
        <v>174</v>
      </c>
      <c r="AU87" s="218" t="s">
        <v>79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1852</v>
      </c>
      <c r="BM87" s="218" t="s">
        <v>4678</v>
      </c>
    </row>
    <row r="88" s="2" customFormat="1" ht="24.15" customHeight="1">
      <c r="A88" s="41"/>
      <c r="B88" s="42"/>
      <c r="C88" s="207" t="s">
        <v>197</v>
      </c>
      <c r="D88" s="207" t="s">
        <v>174</v>
      </c>
      <c r="E88" s="208" t="s">
        <v>4679</v>
      </c>
      <c r="F88" s="209" t="s">
        <v>4680</v>
      </c>
      <c r="G88" s="210" t="s">
        <v>395</v>
      </c>
      <c r="H88" s="211">
        <v>3</v>
      </c>
      <c r="I88" s="212"/>
      <c r="J88" s="213">
        <f>ROUND(I88*H88,2)</f>
        <v>0</v>
      </c>
      <c r="K88" s="209" t="s">
        <v>4664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1852</v>
      </c>
      <c r="AT88" s="218" t="s">
        <v>174</v>
      </c>
      <c r="AU88" s="218" t="s">
        <v>79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1852</v>
      </c>
      <c r="BM88" s="218" t="s">
        <v>4681</v>
      </c>
    </row>
    <row r="89" s="2" customFormat="1" ht="16.5" customHeight="1">
      <c r="A89" s="41"/>
      <c r="B89" s="42"/>
      <c r="C89" s="207" t="s">
        <v>224</v>
      </c>
      <c r="D89" s="207" t="s">
        <v>174</v>
      </c>
      <c r="E89" s="208" t="s">
        <v>4682</v>
      </c>
      <c r="F89" s="209" t="s">
        <v>4683</v>
      </c>
      <c r="G89" s="210" t="s">
        <v>395</v>
      </c>
      <c r="H89" s="211">
        <v>3</v>
      </c>
      <c r="I89" s="212"/>
      <c r="J89" s="213">
        <f>ROUND(I89*H89,2)</f>
        <v>0</v>
      </c>
      <c r="K89" s="209" t="s">
        <v>4664</v>
      </c>
      <c r="L89" s="47"/>
      <c r="M89" s="214" t="s">
        <v>19</v>
      </c>
      <c r="N89" s="215" t="s">
        <v>42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1852</v>
      </c>
      <c r="AT89" s="218" t="s">
        <v>174</v>
      </c>
      <c r="AU89" s="218" t="s">
        <v>79</v>
      </c>
      <c r="AY89" s="20" t="s">
        <v>171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1852</v>
      </c>
      <c r="BM89" s="218" t="s">
        <v>4684</v>
      </c>
    </row>
    <row r="90" s="2" customFormat="1" ht="16.5" customHeight="1">
      <c r="A90" s="41"/>
      <c r="B90" s="42"/>
      <c r="C90" s="207" t="s">
        <v>204</v>
      </c>
      <c r="D90" s="207" t="s">
        <v>174</v>
      </c>
      <c r="E90" s="208" t="s">
        <v>4685</v>
      </c>
      <c r="F90" s="209" t="s">
        <v>4686</v>
      </c>
      <c r="G90" s="210" t="s">
        <v>395</v>
      </c>
      <c r="H90" s="211">
        <v>1</v>
      </c>
      <c r="I90" s="212"/>
      <c r="J90" s="213">
        <f>ROUND(I90*H90,2)</f>
        <v>0</v>
      </c>
      <c r="K90" s="209" t="s">
        <v>4664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1852</v>
      </c>
      <c r="AT90" s="218" t="s">
        <v>174</v>
      </c>
      <c r="AU90" s="218" t="s">
        <v>79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1852</v>
      </c>
      <c r="BM90" s="218" t="s">
        <v>4687</v>
      </c>
    </row>
    <row r="91" s="2" customFormat="1" ht="21.75" customHeight="1">
      <c r="A91" s="41"/>
      <c r="B91" s="42"/>
      <c r="C91" s="207" t="s">
        <v>238</v>
      </c>
      <c r="D91" s="207" t="s">
        <v>174</v>
      </c>
      <c r="E91" s="208" t="s">
        <v>4688</v>
      </c>
      <c r="F91" s="209" t="s">
        <v>4689</v>
      </c>
      <c r="G91" s="210" t="s">
        <v>2543</v>
      </c>
      <c r="H91" s="211">
        <v>153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1852</v>
      </c>
      <c r="AT91" s="218" t="s">
        <v>174</v>
      </c>
      <c r="AU91" s="218" t="s">
        <v>79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1852</v>
      </c>
      <c r="BM91" s="218" t="s">
        <v>4690</v>
      </c>
    </row>
    <row r="92" s="2" customFormat="1">
      <c r="A92" s="41"/>
      <c r="B92" s="42"/>
      <c r="C92" s="43"/>
      <c r="D92" s="227" t="s">
        <v>4355</v>
      </c>
      <c r="E92" s="43"/>
      <c r="F92" s="300" t="s">
        <v>4691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4355</v>
      </c>
      <c r="AU92" s="20" t="s">
        <v>79</v>
      </c>
    </row>
    <row r="93" s="2" customFormat="1" ht="33" customHeight="1">
      <c r="A93" s="41"/>
      <c r="B93" s="42"/>
      <c r="C93" s="207" t="s">
        <v>213</v>
      </c>
      <c r="D93" s="207" t="s">
        <v>174</v>
      </c>
      <c r="E93" s="208" t="s">
        <v>4692</v>
      </c>
      <c r="F93" s="209" t="s">
        <v>4693</v>
      </c>
      <c r="G93" s="210" t="s">
        <v>395</v>
      </c>
      <c r="H93" s="211">
        <v>3</v>
      </c>
      <c r="I93" s="212"/>
      <c r="J93" s="213">
        <f>ROUND(I93*H93,2)</f>
        <v>0</v>
      </c>
      <c r="K93" s="209" t="s">
        <v>4664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1852</v>
      </c>
      <c r="AT93" s="218" t="s">
        <v>174</v>
      </c>
      <c r="AU93" s="218" t="s">
        <v>79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1852</v>
      </c>
      <c r="BM93" s="218" t="s">
        <v>4694</v>
      </c>
    </row>
    <row r="94" s="2" customFormat="1" ht="24.15" customHeight="1">
      <c r="A94" s="41"/>
      <c r="B94" s="42"/>
      <c r="C94" s="207" t="s">
        <v>255</v>
      </c>
      <c r="D94" s="207" t="s">
        <v>174</v>
      </c>
      <c r="E94" s="208" t="s">
        <v>4695</v>
      </c>
      <c r="F94" s="209" t="s">
        <v>4696</v>
      </c>
      <c r="G94" s="210" t="s">
        <v>395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1852</v>
      </c>
      <c r="AT94" s="218" t="s">
        <v>174</v>
      </c>
      <c r="AU94" s="218" t="s">
        <v>79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1852</v>
      </c>
      <c r="BM94" s="218" t="s">
        <v>4697</v>
      </c>
    </row>
    <row r="95" s="2" customFormat="1" ht="24.15" customHeight="1">
      <c r="A95" s="41"/>
      <c r="B95" s="42"/>
      <c r="C95" s="207" t="s">
        <v>219</v>
      </c>
      <c r="D95" s="207" t="s">
        <v>174</v>
      </c>
      <c r="E95" s="208" t="s">
        <v>4698</v>
      </c>
      <c r="F95" s="209" t="s">
        <v>4699</v>
      </c>
      <c r="G95" s="210" t="s">
        <v>395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1852</v>
      </c>
      <c r="AT95" s="218" t="s">
        <v>174</v>
      </c>
      <c r="AU95" s="218" t="s">
        <v>79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1852</v>
      </c>
      <c r="BM95" s="218" t="s">
        <v>4700</v>
      </c>
    </row>
    <row r="96" s="2" customFormat="1" ht="33" customHeight="1">
      <c r="A96" s="41"/>
      <c r="B96" s="42"/>
      <c r="C96" s="269" t="s">
        <v>269</v>
      </c>
      <c r="D96" s="269" t="s">
        <v>565</v>
      </c>
      <c r="E96" s="270" t="s">
        <v>4701</v>
      </c>
      <c r="F96" s="271" t="s">
        <v>4702</v>
      </c>
      <c r="G96" s="272" t="s">
        <v>395</v>
      </c>
      <c r="H96" s="273">
        <v>1</v>
      </c>
      <c r="I96" s="274"/>
      <c r="J96" s="275">
        <f>ROUND(I96*H96,2)</f>
        <v>0</v>
      </c>
      <c r="K96" s="271" t="s">
        <v>4664</v>
      </c>
      <c r="L96" s="276"/>
      <c r="M96" s="277" t="s">
        <v>19</v>
      </c>
      <c r="N96" s="278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1852</v>
      </c>
      <c r="AT96" s="218" t="s">
        <v>565</v>
      </c>
      <c r="AU96" s="218" t="s">
        <v>79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1852</v>
      </c>
      <c r="BM96" s="218" t="s">
        <v>4703</v>
      </c>
    </row>
    <row r="97" s="2" customFormat="1" ht="21.75" customHeight="1">
      <c r="A97" s="41"/>
      <c r="B97" s="42"/>
      <c r="C97" s="269" t="s">
        <v>227</v>
      </c>
      <c r="D97" s="269" t="s">
        <v>565</v>
      </c>
      <c r="E97" s="270" t="s">
        <v>4704</v>
      </c>
      <c r="F97" s="271" t="s">
        <v>4705</v>
      </c>
      <c r="G97" s="272" t="s">
        <v>395</v>
      </c>
      <c r="H97" s="273">
        <v>1</v>
      </c>
      <c r="I97" s="274"/>
      <c r="J97" s="275">
        <f>ROUND(I97*H97,2)</f>
        <v>0</v>
      </c>
      <c r="K97" s="271" t="s">
        <v>4664</v>
      </c>
      <c r="L97" s="276"/>
      <c r="M97" s="277" t="s">
        <v>19</v>
      </c>
      <c r="N97" s="278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1852</v>
      </c>
      <c r="AT97" s="218" t="s">
        <v>565</v>
      </c>
      <c r="AU97" s="218" t="s">
        <v>79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1852</v>
      </c>
      <c r="BM97" s="218" t="s">
        <v>4706</v>
      </c>
    </row>
    <row r="98" s="2" customFormat="1" ht="16.5" customHeight="1">
      <c r="A98" s="41"/>
      <c r="B98" s="42"/>
      <c r="C98" s="269" t="s">
        <v>8</v>
      </c>
      <c r="D98" s="269" t="s">
        <v>565</v>
      </c>
      <c r="E98" s="270" t="s">
        <v>4707</v>
      </c>
      <c r="F98" s="271" t="s">
        <v>4708</v>
      </c>
      <c r="G98" s="272" t="s">
        <v>395</v>
      </c>
      <c r="H98" s="273">
        <v>1</v>
      </c>
      <c r="I98" s="274"/>
      <c r="J98" s="275">
        <f>ROUND(I98*H98,2)</f>
        <v>0</v>
      </c>
      <c r="K98" s="271" t="s">
        <v>4664</v>
      </c>
      <c r="L98" s="276"/>
      <c r="M98" s="277" t="s">
        <v>19</v>
      </c>
      <c r="N98" s="278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1852</v>
      </c>
      <c r="AT98" s="218" t="s">
        <v>565</v>
      </c>
      <c r="AU98" s="218" t="s">
        <v>79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1852</v>
      </c>
      <c r="BM98" s="218" t="s">
        <v>4709</v>
      </c>
    </row>
    <row r="99" s="2" customFormat="1" ht="16.5" customHeight="1">
      <c r="A99" s="41"/>
      <c r="B99" s="42"/>
      <c r="C99" s="269" t="s">
        <v>235</v>
      </c>
      <c r="D99" s="269" t="s">
        <v>565</v>
      </c>
      <c r="E99" s="270" t="s">
        <v>4710</v>
      </c>
      <c r="F99" s="271" t="s">
        <v>4711</v>
      </c>
      <c r="G99" s="272" t="s">
        <v>395</v>
      </c>
      <c r="H99" s="273">
        <v>1</v>
      </c>
      <c r="I99" s="274"/>
      <c r="J99" s="275">
        <f>ROUND(I99*H99,2)</f>
        <v>0</v>
      </c>
      <c r="K99" s="271" t="s">
        <v>4664</v>
      </c>
      <c r="L99" s="276"/>
      <c r="M99" s="277" t="s">
        <v>19</v>
      </c>
      <c r="N99" s="278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1852</v>
      </c>
      <c r="AT99" s="218" t="s">
        <v>565</v>
      </c>
      <c r="AU99" s="218" t="s">
        <v>79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1852</v>
      </c>
      <c r="BM99" s="218" t="s">
        <v>4712</v>
      </c>
    </row>
    <row r="100" s="2" customFormat="1" ht="16.5" customHeight="1">
      <c r="A100" s="41"/>
      <c r="B100" s="42"/>
      <c r="C100" s="269" t="s">
        <v>346</v>
      </c>
      <c r="D100" s="269" t="s">
        <v>565</v>
      </c>
      <c r="E100" s="270" t="s">
        <v>4713</v>
      </c>
      <c r="F100" s="271" t="s">
        <v>4714</v>
      </c>
      <c r="G100" s="272" t="s">
        <v>395</v>
      </c>
      <c r="H100" s="273">
        <v>1</v>
      </c>
      <c r="I100" s="274"/>
      <c r="J100" s="275">
        <f>ROUND(I100*H100,2)</f>
        <v>0</v>
      </c>
      <c r="K100" s="271" t="s">
        <v>4664</v>
      </c>
      <c r="L100" s="276"/>
      <c r="M100" s="277" t="s">
        <v>19</v>
      </c>
      <c r="N100" s="278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1852</v>
      </c>
      <c r="AT100" s="218" t="s">
        <v>565</v>
      </c>
      <c r="AU100" s="218" t="s">
        <v>79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1852</v>
      </c>
      <c r="BM100" s="218" t="s">
        <v>4715</v>
      </c>
    </row>
    <row r="101" s="2" customFormat="1" ht="24.15" customHeight="1">
      <c r="A101" s="41"/>
      <c r="B101" s="42"/>
      <c r="C101" s="207" t="s">
        <v>241</v>
      </c>
      <c r="D101" s="207" t="s">
        <v>174</v>
      </c>
      <c r="E101" s="208" t="s">
        <v>4716</v>
      </c>
      <c r="F101" s="209" t="s">
        <v>4717</v>
      </c>
      <c r="G101" s="210" t="s">
        <v>395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305" t="s">
        <v>19</v>
      </c>
      <c r="N101" s="306" t="s">
        <v>42</v>
      </c>
      <c r="O101" s="285"/>
      <c r="P101" s="303">
        <f>O101*H101</f>
        <v>0</v>
      </c>
      <c r="Q101" s="303">
        <v>0</v>
      </c>
      <c r="R101" s="303">
        <f>Q101*H101</f>
        <v>0</v>
      </c>
      <c r="S101" s="303">
        <v>0</v>
      </c>
      <c r="T101" s="304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1852</v>
      </c>
      <c r="AT101" s="218" t="s">
        <v>174</v>
      </c>
      <c r="AU101" s="218" t="s">
        <v>79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1852</v>
      </c>
      <c r="BM101" s="218" t="s">
        <v>4718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eygnn+o9PcNfn0SV0NpJE1tqbRKD+EDnWaURKmpWZWZ4Nmpt0xvCSue112sacFTp/2Z1kPzLKS9pekgjdNoL3Q==" hashValue="HzPfYHzs7RQpF+hbGL0dLVb2Dtg5tjXBVjla7WoW2MV8croHh2FmKSn7SMyHvXoVnOM8U5vAtHgwQuOzrxlmKg==" algorithmName="SHA-512" password="CC35"/>
  <autoFilter ref="C79:K10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4719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ROUND((SUM(BE82:BE109)),  2)</f>
        <v>0</v>
      </c>
      <c r="G33" s="41"/>
      <c r="H33" s="41"/>
      <c r="I33" s="151">
        <v>0.20999999999999999</v>
      </c>
      <c r="J33" s="150">
        <f>ROUND(((SUM(BE82:BE109))*I33),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ROUND((SUM(BF82:BF109)),  2)</f>
        <v>0</v>
      </c>
      <c r="G34" s="41"/>
      <c r="H34" s="41"/>
      <c r="I34" s="151">
        <v>0.14999999999999999</v>
      </c>
      <c r="J34" s="150">
        <f>ROUND(((SUM(BF82:BF109))*I34),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ROUND((SUM(BG82:BG109)),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ROUND((SUM(BH82:BH109)),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ROUND((SUM(BI82:BI109)),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S-06 - Informační zařízení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4720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4659</v>
      </c>
      <c r="E62" s="171"/>
      <c r="F62" s="171"/>
      <c r="G62" s="171"/>
      <c r="H62" s="171"/>
      <c r="I62" s="171"/>
      <c r="J62" s="172">
        <f>J87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156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ÚSTÍ NAD LABEM STŘEKOV ON - OPRAVA OBJEKTU _OPRAVA Č.1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S-06 - Informační zařízení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1. 4. 2023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Sprva železnic,s.o.</v>
      </c>
      <c r="G78" s="43"/>
      <c r="H78" s="43"/>
      <c r="I78" s="35" t="s">
        <v>32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157</v>
      </c>
      <c r="D81" s="183" t="s">
        <v>56</v>
      </c>
      <c r="E81" s="183" t="s">
        <v>52</v>
      </c>
      <c r="F81" s="183" t="s">
        <v>53</v>
      </c>
      <c r="G81" s="183" t="s">
        <v>158</v>
      </c>
      <c r="H81" s="183" t="s">
        <v>159</v>
      </c>
      <c r="I81" s="183" t="s">
        <v>160</v>
      </c>
      <c r="J81" s="183" t="s">
        <v>126</v>
      </c>
      <c r="K81" s="184" t="s">
        <v>161</v>
      </c>
      <c r="L81" s="185"/>
      <c r="M81" s="95" t="s">
        <v>19</v>
      </c>
      <c r="N81" s="96" t="s">
        <v>41</v>
      </c>
      <c r="O81" s="96" t="s">
        <v>162</v>
      </c>
      <c r="P81" s="96" t="s">
        <v>163</v>
      </c>
      <c r="Q81" s="96" t="s">
        <v>164</v>
      </c>
      <c r="R81" s="96" t="s">
        <v>165</v>
      </c>
      <c r="S81" s="96" t="s">
        <v>166</v>
      </c>
      <c r="T81" s="97" t="s">
        <v>167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168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P83+P87</f>
        <v>0</v>
      </c>
      <c r="Q82" s="99"/>
      <c r="R82" s="188">
        <f>R83+R87</f>
        <v>0</v>
      </c>
      <c r="S82" s="99"/>
      <c r="T82" s="189">
        <f>T83+T87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70</v>
      </c>
      <c r="AU82" s="20" t="s">
        <v>127</v>
      </c>
      <c r="BK82" s="190">
        <f>BK83+BK87</f>
        <v>0</v>
      </c>
    </row>
    <row r="83" s="12" customFormat="1" ht="25.92" customHeight="1">
      <c r="A83" s="12"/>
      <c r="B83" s="191"/>
      <c r="C83" s="192"/>
      <c r="D83" s="193" t="s">
        <v>70</v>
      </c>
      <c r="E83" s="194" t="s">
        <v>169</v>
      </c>
      <c r="F83" s="194" t="s">
        <v>170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79</v>
      </c>
      <c r="AT83" s="203" t="s">
        <v>70</v>
      </c>
      <c r="AU83" s="203" t="s">
        <v>71</v>
      </c>
      <c r="AY83" s="202" t="s">
        <v>171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70</v>
      </c>
      <c r="E84" s="205" t="s">
        <v>4721</v>
      </c>
      <c r="F84" s="205" t="s">
        <v>4722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SUM(P85:P86)</f>
        <v>0</v>
      </c>
      <c r="Q84" s="199"/>
      <c r="R84" s="200">
        <f>SUM(R85:R86)</f>
        <v>0</v>
      </c>
      <c r="S84" s="199"/>
      <c r="T84" s="201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79</v>
      </c>
      <c r="AT84" s="203" t="s">
        <v>70</v>
      </c>
      <c r="AU84" s="203" t="s">
        <v>79</v>
      </c>
      <c r="AY84" s="202" t="s">
        <v>171</v>
      </c>
      <c r="BK84" s="204">
        <f>SUM(BK85:BK86)</f>
        <v>0</v>
      </c>
    </row>
    <row r="85" s="2" customFormat="1" ht="16.5" customHeight="1">
      <c r="A85" s="41"/>
      <c r="B85" s="42"/>
      <c r="C85" s="207" t="s">
        <v>79</v>
      </c>
      <c r="D85" s="207" t="s">
        <v>174</v>
      </c>
      <c r="E85" s="208" t="s">
        <v>4723</v>
      </c>
      <c r="F85" s="209" t="s">
        <v>4724</v>
      </c>
      <c r="G85" s="210" t="s">
        <v>395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235</v>
      </c>
      <c r="AT85" s="218" t="s">
        <v>174</v>
      </c>
      <c r="AU85" s="218" t="s">
        <v>81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235</v>
      </c>
      <c r="BM85" s="218" t="s">
        <v>4725</v>
      </c>
    </row>
    <row r="86" s="2" customFormat="1" ht="16.5" customHeight="1">
      <c r="A86" s="41"/>
      <c r="B86" s="42"/>
      <c r="C86" s="269" t="s">
        <v>81</v>
      </c>
      <c r="D86" s="269" t="s">
        <v>565</v>
      </c>
      <c r="E86" s="270" t="s">
        <v>4726</v>
      </c>
      <c r="F86" s="271" t="s">
        <v>4727</v>
      </c>
      <c r="G86" s="272" t="s">
        <v>395</v>
      </c>
      <c r="H86" s="273">
        <v>1</v>
      </c>
      <c r="I86" s="274"/>
      <c r="J86" s="275">
        <f>ROUND(I86*H86,2)</f>
        <v>0</v>
      </c>
      <c r="K86" s="271" t="s">
        <v>19</v>
      </c>
      <c r="L86" s="276"/>
      <c r="M86" s="277" t="s">
        <v>19</v>
      </c>
      <c r="N86" s="278" t="s">
        <v>42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286</v>
      </c>
      <c r="AT86" s="218" t="s">
        <v>565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4728</v>
      </c>
    </row>
    <row r="87" s="12" customFormat="1" ht="25.92" customHeight="1">
      <c r="A87" s="12"/>
      <c r="B87" s="191"/>
      <c r="C87" s="192"/>
      <c r="D87" s="193" t="s">
        <v>70</v>
      </c>
      <c r="E87" s="194" t="s">
        <v>4660</v>
      </c>
      <c r="F87" s="194" t="s">
        <v>4661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SUM(P88:P109)</f>
        <v>0</v>
      </c>
      <c r="Q87" s="199"/>
      <c r="R87" s="200">
        <f>SUM(R88:R109)</f>
        <v>0</v>
      </c>
      <c r="S87" s="199"/>
      <c r="T87" s="201">
        <f>SUM(T88:T109)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179</v>
      </c>
      <c r="AT87" s="203" t="s">
        <v>70</v>
      </c>
      <c r="AU87" s="203" t="s">
        <v>71</v>
      </c>
      <c r="AY87" s="202" t="s">
        <v>171</v>
      </c>
      <c r="BK87" s="204">
        <f>SUM(BK88:BK109)</f>
        <v>0</v>
      </c>
    </row>
    <row r="88" s="2" customFormat="1" ht="16.5" customHeight="1">
      <c r="A88" s="41"/>
      <c r="B88" s="42"/>
      <c r="C88" s="269" t="s">
        <v>185</v>
      </c>
      <c r="D88" s="269" t="s">
        <v>565</v>
      </c>
      <c r="E88" s="270" t="s">
        <v>4729</v>
      </c>
      <c r="F88" s="271" t="s">
        <v>4730</v>
      </c>
      <c r="G88" s="272" t="s">
        <v>395</v>
      </c>
      <c r="H88" s="273">
        <v>1</v>
      </c>
      <c r="I88" s="274"/>
      <c r="J88" s="275">
        <f>ROUND(I88*H88,2)</f>
        <v>0</v>
      </c>
      <c r="K88" s="271" t="s">
        <v>4664</v>
      </c>
      <c r="L88" s="276"/>
      <c r="M88" s="277" t="s">
        <v>19</v>
      </c>
      <c r="N88" s="278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204</v>
      </c>
      <c r="AT88" s="218" t="s">
        <v>565</v>
      </c>
      <c r="AU88" s="218" t="s">
        <v>79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179</v>
      </c>
      <c r="BM88" s="218" t="s">
        <v>4731</v>
      </c>
    </row>
    <row r="89" s="2" customFormat="1">
      <c r="A89" s="41"/>
      <c r="B89" s="42"/>
      <c r="C89" s="43"/>
      <c r="D89" s="227" t="s">
        <v>4355</v>
      </c>
      <c r="E89" s="43"/>
      <c r="F89" s="300" t="s">
        <v>4732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4355</v>
      </c>
      <c r="AU89" s="20" t="s">
        <v>79</v>
      </c>
    </row>
    <row r="90" s="2" customFormat="1" ht="37.8" customHeight="1">
      <c r="A90" s="41"/>
      <c r="B90" s="42"/>
      <c r="C90" s="207" t="s">
        <v>179</v>
      </c>
      <c r="D90" s="207" t="s">
        <v>174</v>
      </c>
      <c r="E90" s="208" t="s">
        <v>4676</v>
      </c>
      <c r="F90" s="209" t="s">
        <v>4677</v>
      </c>
      <c r="G90" s="210" t="s">
        <v>234</v>
      </c>
      <c r="H90" s="211">
        <v>400</v>
      </c>
      <c r="I90" s="212"/>
      <c r="J90" s="213">
        <f>ROUND(I90*H90,2)</f>
        <v>0</v>
      </c>
      <c r="K90" s="209" t="s">
        <v>4664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1852</v>
      </c>
      <c r="AT90" s="218" t="s">
        <v>174</v>
      </c>
      <c r="AU90" s="218" t="s">
        <v>79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1852</v>
      </c>
      <c r="BM90" s="218" t="s">
        <v>4733</v>
      </c>
    </row>
    <row r="91" s="2" customFormat="1" ht="24.15" customHeight="1">
      <c r="A91" s="41"/>
      <c r="B91" s="42"/>
      <c r="C91" s="269" t="s">
        <v>210</v>
      </c>
      <c r="D91" s="269" t="s">
        <v>565</v>
      </c>
      <c r="E91" s="270" t="s">
        <v>4734</v>
      </c>
      <c r="F91" s="271" t="s">
        <v>4735</v>
      </c>
      <c r="G91" s="272" t="s">
        <v>234</v>
      </c>
      <c r="H91" s="273">
        <v>300</v>
      </c>
      <c r="I91" s="274"/>
      <c r="J91" s="275">
        <f>ROUND(I91*H91,2)</f>
        <v>0</v>
      </c>
      <c r="K91" s="271" t="s">
        <v>4664</v>
      </c>
      <c r="L91" s="276"/>
      <c r="M91" s="277" t="s">
        <v>19</v>
      </c>
      <c r="N91" s="278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1852</v>
      </c>
      <c r="AT91" s="218" t="s">
        <v>565</v>
      </c>
      <c r="AU91" s="218" t="s">
        <v>79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1852</v>
      </c>
      <c r="BM91" s="218" t="s">
        <v>4736</v>
      </c>
    </row>
    <row r="92" s="2" customFormat="1" ht="24.15" customHeight="1">
      <c r="A92" s="41"/>
      <c r="B92" s="42"/>
      <c r="C92" s="269" t="s">
        <v>197</v>
      </c>
      <c r="D92" s="269" t="s">
        <v>565</v>
      </c>
      <c r="E92" s="270" t="s">
        <v>4737</v>
      </c>
      <c r="F92" s="271" t="s">
        <v>4738</v>
      </c>
      <c r="G92" s="272" t="s">
        <v>234</v>
      </c>
      <c r="H92" s="273">
        <v>100</v>
      </c>
      <c r="I92" s="274"/>
      <c r="J92" s="275">
        <f>ROUND(I92*H92,2)</f>
        <v>0</v>
      </c>
      <c r="K92" s="271" t="s">
        <v>4664</v>
      </c>
      <c r="L92" s="276"/>
      <c r="M92" s="277" t="s">
        <v>19</v>
      </c>
      <c r="N92" s="278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1852</v>
      </c>
      <c r="AT92" s="218" t="s">
        <v>565</v>
      </c>
      <c r="AU92" s="218" t="s">
        <v>79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1852</v>
      </c>
      <c r="BM92" s="218" t="s">
        <v>4739</v>
      </c>
    </row>
    <row r="93" s="2" customFormat="1" ht="24.15" customHeight="1">
      <c r="A93" s="41"/>
      <c r="B93" s="42"/>
      <c r="C93" s="269" t="s">
        <v>224</v>
      </c>
      <c r="D93" s="269" t="s">
        <v>565</v>
      </c>
      <c r="E93" s="270" t="s">
        <v>4740</v>
      </c>
      <c r="F93" s="271" t="s">
        <v>4741</v>
      </c>
      <c r="G93" s="272" t="s">
        <v>395</v>
      </c>
      <c r="H93" s="273">
        <v>5</v>
      </c>
      <c r="I93" s="274"/>
      <c r="J93" s="275">
        <f>ROUND(I93*H93,2)</f>
        <v>0</v>
      </c>
      <c r="K93" s="271" t="s">
        <v>4664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1852</v>
      </c>
      <c r="AT93" s="218" t="s">
        <v>565</v>
      </c>
      <c r="AU93" s="218" t="s">
        <v>79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1852</v>
      </c>
      <c r="BM93" s="218" t="s">
        <v>4742</v>
      </c>
    </row>
    <row r="94" s="2" customFormat="1" ht="24.15" customHeight="1">
      <c r="A94" s="41"/>
      <c r="B94" s="42"/>
      <c r="C94" s="269" t="s">
        <v>204</v>
      </c>
      <c r="D94" s="269" t="s">
        <v>565</v>
      </c>
      <c r="E94" s="270" t="s">
        <v>4743</v>
      </c>
      <c r="F94" s="271" t="s">
        <v>4744</v>
      </c>
      <c r="G94" s="272" t="s">
        <v>395</v>
      </c>
      <c r="H94" s="273">
        <v>5</v>
      </c>
      <c r="I94" s="274"/>
      <c r="J94" s="275">
        <f>ROUND(I94*H94,2)</f>
        <v>0</v>
      </c>
      <c r="K94" s="271" t="s">
        <v>4664</v>
      </c>
      <c r="L94" s="276"/>
      <c r="M94" s="277" t="s">
        <v>19</v>
      </c>
      <c r="N94" s="278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1852</v>
      </c>
      <c r="AT94" s="218" t="s">
        <v>565</v>
      </c>
      <c r="AU94" s="218" t="s">
        <v>79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1852</v>
      </c>
      <c r="BM94" s="218" t="s">
        <v>4745</v>
      </c>
    </row>
    <row r="95" s="2" customFormat="1" ht="16.5" customHeight="1">
      <c r="A95" s="41"/>
      <c r="B95" s="42"/>
      <c r="C95" s="207" t="s">
        <v>238</v>
      </c>
      <c r="D95" s="207" t="s">
        <v>174</v>
      </c>
      <c r="E95" s="208" t="s">
        <v>4746</v>
      </c>
      <c r="F95" s="209" t="s">
        <v>4747</v>
      </c>
      <c r="G95" s="210" t="s">
        <v>2543</v>
      </c>
      <c r="H95" s="211">
        <v>20</v>
      </c>
      <c r="I95" s="212"/>
      <c r="J95" s="213">
        <f>ROUND(I95*H95,2)</f>
        <v>0</v>
      </c>
      <c r="K95" s="209" t="s">
        <v>4664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1852</v>
      </c>
      <c r="AT95" s="218" t="s">
        <v>174</v>
      </c>
      <c r="AU95" s="218" t="s">
        <v>79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1852</v>
      </c>
      <c r="BM95" s="218" t="s">
        <v>4748</v>
      </c>
    </row>
    <row r="96" s="2" customFormat="1" ht="16.5" customHeight="1">
      <c r="A96" s="41"/>
      <c r="B96" s="42"/>
      <c r="C96" s="207" t="s">
        <v>213</v>
      </c>
      <c r="D96" s="207" t="s">
        <v>174</v>
      </c>
      <c r="E96" s="208" t="s">
        <v>4749</v>
      </c>
      <c r="F96" s="209" t="s">
        <v>4750</v>
      </c>
      <c r="G96" s="210" t="s">
        <v>395</v>
      </c>
      <c r="H96" s="211">
        <v>8</v>
      </c>
      <c r="I96" s="212"/>
      <c r="J96" s="213">
        <f>ROUND(I96*H96,2)</f>
        <v>0</v>
      </c>
      <c r="K96" s="209" t="s">
        <v>4664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1852</v>
      </c>
      <c r="AT96" s="218" t="s">
        <v>174</v>
      </c>
      <c r="AU96" s="218" t="s">
        <v>79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1852</v>
      </c>
      <c r="BM96" s="218" t="s">
        <v>4751</v>
      </c>
    </row>
    <row r="97" s="2" customFormat="1" ht="24.15" customHeight="1">
      <c r="A97" s="41"/>
      <c r="B97" s="42"/>
      <c r="C97" s="207" t="s">
        <v>255</v>
      </c>
      <c r="D97" s="207" t="s">
        <v>174</v>
      </c>
      <c r="E97" s="208" t="s">
        <v>4752</v>
      </c>
      <c r="F97" s="209" t="s">
        <v>4753</v>
      </c>
      <c r="G97" s="210" t="s">
        <v>395</v>
      </c>
      <c r="H97" s="211">
        <v>2</v>
      </c>
      <c r="I97" s="212"/>
      <c r="J97" s="213">
        <f>ROUND(I97*H97,2)</f>
        <v>0</v>
      </c>
      <c r="K97" s="209" t="s">
        <v>4664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1852</v>
      </c>
      <c r="AT97" s="218" t="s">
        <v>174</v>
      </c>
      <c r="AU97" s="218" t="s">
        <v>79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1852</v>
      </c>
      <c r="BM97" s="218" t="s">
        <v>4754</v>
      </c>
    </row>
    <row r="98" s="2" customFormat="1" ht="24.15" customHeight="1">
      <c r="A98" s="41"/>
      <c r="B98" s="42"/>
      <c r="C98" s="269" t="s">
        <v>219</v>
      </c>
      <c r="D98" s="269" t="s">
        <v>565</v>
      </c>
      <c r="E98" s="270" t="s">
        <v>4755</v>
      </c>
      <c r="F98" s="271" t="s">
        <v>4756</v>
      </c>
      <c r="G98" s="272" t="s">
        <v>395</v>
      </c>
      <c r="H98" s="273">
        <v>2</v>
      </c>
      <c r="I98" s="274"/>
      <c r="J98" s="275">
        <f>ROUND(I98*H98,2)</f>
        <v>0</v>
      </c>
      <c r="K98" s="271" t="s">
        <v>4664</v>
      </c>
      <c r="L98" s="276"/>
      <c r="M98" s="277" t="s">
        <v>19</v>
      </c>
      <c r="N98" s="278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1852</v>
      </c>
      <c r="AT98" s="218" t="s">
        <v>565</v>
      </c>
      <c r="AU98" s="218" t="s">
        <v>79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1852</v>
      </c>
      <c r="BM98" s="218" t="s">
        <v>4757</v>
      </c>
    </row>
    <row r="99" s="2" customFormat="1" ht="24.15" customHeight="1">
      <c r="A99" s="41"/>
      <c r="B99" s="42"/>
      <c r="C99" s="207" t="s">
        <v>269</v>
      </c>
      <c r="D99" s="207" t="s">
        <v>174</v>
      </c>
      <c r="E99" s="208" t="s">
        <v>4758</v>
      </c>
      <c r="F99" s="209" t="s">
        <v>4759</v>
      </c>
      <c r="G99" s="210" t="s">
        <v>395</v>
      </c>
      <c r="H99" s="211">
        <v>1</v>
      </c>
      <c r="I99" s="212"/>
      <c r="J99" s="213">
        <f>ROUND(I99*H99,2)</f>
        <v>0</v>
      </c>
      <c r="K99" s="209" t="s">
        <v>4664</v>
      </c>
      <c r="L99" s="47"/>
      <c r="M99" s="214" t="s">
        <v>19</v>
      </c>
      <c r="N99" s="215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1852</v>
      </c>
      <c r="AT99" s="218" t="s">
        <v>174</v>
      </c>
      <c r="AU99" s="218" t="s">
        <v>79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1852</v>
      </c>
      <c r="BM99" s="218" t="s">
        <v>4760</v>
      </c>
    </row>
    <row r="100" s="2" customFormat="1" ht="16.5" customHeight="1">
      <c r="A100" s="41"/>
      <c r="B100" s="42"/>
      <c r="C100" s="269" t="s">
        <v>227</v>
      </c>
      <c r="D100" s="269" t="s">
        <v>565</v>
      </c>
      <c r="E100" s="270" t="s">
        <v>4761</v>
      </c>
      <c r="F100" s="271" t="s">
        <v>4762</v>
      </c>
      <c r="G100" s="272" t="s">
        <v>395</v>
      </c>
      <c r="H100" s="273">
        <v>1</v>
      </c>
      <c r="I100" s="274"/>
      <c r="J100" s="275">
        <f>ROUND(I100*H100,2)</f>
        <v>0</v>
      </c>
      <c r="K100" s="271" t="s">
        <v>4664</v>
      </c>
      <c r="L100" s="276"/>
      <c r="M100" s="277" t="s">
        <v>19</v>
      </c>
      <c r="N100" s="278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1852</v>
      </c>
      <c r="AT100" s="218" t="s">
        <v>565</v>
      </c>
      <c r="AU100" s="218" t="s">
        <v>79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1852</v>
      </c>
      <c r="BM100" s="218" t="s">
        <v>4763</v>
      </c>
    </row>
    <row r="101" s="2" customFormat="1" ht="16.5" customHeight="1">
      <c r="A101" s="41"/>
      <c r="B101" s="42"/>
      <c r="C101" s="269" t="s">
        <v>8</v>
      </c>
      <c r="D101" s="269" t="s">
        <v>565</v>
      </c>
      <c r="E101" s="270" t="s">
        <v>4764</v>
      </c>
      <c r="F101" s="271" t="s">
        <v>4765</v>
      </c>
      <c r="G101" s="272" t="s">
        <v>395</v>
      </c>
      <c r="H101" s="273">
        <v>4</v>
      </c>
      <c r="I101" s="274"/>
      <c r="J101" s="275">
        <f>ROUND(I101*H101,2)</f>
        <v>0</v>
      </c>
      <c r="K101" s="271" t="s">
        <v>4664</v>
      </c>
      <c r="L101" s="276"/>
      <c r="M101" s="277" t="s">
        <v>19</v>
      </c>
      <c r="N101" s="278" t="s">
        <v>42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1852</v>
      </c>
      <c r="AT101" s="218" t="s">
        <v>565</v>
      </c>
      <c r="AU101" s="218" t="s">
        <v>79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1852</v>
      </c>
      <c r="BM101" s="218" t="s">
        <v>4766</v>
      </c>
    </row>
    <row r="102" s="2" customFormat="1" ht="16.5" customHeight="1">
      <c r="A102" s="41"/>
      <c r="B102" s="42"/>
      <c r="C102" s="269" t="s">
        <v>235</v>
      </c>
      <c r="D102" s="269" t="s">
        <v>565</v>
      </c>
      <c r="E102" s="270" t="s">
        <v>4767</v>
      </c>
      <c r="F102" s="271" t="s">
        <v>4768</v>
      </c>
      <c r="G102" s="272" t="s">
        <v>395</v>
      </c>
      <c r="H102" s="273">
        <v>1</v>
      </c>
      <c r="I102" s="274"/>
      <c r="J102" s="275">
        <f>ROUND(I102*H102,2)</f>
        <v>0</v>
      </c>
      <c r="K102" s="271" t="s">
        <v>4664</v>
      </c>
      <c r="L102" s="276"/>
      <c r="M102" s="277" t="s">
        <v>19</v>
      </c>
      <c r="N102" s="278" t="s">
        <v>42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1852</v>
      </c>
      <c r="AT102" s="218" t="s">
        <v>565</v>
      </c>
      <c r="AU102" s="218" t="s">
        <v>79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1852</v>
      </c>
      <c r="BM102" s="218" t="s">
        <v>4769</v>
      </c>
    </row>
    <row r="103" s="2" customFormat="1" ht="21.75" customHeight="1">
      <c r="A103" s="41"/>
      <c r="B103" s="42"/>
      <c r="C103" s="269" t="s">
        <v>346</v>
      </c>
      <c r="D103" s="269" t="s">
        <v>565</v>
      </c>
      <c r="E103" s="270" t="s">
        <v>4770</v>
      </c>
      <c r="F103" s="271" t="s">
        <v>4771</v>
      </c>
      <c r="G103" s="272" t="s">
        <v>395</v>
      </c>
      <c r="H103" s="273">
        <v>1</v>
      </c>
      <c r="I103" s="274"/>
      <c r="J103" s="275">
        <f>ROUND(I103*H103,2)</f>
        <v>0</v>
      </c>
      <c r="K103" s="271" t="s">
        <v>4664</v>
      </c>
      <c r="L103" s="276"/>
      <c r="M103" s="277" t="s">
        <v>19</v>
      </c>
      <c r="N103" s="278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1852</v>
      </c>
      <c r="AT103" s="218" t="s">
        <v>565</v>
      </c>
      <c r="AU103" s="218" t="s">
        <v>79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1852</v>
      </c>
      <c r="BM103" s="218" t="s">
        <v>4772</v>
      </c>
    </row>
    <row r="104" s="2" customFormat="1" ht="16.5" customHeight="1">
      <c r="A104" s="41"/>
      <c r="B104" s="42"/>
      <c r="C104" s="269" t="s">
        <v>241</v>
      </c>
      <c r="D104" s="269" t="s">
        <v>565</v>
      </c>
      <c r="E104" s="270" t="s">
        <v>4773</v>
      </c>
      <c r="F104" s="271" t="s">
        <v>4774</v>
      </c>
      <c r="G104" s="272" t="s">
        <v>395</v>
      </c>
      <c r="H104" s="273">
        <v>1</v>
      </c>
      <c r="I104" s="274"/>
      <c r="J104" s="275">
        <f>ROUND(I104*H104,2)</f>
        <v>0</v>
      </c>
      <c r="K104" s="271" t="s">
        <v>4664</v>
      </c>
      <c r="L104" s="276"/>
      <c r="M104" s="277" t="s">
        <v>19</v>
      </c>
      <c r="N104" s="278" t="s">
        <v>42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1852</v>
      </c>
      <c r="AT104" s="218" t="s">
        <v>565</v>
      </c>
      <c r="AU104" s="218" t="s">
        <v>79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1852</v>
      </c>
      <c r="BM104" s="218" t="s">
        <v>4775</v>
      </c>
    </row>
    <row r="105" s="2" customFormat="1">
      <c r="A105" s="41"/>
      <c r="B105" s="42"/>
      <c r="C105" s="43"/>
      <c r="D105" s="227" t="s">
        <v>4355</v>
      </c>
      <c r="E105" s="43"/>
      <c r="F105" s="300" t="s">
        <v>4776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4355</v>
      </c>
      <c r="AU105" s="20" t="s">
        <v>79</v>
      </c>
    </row>
    <row r="106" s="2" customFormat="1" ht="24.15" customHeight="1">
      <c r="A106" s="41"/>
      <c r="B106" s="42"/>
      <c r="C106" s="207" t="s">
        <v>392</v>
      </c>
      <c r="D106" s="207" t="s">
        <v>174</v>
      </c>
      <c r="E106" s="208" t="s">
        <v>4777</v>
      </c>
      <c r="F106" s="209" t="s">
        <v>4778</v>
      </c>
      <c r="G106" s="210" t="s">
        <v>395</v>
      </c>
      <c r="H106" s="211">
        <v>2</v>
      </c>
      <c r="I106" s="212"/>
      <c r="J106" s="213">
        <f>ROUND(I106*H106,2)</f>
        <v>0</v>
      </c>
      <c r="K106" s="209" t="s">
        <v>4664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1852</v>
      </c>
      <c r="AT106" s="218" t="s">
        <v>174</v>
      </c>
      <c r="AU106" s="218" t="s">
        <v>79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1852</v>
      </c>
      <c r="BM106" s="218" t="s">
        <v>4779</v>
      </c>
    </row>
    <row r="107" s="2" customFormat="1" ht="16.5" customHeight="1">
      <c r="A107" s="41"/>
      <c r="B107" s="42"/>
      <c r="C107" s="207" t="s">
        <v>248</v>
      </c>
      <c r="D107" s="207" t="s">
        <v>174</v>
      </c>
      <c r="E107" s="208" t="s">
        <v>4780</v>
      </c>
      <c r="F107" s="209" t="s">
        <v>4781</v>
      </c>
      <c r="G107" s="210" t="s">
        <v>395</v>
      </c>
      <c r="H107" s="211">
        <v>1</v>
      </c>
      <c r="I107" s="212"/>
      <c r="J107" s="213">
        <f>ROUND(I107*H107,2)</f>
        <v>0</v>
      </c>
      <c r="K107" s="209" t="s">
        <v>4664</v>
      </c>
      <c r="L107" s="47"/>
      <c r="M107" s="214" t="s">
        <v>19</v>
      </c>
      <c r="N107" s="215" t="s">
        <v>42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1852</v>
      </c>
      <c r="AT107" s="218" t="s">
        <v>174</v>
      </c>
      <c r="AU107" s="218" t="s">
        <v>79</v>
      </c>
      <c r="AY107" s="20" t="s">
        <v>171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1852</v>
      </c>
      <c r="BM107" s="218" t="s">
        <v>4782</v>
      </c>
    </row>
    <row r="108" s="2" customFormat="1" ht="16.5" customHeight="1">
      <c r="A108" s="41"/>
      <c r="B108" s="42"/>
      <c r="C108" s="207" t="s">
        <v>7</v>
      </c>
      <c r="D108" s="207" t="s">
        <v>174</v>
      </c>
      <c r="E108" s="208" t="s">
        <v>4783</v>
      </c>
      <c r="F108" s="209" t="s">
        <v>4784</v>
      </c>
      <c r="G108" s="210" t="s">
        <v>395</v>
      </c>
      <c r="H108" s="211">
        <v>1</v>
      </c>
      <c r="I108" s="212"/>
      <c r="J108" s="213">
        <f>ROUND(I108*H108,2)</f>
        <v>0</v>
      </c>
      <c r="K108" s="209" t="s">
        <v>4664</v>
      </c>
      <c r="L108" s="47"/>
      <c r="M108" s="214" t="s">
        <v>19</v>
      </c>
      <c r="N108" s="215" t="s">
        <v>42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1852</v>
      </c>
      <c r="AT108" s="218" t="s">
        <v>174</v>
      </c>
      <c r="AU108" s="218" t="s">
        <v>79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1852</v>
      </c>
      <c r="BM108" s="218" t="s">
        <v>4785</v>
      </c>
    </row>
    <row r="109" s="2" customFormat="1" ht="21.75" customHeight="1">
      <c r="A109" s="41"/>
      <c r="B109" s="42"/>
      <c r="C109" s="207" t="s">
        <v>258</v>
      </c>
      <c r="D109" s="207" t="s">
        <v>174</v>
      </c>
      <c r="E109" s="208" t="s">
        <v>4786</v>
      </c>
      <c r="F109" s="209" t="s">
        <v>4787</v>
      </c>
      <c r="G109" s="210" t="s">
        <v>395</v>
      </c>
      <c r="H109" s="211">
        <v>1</v>
      </c>
      <c r="I109" s="212"/>
      <c r="J109" s="213">
        <f>ROUND(I109*H109,2)</f>
        <v>0</v>
      </c>
      <c r="K109" s="209" t="s">
        <v>4664</v>
      </c>
      <c r="L109" s="47"/>
      <c r="M109" s="305" t="s">
        <v>19</v>
      </c>
      <c r="N109" s="306" t="s">
        <v>42</v>
      </c>
      <c r="O109" s="285"/>
      <c r="P109" s="303">
        <f>O109*H109</f>
        <v>0</v>
      </c>
      <c r="Q109" s="303">
        <v>0</v>
      </c>
      <c r="R109" s="303">
        <f>Q109*H109</f>
        <v>0</v>
      </c>
      <c r="S109" s="303">
        <v>0</v>
      </c>
      <c r="T109" s="304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1852</v>
      </c>
      <c r="AT109" s="218" t="s">
        <v>174</v>
      </c>
      <c r="AU109" s="218" t="s">
        <v>79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1852</v>
      </c>
      <c r="BM109" s="218" t="s">
        <v>4788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A8zL5Tn8Dm++smSju7TfptdDujZyH/y1S0FwVJAPu8WVS9/QHZmr6FpWX+uQiTThfDauRfyVjf0y093iJDtfZg==" hashValue="OeLf80Fe1p+Qw6Cswbp+OAfBUoZnr/HUz5ePbMi+3xK9NKEvWkD8RrPavjqbdUyceMpV/vFndu0GdzXnPUDNsA==" algorithmName="SHA-512" password="CC35"/>
  <autoFilter ref="C81:K10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4789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ROUND((SUM(BE82:BE184)),  2)</f>
        <v>0</v>
      </c>
      <c r="G33" s="41"/>
      <c r="H33" s="41"/>
      <c r="I33" s="151">
        <v>0.20999999999999999</v>
      </c>
      <c r="J33" s="150">
        <f>ROUND(((SUM(BE82:BE184))*I33),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ROUND((SUM(BF82:BF184)),  2)</f>
        <v>0</v>
      </c>
      <c r="G34" s="41"/>
      <c r="H34" s="41"/>
      <c r="I34" s="151">
        <v>0.14999999999999999</v>
      </c>
      <c r="J34" s="150">
        <f>ROUND(((SUM(BF82:BF184))*I34),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ROUND((SUM(BG82:BG184)),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ROUND((SUM(BH82:BH184)),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ROUND((SUM(BI82:BI184)),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KLIMATIZACE (CHLAZENÍ)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4790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155</v>
      </c>
      <c r="E62" s="171"/>
      <c r="F62" s="171"/>
      <c r="G62" s="171"/>
      <c r="H62" s="171"/>
      <c r="I62" s="171"/>
      <c r="J62" s="172">
        <f>J175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156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ÚSTÍ NAD LABEM STŘEKOV ON - OPRAVA OBJEKTU _OPRAVA Č.1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06 - KLIMATIZACE (CHLAZENÍ)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1. 4. 2023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Sprva železnic,s.o.</v>
      </c>
      <c r="G78" s="43"/>
      <c r="H78" s="43"/>
      <c r="I78" s="35" t="s">
        <v>32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157</v>
      </c>
      <c r="D81" s="183" t="s">
        <v>56</v>
      </c>
      <c r="E81" s="183" t="s">
        <v>52</v>
      </c>
      <c r="F81" s="183" t="s">
        <v>53</v>
      </c>
      <c r="G81" s="183" t="s">
        <v>158</v>
      </c>
      <c r="H81" s="183" t="s">
        <v>159</v>
      </c>
      <c r="I81" s="183" t="s">
        <v>160</v>
      </c>
      <c r="J81" s="183" t="s">
        <v>126</v>
      </c>
      <c r="K81" s="184" t="s">
        <v>161</v>
      </c>
      <c r="L81" s="185"/>
      <c r="M81" s="95" t="s">
        <v>19</v>
      </c>
      <c r="N81" s="96" t="s">
        <v>41</v>
      </c>
      <c r="O81" s="96" t="s">
        <v>162</v>
      </c>
      <c r="P81" s="96" t="s">
        <v>163</v>
      </c>
      <c r="Q81" s="96" t="s">
        <v>164</v>
      </c>
      <c r="R81" s="96" t="s">
        <v>165</v>
      </c>
      <c r="S81" s="96" t="s">
        <v>166</v>
      </c>
      <c r="T81" s="97" t="s">
        <v>167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168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P83+P175</f>
        <v>0</v>
      </c>
      <c r="Q82" s="99"/>
      <c r="R82" s="188">
        <f>R83+R175</f>
        <v>0.15207000000000001</v>
      </c>
      <c r="S82" s="99"/>
      <c r="T82" s="189">
        <f>T83+T175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70</v>
      </c>
      <c r="AU82" s="20" t="s">
        <v>127</v>
      </c>
      <c r="BK82" s="190">
        <f>BK83+BK175</f>
        <v>0</v>
      </c>
    </row>
    <row r="83" s="12" customFormat="1" ht="25.92" customHeight="1">
      <c r="A83" s="12"/>
      <c r="B83" s="191"/>
      <c r="C83" s="192"/>
      <c r="D83" s="193" t="s">
        <v>70</v>
      </c>
      <c r="E83" s="194" t="s">
        <v>1239</v>
      </c>
      <c r="F83" s="194" t="s">
        <v>1240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0.15207000000000001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70</v>
      </c>
      <c r="AU83" s="203" t="s">
        <v>71</v>
      </c>
      <c r="AY83" s="202" t="s">
        <v>171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70</v>
      </c>
      <c r="E84" s="205" t="s">
        <v>1371</v>
      </c>
      <c r="F84" s="205" t="s">
        <v>4791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SUM(P85:P174)</f>
        <v>0</v>
      </c>
      <c r="Q84" s="199"/>
      <c r="R84" s="200">
        <f>SUM(R85:R174)</f>
        <v>0.15207000000000001</v>
      </c>
      <c r="S84" s="199"/>
      <c r="T84" s="201">
        <f>SUM(T85:T174)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70</v>
      </c>
      <c r="AU84" s="203" t="s">
        <v>79</v>
      </c>
      <c r="AY84" s="202" t="s">
        <v>171</v>
      </c>
      <c r="BK84" s="204">
        <f>SUM(BK85:BK174)</f>
        <v>0</v>
      </c>
    </row>
    <row r="85" s="2" customFormat="1" ht="16.5" customHeight="1">
      <c r="A85" s="41"/>
      <c r="B85" s="42"/>
      <c r="C85" s="207" t="s">
        <v>79</v>
      </c>
      <c r="D85" s="207" t="s">
        <v>174</v>
      </c>
      <c r="E85" s="208" t="s">
        <v>4792</v>
      </c>
      <c r="F85" s="209" t="s">
        <v>4793</v>
      </c>
      <c r="G85" s="210" t="s">
        <v>395</v>
      </c>
      <c r="H85" s="211">
        <v>1</v>
      </c>
      <c r="I85" s="212"/>
      <c r="J85" s="213">
        <f>ROUND(I85*H85,2)</f>
        <v>0</v>
      </c>
      <c r="K85" s="209" t="s">
        <v>178</v>
      </c>
      <c r="L85" s="47"/>
      <c r="M85" s="214" t="s">
        <v>19</v>
      </c>
      <c r="N85" s="215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235</v>
      </c>
      <c r="AT85" s="218" t="s">
        <v>174</v>
      </c>
      <c r="AU85" s="218" t="s">
        <v>81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235</v>
      </c>
      <c r="BM85" s="218" t="s">
        <v>81</v>
      </c>
    </row>
    <row r="86" s="2" customFormat="1">
      <c r="A86" s="41"/>
      <c r="B86" s="42"/>
      <c r="C86" s="43"/>
      <c r="D86" s="220" t="s">
        <v>180</v>
      </c>
      <c r="E86" s="43"/>
      <c r="F86" s="221" t="s">
        <v>4794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180</v>
      </c>
      <c r="AU86" s="20" t="s">
        <v>81</v>
      </c>
    </row>
    <row r="87" s="2" customFormat="1" ht="16.5" customHeight="1">
      <c r="A87" s="41"/>
      <c r="B87" s="42"/>
      <c r="C87" s="269" t="s">
        <v>81</v>
      </c>
      <c r="D87" s="269" t="s">
        <v>565</v>
      </c>
      <c r="E87" s="270" t="s">
        <v>4795</v>
      </c>
      <c r="F87" s="271" t="s">
        <v>4796</v>
      </c>
      <c r="G87" s="272" t="s">
        <v>395</v>
      </c>
      <c r="H87" s="273">
        <v>1</v>
      </c>
      <c r="I87" s="274"/>
      <c r="J87" s="275">
        <f>ROUND(I87*H87,2)</f>
        <v>0</v>
      </c>
      <c r="K87" s="271" t="s">
        <v>178</v>
      </c>
      <c r="L87" s="276"/>
      <c r="M87" s="277" t="s">
        <v>19</v>
      </c>
      <c r="N87" s="278" t="s">
        <v>42</v>
      </c>
      <c r="O87" s="87"/>
      <c r="P87" s="216">
        <f>O87*H87</f>
        <v>0</v>
      </c>
      <c r="Q87" s="216">
        <v>0.050000000000000003</v>
      </c>
      <c r="R87" s="216">
        <f>Q87*H87</f>
        <v>0.050000000000000003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286</v>
      </c>
      <c r="AT87" s="218" t="s">
        <v>565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179</v>
      </c>
    </row>
    <row r="88" s="16" customFormat="1">
      <c r="A88" s="16"/>
      <c r="B88" s="259"/>
      <c r="C88" s="260"/>
      <c r="D88" s="227" t="s">
        <v>182</v>
      </c>
      <c r="E88" s="261" t="s">
        <v>19</v>
      </c>
      <c r="F88" s="262" t="s">
        <v>4797</v>
      </c>
      <c r="G88" s="260"/>
      <c r="H88" s="261" t="s">
        <v>19</v>
      </c>
      <c r="I88" s="263"/>
      <c r="J88" s="260"/>
      <c r="K88" s="260"/>
      <c r="L88" s="264"/>
      <c r="M88" s="265"/>
      <c r="N88" s="266"/>
      <c r="O88" s="266"/>
      <c r="P88" s="266"/>
      <c r="Q88" s="266"/>
      <c r="R88" s="266"/>
      <c r="S88" s="266"/>
      <c r="T88" s="267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T88" s="268" t="s">
        <v>182</v>
      </c>
      <c r="AU88" s="268" t="s">
        <v>81</v>
      </c>
      <c r="AV88" s="16" t="s">
        <v>79</v>
      </c>
      <c r="AW88" s="16" t="s">
        <v>33</v>
      </c>
      <c r="AX88" s="16" t="s">
        <v>71</v>
      </c>
      <c r="AY88" s="268" t="s">
        <v>171</v>
      </c>
    </row>
    <row r="89" s="16" customFormat="1">
      <c r="A89" s="16"/>
      <c r="B89" s="259"/>
      <c r="C89" s="260"/>
      <c r="D89" s="227" t="s">
        <v>182</v>
      </c>
      <c r="E89" s="261" t="s">
        <v>19</v>
      </c>
      <c r="F89" s="262" t="s">
        <v>4798</v>
      </c>
      <c r="G89" s="260"/>
      <c r="H89" s="261" t="s">
        <v>19</v>
      </c>
      <c r="I89" s="263"/>
      <c r="J89" s="260"/>
      <c r="K89" s="260"/>
      <c r="L89" s="264"/>
      <c r="M89" s="265"/>
      <c r="N89" s="266"/>
      <c r="O89" s="266"/>
      <c r="P89" s="266"/>
      <c r="Q89" s="266"/>
      <c r="R89" s="266"/>
      <c r="S89" s="266"/>
      <c r="T89" s="267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68" t="s">
        <v>182</v>
      </c>
      <c r="AU89" s="268" t="s">
        <v>81</v>
      </c>
      <c r="AV89" s="16" t="s">
        <v>79</v>
      </c>
      <c r="AW89" s="16" t="s">
        <v>33</v>
      </c>
      <c r="AX89" s="16" t="s">
        <v>71</v>
      </c>
      <c r="AY89" s="268" t="s">
        <v>171</v>
      </c>
    </row>
    <row r="90" s="13" customFormat="1">
      <c r="A90" s="13"/>
      <c r="B90" s="225"/>
      <c r="C90" s="226"/>
      <c r="D90" s="227" t="s">
        <v>182</v>
      </c>
      <c r="E90" s="228" t="s">
        <v>19</v>
      </c>
      <c r="F90" s="229" t="s">
        <v>4799</v>
      </c>
      <c r="G90" s="226"/>
      <c r="H90" s="230">
        <v>1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182</v>
      </c>
      <c r="AU90" s="236" t="s">
        <v>81</v>
      </c>
      <c r="AV90" s="13" t="s">
        <v>81</v>
      </c>
      <c r="AW90" s="13" t="s">
        <v>33</v>
      </c>
      <c r="AX90" s="13" t="s">
        <v>71</v>
      </c>
      <c r="AY90" s="236" t="s">
        <v>171</v>
      </c>
    </row>
    <row r="91" s="15" customFormat="1">
      <c r="A91" s="15"/>
      <c r="B91" s="248"/>
      <c r="C91" s="249"/>
      <c r="D91" s="227" t="s">
        <v>182</v>
      </c>
      <c r="E91" s="250" t="s">
        <v>19</v>
      </c>
      <c r="F91" s="251" t="s">
        <v>188</v>
      </c>
      <c r="G91" s="249"/>
      <c r="H91" s="252">
        <v>1</v>
      </c>
      <c r="I91" s="253"/>
      <c r="J91" s="249"/>
      <c r="K91" s="249"/>
      <c r="L91" s="254"/>
      <c r="M91" s="255"/>
      <c r="N91" s="256"/>
      <c r="O91" s="256"/>
      <c r="P91" s="256"/>
      <c r="Q91" s="256"/>
      <c r="R91" s="256"/>
      <c r="S91" s="256"/>
      <c r="T91" s="257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8" t="s">
        <v>182</v>
      </c>
      <c r="AU91" s="258" t="s">
        <v>81</v>
      </c>
      <c r="AV91" s="15" t="s">
        <v>179</v>
      </c>
      <c r="AW91" s="15" t="s">
        <v>33</v>
      </c>
      <c r="AX91" s="15" t="s">
        <v>79</v>
      </c>
      <c r="AY91" s="258" t="s">
        <v>171</v>
      </c>
    </row>
    <row r="92" s="2" customFormat="1" ht="16.5" customHeight="1">
      <c r="A92" s="41"/>
      <c r="B92" s="42"/>
      <c r="C92" s="207" t="s">
        <v>185</v>
      </c>
      <c r="D92" s="207" t="s">
        <v>174</v>
      </c>
      <c r="E92" s="208" t="s">
        <v>4800</v>
      </c>
      <c r="F92" s="209" t="s">
        <v>4801</v>
      </c>
      <c r="G92" s="210" t="s">
        <v>395</v>
      </c>
      <c r="H92" s="211">
        <v>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235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197</v>
      </c>
    </row>
    <row r="93" s="2" customFormat="1" ht="16.5" customHeight="1">
      <c r="A93" s="41"/>
      <c r="B93" s="42"/>
      <c r="C93" s="269" t="s">
        <v>179</v>
      </c>
      <c r="D93" s="269" t="s">
        <v>565</v>
      </c>
      <c r="E93" s="270" t="s">
        <v>4802</v>
      </c>
      <c r="F93" s="271" t="s">
        <v>4803</v>
      </c>
      <c r="G93" s="272" t="s">
        <v>395</v>
      </c>
      <c r="H93" s="273">
        <v>2</v>
      </c>
      <c r="I93" s="274"/>
      <c r="J93" s="275">
        <f>ROUND(I93*H93,2)</f>
        <v>0</v>
      </c>
      <c r="K93" s="271" t="s">
        <v>178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0.029000000000000001</v>
      </c>
      <c r="R93" s="216">
        <f>Q93*H93</f>
        <v>0.058000000000000003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286</v>
      </c>
      <c r="AT93" s="218" t="s">
        <v>565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204</v>
      </c>
    </row>
    <row r="94" s="16" customFormat="1">
      <c r="A94" s="16"/>
      <c r="B94" s="259"/>
      <c r="C94" s="260"/>
      <c r="D94" s="227" t="s">
        <v>182</v>
      </c>
      <c r="E94" s="261" t="s">
        <v>19</v>
      </c>
      <c r="F94" s="262" t="s">
        <v>4804</v>
      </c>
      <c r="G94" s="260"/>
      <c r="H94" s="261" t="s">
        <v>19</v>
      </c>
      <c r="I94" s="263"/>
      <c r="J94" s="260"/>
      <c r="K94" s="260"/>
      <c r="L94" s="264"/>
      <c r="M94" s="265"/>
      <c r="N94" s="266"/>
      <c r="O94" s="266"/>
      <c r="P94" s="266"/>
      <c r="Q94" s="266"/>
      <c r="R94" s="266"/>
      <c r="S94" s="266"/>
      <c r="T94" s="267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68" t="s">
        <v>182</v>
      </c>
      <c r="AU94" s="268" t="s">
        <v>81</v>
      </c>
      <c r="AV94" s="16" t="s">
        <v>79</v>
      </c>
      <c r="AW94" s="16" t="s">
        <v>33</v>
      </c>
      <c r="AX94" s="16" t="s">
        <v>71</v>
      </c>
      <c r="AY94" s="268" t="s">
        <v>171</v>
      </c>
    </row>
    <row r="95" s="16" customFormat="1">
      <c r="A95" s="16"/>
      <c r="B95" s="259"/>
      <c r="C95" s="260"/>
      <c r="D95" s="227" t="s">
        <v>182</v>
      </c>
      <c r="E95" s="261" t="s">
        <v>19</v>
      </c>
      <c r="F95" s="262" t="s">
        <v>4805</v>
      </c>
      <c r="G95" s="260"/>
      <c r="H95" s="261" t="s">
        <v>19</v>
      </c>
      <c r="I95" s="263"/>
      <c r="J95" s="260"/>
      <c r="K95" s="260"/>
      <c r="L95" s="264"/>
      <c r="M95" s="265"/>
      <c r="N95" s="266"/>
      <c r="O95" s="266"/>
      <c r="P95" s="266"/>
      <c r="Q95" s="266"/>
      <c r="R95" s="266"/>
      <c r="S95" s="266"/>
      <c r="T95" s="267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68" t="s">
        <v>182</v>
      </c>
      <c r="AU95" s="268" t="s">
        <v>81</v>
      </c>
      <c r="AV95" s="16" t="s">
        <v>79</v>
      </c>
      <c r="AW95" s="16" t="s">
        <v>33</v>
      </c>
      <c r="AX95" s="16" t="s">
        <v>71</v>
      </c>
      <c r="AY95" s="268" t="s">
        <v>171</v>
      </c>
    </row>
    <row r="96" s="13" customFormat="1">
      <c r="A96" s="13"/>
      <c r="B96" s="225"/>
      <c r="C96" s="226"/>
      <c r="D96" s="227" t="s">
        <v>182</v>
      </c>
      <c r="E96" s="228" t="s">
        <v>19</v>
      </c>
      <c r="F96" s="229" t="s">
        <v>4806</v>
      </c>
      <c r="G96" s="226"/>
      <c r="H96" s="230">
        <v>2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182</v>
      </c>
      <c r="AU96" s="236" t="s">
        <v>81</v>
      </c>
      <c r="AV96" s="13" t="s">
        <v>81</v>
      </c>
      <c r="AW96" s="13" t="s">
        <v>33</v>
      </c>
      <c r="AX96" s="13" t="s">
        <v>71</v>
      </c>
      <c r="AY96" s="236" t="s">
        <v>171</v>
      </c>
    </row>
    <row r="97" s="15" customFormat="1">
      <c r="A97" s="15"/>
      <c r="B97" s="248"/>
      <c r="C97" s="249"/>
      <c r="D97" s="227" t="s">
        <v>182</v>
      </c>
      <c r="E97" s="250" t="s">
        <v>19</v>
      </c>
      <c r="F97" s="251" t="s">
        <v>188</v>
      </c>
      <c r="G97" s="249"/>
      <c r="H97" s="252">
        <v>2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182</v>
      </c>
      <c r="AU97" s="258" t="s">
        <v>81</v>
      </c>
      <c r="AV97" s="15" t="s">
        <v>179</v>
      </c>
      <c r="AW97" s="15" t="s">
        <v>33</v>
      </c>
      <c r="AX97" s="15" t="s">
        <v>79</v>
      </c>
      <c r="AY97" s="258" t="s">
        <v>171</v>
      </c>
    </row>
    <row r="98" s="2" customFormat="1" ht="16.5" customHeight="1">
      <c r="A98" s="41"/>
      <c r="B98" s="42"/>
      <c r="C98" s="207" t="s">
        <v>210</v>
      </c>
      <c r="D98" s="207" t="s">
        <v>174</v>
      </c>
      <c r="E98" s="208" t="s">
        <v>4807</v>
      </c>
      <c r="F98" s="209" t="s">
        <v>4808</v>
      </c>
      <c r="G98" s="210" t="s">
        <v>395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213</v>
      </c>
    </row>
    <row r="99" s="2" customFormat="1" ht="24.15" customHeight="1">
      <c r="A99" s="41"/>
      <c r="B99" s="42"/>
      <c r="C99" s="269" t="s">
        <v>197</v>
      </c>
      <c r="D99" s="269" t="s">
        <v>565</v>
      </c>
      <c r="E99" s="270" t="s">
        <v>4809</v>
      </c>
      <c r="F99" s="271" t="s">
        <v>4810</v>
      </c>
      <c r="G99" s="272" t="s">
        <v>395</v>
      </c>
      <c r="H99" s="273">
        <v>1</v>
      </c>
      <c r="I99" s="274"/>
      <c r="J99" s="275">
        <f>ROUND(I99*H99,2)</f>
        <v>0</v>
      </c>
      <c r="K99" s="271" t="s">
        <v>19</v>
      </c>
      <c r="L99" s="276"/>
      <c r="M99" s="277" t="s">
        <v>19</v>
      </c>
      <c r="N99" s="278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286</v>
      </c>
      <c r="AT99" s="218" t="s">
        <v>565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235</v>
      </c>
      <c r="BM99" s="218" t="s">
        <v>219</v>
      </c>
    </row>
    <row r="100" s="2" customFormat="1" ht="16.5" customHeight="1">
      <c r="A100" s="41"/>
      <c r="B100" s="42"/>
      <c r="C100" s="207" t="s">
        <v>224</v>
      </c>
      <c r="D100" s="207" t="s">
        <v>174</v>
      </c>
      <c r="E100" s="208" t="s">
        <v>4800</v>
      </c>
      <c r="F100" s="209" t="s">
        <v>4801</v>
      </c>
      <c r="G100" s="210" t="s">
        <v>395</v>
      </c>
      <c r="H100" s="211">
        <v>10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235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235</v>
      </c>
      <c r="BM100" s="218" t="s">
        <v>227</v>
      </c>
    </row>
    <row r="101" s="13" customFormat="1">
      <c r="A101" s="13"/>
      <c r="B101" s="225"/>
      <c r="C101" s="226"/>
      <c r="D101" s="227" t="s">
        <v>182</v>
      </c>
      <c r="E101" s="228" t="s">
        <v>19</v>
      </c>
      <c r="F101" s="229" t="s">
        <v>2086</v>
      </c>
      <c r="G101" s="226"/>
      <c r="H101" s="230">
        <v>10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182</v>
      </c>
      <c r="AU101" s="236" t="s">
        <v>81</v>
      </c>
      <c r="AV101" s="13" t="s">
        <v>81</v>
      </c>
      <c r="AW101" s="13" t="s">
        <v>33</v>
      </c>
      <c r="AX101" s="13" t="s">
        <v>71</v>
      </c>
      <c r="AY101" s="236" t="s">
        <v>171</v>
      </c>
    </row>
    <row r="102" s="15" customFormat="1">
      <c r="A102" s="15"/>
      <c r="B102" s="248"/>
      <c r="C102" s="249"/>
      <c r="D102" s="227" t="s">
        <v>182</v>
      </c>
      <c r="E102" s="250" t="s">
        <v>19</v>
      </c>
      <c r="F102" s="251" t="s">
        <v>188</v>
      </c>
      <c r="G102" s="249"/>
      <c r="H102" s="252">
        <v>10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182</v>
      </c>
      <c r="AU102" s="258" t="s">
        <v>81</v>
      </c>
      <c r="AV102" s="15" t="s">
        <v>179</v>
      </c>
      <c r="AW102" s="15" t="s">
        <v>33</v>
      </c>
      <c r="AX102" s="15" t="s">
        <v>79</v>
      </c>
      <c r="AY102" s="258" t="s">
        <v>171</v>
      </c>
    </row>
    <row r="103" s="2" customFormat="1" ht="24.15" customHeight="1">
      <c r="A103" s="41"/>
      <c r="B103" s="42"/>
      <c r="C103" s="269" t="s">
        <v>204</v>
      </c>
      <c r="D103" s="269" t="s">
        <v>565</v>
      </c>
      <c r="E103" s="270" t="s">
        <v>4811</v>
      </c>
      <c r="F103" s="271" t="s">
        <v>4812</v>
      </c>
      <c r="G103" s="272" t="s">
        <v>395</v>
      </c>
      <c r="H103" s="273">
        <v>6</v>
      </c>
      <c r="I103" s="274"/>
      <c r="J103" s="275">
        <f>ROUND(I103*H103,2)</f>
        <v>0</v>
      </c>
      <c r="K103" s="271" t="s">
        <v>19</v>
      </c>
      <c r="L103" s="276"/>
      <c r="M103" s="277" t="s">
        <v>19</v>
      </c>
      <c r="N103" s="278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286</v>
      </c>
      <c r="AT103" s="218" t="s">
        <v>565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235</v>
      </c>
      <c r="BM103" s="218" t="s">
        <v>235</v>
      </c>
    </row>
    <row r="104" s="2" customFormat="1" ht="24.15" customHeight="1">
      <c r="A104" s="41"/>
      <c r="B104" s="42"/>
      <c r="C104" s="269" t="s">
        <v>238</v>
      </c>
      <c r="D104" s="269" t="s">
        <v>565</v>
      </c>
      <c r="E104" s="270" t="s">
        <v>4813</v>
      </c>
      <c r="F104" s="271" t="s">
        <v>4814</v>
      </c>
      <c r="G104" s="272" t="s">
        <v>395</v>
      </c>
      <c r="H104" s="273">
        <v>4</v>
      </c>
      <c r="I104" s="274"/>
      <c r="J104" s="275">
        <f>ROUND(I104*H104,2)</f>
        <v>0</v>
      </c>
      <c r="K104" s="271" t="s">
        <v>19</v>
      </c>
      <c r="L104" s="276"/>
      <c r="M104" s="277" t="s">
        <v>19</v>
      </c>
      <c r="N104" s="278" t="s">
        <v>42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286</v>
      </c>
      <c r="AT104" s="218" t="s">
        <v>565</v>
      </c>
      <c r="AU104" s="218" t="s">
        <v>81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235</v>
      </c>
      <c r="BM104" s="218" t="s">
        <v>241</v>
      </c>
    </row>
    <row r="105" s="2" customFormat="1" ht="16.5" customHeight="1">
      <c r="A105" s="41"/>
      <c r="B105" s="42"/>
      <c r="C105" s="207" t="s">
        <v>213</v>
      </c>
      <c r="D105" s="207" t="s">
        <v>174</v>
      </c>
      <c r="E105" s="208" t="s">
        <v>4815</v>
      </c>
      <c r="F105" s="209" t="s">
        <v>4816</v>
      </c>
      <c r="G105" s="210" t="s">
        <v>395</v>
      </c>
      <c r="H105" s="211">
        <v>13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235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248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4817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3" customFormat="1">
      <c r="A107" s="13"/>
      <c r="B107" s="225"/>
      <c r="C107" s="226"/>
      <c r="D107" s="227" t="s">
        <v>182</v>
      </c>
      <c r="E107" s="228" t="s">
        <v>19</v>
      </c>
      <c r="F107" s="229" t="s">
        <v>4818</v>
      </c>
      <c r="G107" s="226"/>
      <c r="H107" s="230">
        <v>13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182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171</v>
      </c>
    </row>
    <row r="108" s="15" customFormat="1">
      <c r="A108" s="15"/>
      <c r="B108" s="248"/>
      <c r="C108" s="249"/>
      <c r="D108" s="227" t="s">
        <v>182</v>
      </c>
      <c r="E108" s="250" t="s">
        <v>19</v>
      </c>
      <c r="F108" s="251" t="s">
        <v>188</v>
      </c>
      <c r="G108" s="249"/>
      <c r="H108" s="252">
        <v>13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182</v>
      </c>
      <c r="AU108" s="258" t="s">
        <v>81</v>
      </c>
      <c r="AV108" s="15" t="s">
        <v>179</v>
      </c>
      <c r="AW108" s="15" t="s">
        <v>33</v>
      </c>
      <c r="AX108" s="15" t="s">
        <v>79</v>
      </c>
      <c r="AY108" s="258" t="s">
        <v>171</v>
      </c>
    </row>
    <row r="109" s="2" customFormat="1" ht="16.5" customHeight="1">
      <c r="A109" s="41"/>
      <c r="B109" s="42"/>
      <c r="C109" s="269" t="s">
        <v>255</v>
      </c>
      <c r="D109" s="269" t="s">
        <v>565</v>
      </c>
      <c r="E109" s="270" t="s">
        <v>4819</v>
      </c>
      <c r="F109" s="271" t="s">
        <v>4820</v>
      </c>
      <c r="G109" s="272" t="s">
        <v>395</v>
      </c>
      <c r="H109" s="273">
        <v>26</v>
      </c>
      <c r="I109" s="274"/>
      <c r="J109" s="275">
        <f>ROUND(I109*H109,2)</f>
        <v>0</v>
      </c>
      <c r="K109" s="271" t="s">
        <v>178</v>
      </c>
      <c r="L109" s="276"/>
      <c r="M109" s="277" t="s">
        <v>19</v>
      </c>
      <c r="N109" s="278" t="s">
        <v>42</v>
      </c>
      <c r="O109" s="87"/>
      <c r="P109" s="216">
        <f>O109*H109</f>
        <v>0</v>
      </c>
      <c r="Q109" s="216">
        <v>0.00020000000000000001</v>
      </c>
      <c r="R109" s="216">
        <f>Q109*H109</f>
        <v>0.0052000000000000006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286</v>
      </c>
      <c r="AT109" s="218" t="s">
        <v>565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235</v>
      </c>
      <c r="BM109" s="218" t="s">
        <v>258</v>
      </c>
    </row>
    <row r="110" s="13" customFormat="1">
      <c r="A110" s="13"/>
      <c r="B110" s="225"/>
      <c r="C110" s="226"/>
      <c r="D110" s="227" t="s">
        <v>182</v>
      </c>
      <c r="E110" s="228" t="s">
        <v>19</v>
      </c>
      <c r="F110" s="229" t="s">
        <v>4821</v>
      </c>
      <c r="G110" s="226"/>
      <c r="H110" s="230">
        <v>26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182</v>
      </c>
      <c r="AU110" s="236" t="s">
        <v>81</v>
      </c>
      <c r="AV110" s="13" t="s">
        <v>81</v>
      </c>
      <c r="AW110" s="13" t="s">
        <v>33</v>
      </c>
      <c r="AX110" s="13" t="s">
        <v>71</v>
      </c>
      <c r="AY110" s="236" t="s">
        <v>171</v>
      </c>
    </row>
    <row r="111" s="15" customFormat="1">
      <c r="A111" s="15"/>
      <c r="B111" s="248"/>
      <c r="C111" s="249"/>
      <c r="D111" s="227" t="s">
        <v>182</v>
      </c>
      <c r="E111" s="250" t="s">
        <v>19</v>
      </c>
      <c r="F111" s="251" t="s">
        <v>188</v>
      </c>
      <c r="G111" s="249"/>
      <c r="H111" s="252">
        <v>26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182</v>
      </c>
      <c r="AU111" s="258" t="s">
        <v>81</v>
      </c>
      <c r="AV111" s="15" t="s">
        <v>179</v>
      </c>
      <c r="AW111" s="15" t="s">
        <v>33</v>
      </c>
      <c r="AX111" s="15" t="s">
        <v>79</v>
      </c>
      <c r="AY111" s="258" t="s">
        <v>171</v>
      </c>
    </row>
    <row r="112" s="2" customFormat="1" ht="16.5" customHeight="1">
      <c r="A112" s="41"/>
      <c r="B112" s="42"/>
      <c r="C112" s="207" t="s">
        <v>219</v>
      </c>
      <c r="D112" s="207" t="s">
        <v>174</v>
      </c>
      <c r="E112" s="208" t="s">
        <v>4822</v>
      </c>
      <c r="F112" s="209" t="s">
        <v>4823</v>
      </c>
      <c r="G112" s="210" t="s">
        <v>234</v>
      </c>
      <c r="H112" s="211">
        <v>40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235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265</v>
      </c>
    </row>
    <row r="113" s="2" customFormat="1" ht="16.5" customHeight="1">
      <c r="A113" s="41"/>
      <c r="B113" s="42"/>
      <c r="C113" s="269" t="s">
        <v>269</v>
      </c>
      <c r="D113" s="269" t="s">
        <v>565</v>
      </c>
      <c r="E113" s="270" t="s">
        <v>4824</v>
      </c>
      <c r="F113" s="271" t="s">
        <v>4825</v>
      </c>
      <c r="G113" s="272" t="s">
        <v>234</v>
      </c>
      <c r="H113" s="273">
        <v>41.200000000000003</v>
      </c>
      <c r="I113" s="274"/>
      <c r="J113" s="275">
        <f>ROUND(I113*H113,2)</f>
        <v>0</v>
      </c>
      <c r="K113" s="271" t="s">
        <v>19</v>
      </c>
      <c r="L113" s="276"/>
      <c r="M113" s="277" t="s">
        <v>19</v>
      </c>
      <c r="N113" s="278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286</v>
      </c>
      <c r="AT113" s="218" t="s">
        <v>565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272</v>
      </c>
    </row>
    <row r="114" s="13" customFormat="1">
      <c r="A114" s="13"/>
      <c r="B114" s="225"/>
      <c r="C114" s="226"/>
      <c r="D114" s="227" t="s">
        <v>182</v>
      </c>
      <c r="E114" s="228" t="s">
        <v>19</v>
      </c>
      <c r="F114" s="229" t="s">
        <v>4826</v>
      </c>
      <c r="G114" s="226"/>
      <c r="H114" s="230">
        <v>41.200000000000003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182</v>
      </c>
      <c r="AU114" s="236" t="s">
        <v>81</v>
      </c>
      <c r="AV114" s="13" t="s">
        <v>81</v>
      </c>
      <c r="AW114" s="13" t="s">
        <v>33</v>
      </c>
      <c r="AX114" s="13" t="s">
        <v>71</v>
      </c>
      <c r="AY114" s="236" t="s">
        <v>171</v>
      </c>
    </row>
    <row r="115" s="15" customFormat="1">
      <c r="A115" s="15"/>
      <c r="B115" s="248"/>
      <c r="C115" s="249"/>
      <c r="D115" s="227" t="s">
        <v>182</v>
      </c>
      <c r="E115" s="250" t="s">
        <v>19</v>
      </c>
      <c r="F115" s="251" t="s">
        <v>188</v>
      </c>
      <c r="G115" s="249"/>
      <c r="H115" s="252">
        <v>41.200000000000003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182</v>
      </c>
      <c r="AU115" s="258" t="s">
        <v>81</v>
      </c>
      <c r="AV115" s="15" t="s">
        <v>179</v>
      </c>
      <c r="AW115" s="15" t="s">
        <v>33</v>
      </c>
      <c r="AX115" s="15" t="s">
        <v>79</v>
      </c>
      <c r="AY115" s="258" t="s">
        <v>171</v>
      </c>
    </row>
    <row r="116" s="2" customFormat="1" ht="16.5" customHeight="1">
      <c r="A116" s="41"/>
      <c r="B116" s="42"/>
      <c r="C116" s="207" t="s">
        <v>227</v>
      </c>
      <c r="D116" s="207" t="s">
        <v>174</v>
      </c>
      <c r="E116" s="208" t="s">
        <v>4827</v>
      </c>
      <c r="F116" s="209" t="s">
        <v>4828</v>
      </c>
      <c r="G116" s="210" t="s">
        <v>234</v>
      </c>
      <c r="H116" s="211">
        <v>80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235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276</v>
      </c>
    </row>
    <row r="117" s="2" customFormat="1" ht="16.5" customHeight="1">
      <c r="A117" s="41"/>
      <c r="B117" s="42"/>
      <c r="C117" s="269" t="s">
        <v>8</v>
      </c>
      <c r="D117" s="269" t="s">
        <v>565</v>
      </c>
      <c r="E117" s="270" t="s">
        <v>4829</v>
      </c>
      <c r="F117" s="271" t="s">
        <v>4830</v>
      </c>
      <c r="G117" s="272" t="s">
        <v>234</v>
      </c>
      <c r="H117" s="273">
        <v>82.400000000000006</v>
      </c>
      <c r="I117" s="274"/>
      <c r="J117" s="275">
        <f>ROUND(I117*H117,2)</f>
        <v>0</v>
      </c>
      <c r="K117" s="271" t="s">
        <v>19</v>
      </c>
      <c r="L117" s="276"/>
      <c r="M117" s="277" t="s">
        <v>19</v>
      </c>
      <c r="N117" s="278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286</v>
      </c>
      <c r="AT117" s="218" t="s">
        <v>565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235</v>
      </c>
      <c r="BM117" s="218" t="s">
        <v>280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4831</v>
      </c>
      <c r="G118" s="226"/>
      <c r="H118" s="230">
        <v>82.400000000000006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5" customFormat="1">
      <c r="A119" s="15"/>
      <c r="B119" s="248"/>
      <c r="C119" s="249"/>
      <c r="D119" s="227" t="s">
        <v>182</v>
      </c>
      <c r="E119" s="250" t="s">
        <v>19</v>
      </c>
      <c r="F119" s="251" t="s">
        <v>188</v>
      </c>
      <c r="G119" s="249"/>
      <c r="H119" s="252">
        <v>82.400000000000006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182</v>
      </c>
      <c r="AU119" s="258" t="s">
        <v>81</v>
      </c>
      <c r="AV119" s="15" t="s">
        <v>179</v>
      </c>
      <c r="AW119" s="15" t="s">
        <v>33</v>
      </c>
      <c r="AX119" s="15" t="s">
        <v>79</v>
      </c>
      <c r="AY119" s="258" t="s">
        <v>171</v>
      </c>
    </row>
    <row r="120" s="2" customFormat="1" ht="16.5" customHeight="1">
      <c r="A120" s="41"/>
      <c r="B120" s="42"/>
      <c r="C120" s="207" t="s">
        <v>235</v>
      </c>
      <c r="D120" s="207" t="s">
        <v>174</v>
      </c>
      <c r="E120" s="208" t="s">
        <v>4832</v>
      </c>
      <c r="F120" s="209" t="s">
        <v>4833</v>
      </c>
      <c r="G120" s="210" t="s">
        <v>234</v>
      </c>
      <c r="H120" s="211">
        <v>10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42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235</v>
      </c>
      <c r="AT120" s="218" t="s">
        <v>174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235</v>
      </c>
      <c r="BM120" s="218" t="s">
        <v>286</v>
      </c>
    </row>
    <row r="121" s="2" customFormat="1" ht="16.5" customHeight="1">
      <c r="A121" s="41"/>
      <c r="B121" s="42"/>
      <c r="C121" s="269" t="s">
        <v>346</v>
      </c>
      <c r="D121" s="269" t="s">
        <v>565</v>
      </c>
      <c r="E121" s="270" t="s">
        <v>4834</v>
      </c>
      <c r="F121" s="271" t="s">
        <v>4835</v>
      </c>
      <c r="G121" s="272" t="s">
        <v>234</v>
      </c>
      <c r="H121" s="273">
        <v>10.300000000000001</v>
      </c>
      <c r="I121" s="274"/>
      <c r="J121" s="275">
        <f>ROUND(I121*H121,2)</f>
        <v>0</v>
      </c>
      <c r="K121" s="271" t="s">
        <v>19</v>
      </c>
      <c r="L121" s="276"/>
      <c r="M121" s="277" t="s">
        <v>19</v>
      </c>
      <c r="N121" s="278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286</v>
      </c>
      <c r="AT121" s="218" t="s">
        <v>565</v>
      </c>
      <c r="AU121" s="218" t="s">
        <v>81</v>
      </c>
      <c r="AY121" s="20" t="s">
        <v>171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235</v>
      </c>
      <c r="BM121" s="218" t="s">
        <v>200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4836</v>
      </c>
      <c r="G122" s="226"/>
      <c r="H122" s="230">
        <v>10.300000000000001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71</v>
      </c>
      <c r="AY122" s="236" t="s">
        <v>171</v>
      </c>
    </row>
    <row r="123" s="15" customFormat="1">
      <c r="A123" s="15"/>
      <c r="B123" s="248"/>
      <c r="C123" s="249"/>
      <c r="D123" s="227" t="s">
        <v>182</v>
      </c>
      <c r="E123" s="250" t="s">
        <v>19</v>
      </c>
      <c r="F123" s="251" t="s">
        <v>188</v>
      </c>
      <c r="G123" s="249"/>
      <c r="H123" s="252">
        <v>10.300000000000001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182</v>
      </c>
      <c r="AU123" s="258" t="s">
        <v>81</v>
      </c>
      <c r="AV123" s="15" t="s">
        <v>179</v>
      </c>
      <c r="AW123" s="15" t="s">
        <v>33</v>
      </c>
      <c r="AX123" s="15" t="s">
        <v>79</v>
      </c>
      <c r="AY123" s="258" t="s">
        <v>171</v>
      </c>
    </row>
    <row r="124" s="2" customFormat="1" ht="16.5" customHeight="1">
      <c r="A124" s="41"/>
      <c r="B124" s="42"/>
      <c r="C124" s="207" t="s">
        <v>241</v>
      </c>
      <c r="D124" s="207" t="s">
        <v>174</v>
      </c>
      <c r="E124" s="208" t="s">
        <v>4837</v>
      </c>
      <c r="F124" s="209" t="s">
        <v>4838</v>
      </c>
      <c r="G124" s="210" t="s">
        <v>234</v>
      </c>
      <c r="H124" s="211">
        <v>30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235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372</v>
      </c>
    </row>
    <row r="125" s="2" customFormat="1" ht="16.5" customHeight="1">
      <c r="A125" s="41"/>
      <c r="B125" s="42"/>
      <c r="C125" s="269" t="s">
        <v>392</v>
      </c>
      <c r="D125" s="269" t="s">
        <v>565</v>
      </c>
      <c r="E125" s="270" t="s">
        <v>4839</v>
      </c>
      <c r="F125" s="271" t="s">
        <v>4840</v>
      </c>
      <c r="G125" s="272" t="s">
        <v>234</v>
      </c>
      <c r="H125" s="273">
        <v>30.899999999999999</v>
      </c>
      <c r="I125" s="274"/>
      <c r="J125" s="275">
        <f>ROUND(I125*H125,2)</f>
        <v>0</v>
      </c>
      <c r="K125" s="271" t="s">
        <v>19</v>
      </c>
      <c r="L125" s="276"/>
      <c r="M125" s="277" t="s">
        <v>19</v>
      </c>
      <c r="N125" s="278" t="s">
        <v>42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286</v>
      </c>
      <c r="AT125" s="218" t="s">
        <v>565</v>
      </c>
      <c r="AU125" s="218" t="s">
        <v>81</v>
      </c>
      <c r="AY125" s="20" t="s">
        <v>171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235</v>
      </c>
      <c r="BM125" s="218" t="s">
        <v>396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4841</v>
      </c>
      <c r="G126" s="226"/>
      <c r="H126" s="230">
        <v>30.899999999999999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5" customFormat="1">
      <c r="A127" s="15"/>
      <c r="B127" s="248"/>
      <c r="C127" s="249"/>
      <c r="D127" s="227" t="s">
        <v>182</v>
      </c>
      <c r="E127" s="250" t="s">
        <v>19</v>
      </c>
      <c r="F127" s="251" t="s">
        <v>188</v>
      </c>
      <c r="G127" s="249"/>
      <c r="H127" s="252">
        <v>30.899999999999999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182</v>
      </c>
      <c r="AU127" s="258" t="s">
        <v>81</v>
      </c>
      <c r="AV127" s="15" t="s">
        <v>179</v>
      </c>
      <c r="AW127" s="15" t="s">
        <v>33</v>
      </c>
      <c r="AX127" s="15" t="s">
        <v>79</v>
      </c>
      <c r="AY127" s="258" t="s">
        <v>171</v>
      </c>
    </row>
    <row r="128" s="2" customFormat="1" ht="16.5" customHeight="1">
      <c r="A128" s="41"/>
      <c r="B128" s="42"/>
      <c r="C128" s="207" t="s">
        <v>248</v>
      </c>
      <c r="D128" s="207" t="s">
        <v>174</v>
      </c>
      <c r="E128" s="208" t="s">
        <v>4842</v>
      </c>
      <c r="F128" s="209" t="s">
        <v>4843</v>
      </c>
      <c r="G128" s="210" t="s">
        <v>234</v>
      </c>
      <c r="H128" s="211">
        <v>10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401</v>
      </c>
    </row>
    <row r="129" s="2" customFormat="1" ht="16.5" customHeight="1">
      <c r="A129" s="41"/>
      <c r="B129" s="42"/>
      <c r="C129" s="269" t="s">
        <v>7</v>
      </c>
      <c r="D129" s="269" t="s">
        <v>565</v>
      </c>
      <c r="E129" s="270" t="s">
        <v>4844</v>
      </c>
      <c r="F129" s="271" t="s">
        <v>4845</v>
      </c>
      <c r="G129" s="272" t="s">
        <v>234</v>
      </c>
      <c r="H129" s="273">
        <v>10.300000000000001</v>
      </c>
      <c r="I129" s="274"/>
      <c r="J129" s="275">
        <f>ROUND(I129*H129,2)</f>
        <v>0</v>
      </c>
      <c r="K129" s="271" t="s">
        <v>19</v>
      </c>
      <c r="L129" s="276"/>
      <c r="M129" s="277" t="s">
        <v>19</v>
      </c>
      <c r="N129" s="278" t="s">
        <v>42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286</v>
      </c>
      <c r="AT129" s="218" t="s">
        <v>565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235</v>
      </c>
      <c r="BM129" s="218" t="s">
        <v>406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4836</v>
      </c>
      <c r="G130" s="226"/>
      <c r="H130" s="230">
        <v>10.300000000000001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5" customFormat="1">
      <c r="A131" s="15"/>
      <c r="B131" s="248"/>
      <c r="C131" s="249"/>
      <c r="D131" s="227" t="s">
        <v>182</v>
      </c>
      <c r="E131" s="250" t="s">
        <v>19</v>
      </c>
      <c r="F131" s="251" t="s">
        <v>188</v>
      </c>
      <c r="G131" s="249"/>
      <c r="H131" s="252">
        <v>10.300000000000001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182</v>
      </c>
      <c r="AU131" s="258" t="s">
        <v>81</v>
      </c>
      <c r="AV131" s="15" t="s">
        <v>179</v>
      </c>
      <c r="AW131" s="15" t="s">
        <v>33</v>
      </c>
      <c r="AX131" s="15" t="s">
        <v>79</v>
      </c>
      <c r="AY131" s="258" t="s">
        <v>171</v>
      </c>
    </row>
    <row r="132" s="2" customFormat="1" ht="16.5" customHeight="1">
      <c r="A132" s="41"/>
      <c r="B132" s="42"/>
      <c r="C132" s="207" t="s">
        <v>258</v>
      </c>
      <c r="D132" s="207" t="s">
        <v>174</v>
      </c>
      <c r="E132" s="208" t="s">
        <v>4846</v>
      </c>
      <c r="F132" s="209" t="s">
        <v>4847</v>
      </c>
      <c r="G132" s="210" t="s">
        <v>395</v>
      </c>
      <c r="H132" s="211">
        <v>11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42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235</v>
      </c>
      <c r="AT132" s="218" t="s">
        <v>174</v>
      </c>
      <c r="AU132" s="218" t="s">
        <v>81</v>
      </c>
      <c r="AY132" s="20" t="s">
        <v>171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235</v>
      </c>
      <c r="BM132" s="218" t="s">
        <v>416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4848</v>
      </c>
      <c r="G133" s="226"/>
      <c r="H133" s="230">
        <v>11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5" customFormat="1">
      <c r="A134" s="15"/>
      <c r="B134" s="248"/>
      <c r="C134" s="249"/>
      <c r="D134" s="227" t="s">
        <v>182</v>
      </c>
      <c r="E134" s="250" t="s">
        <v>19</v>
      </c>
      <c r="F134" s="251" t="s">
        <v>188</v>
      </c>
      <c r="G134" s="249"/>
      <c r="H134" s="252">
        <v>11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182</v>
      </c>
      <c r="AU134" s="258" t="s">
        <v>81</v>
      </c>
      <c r="AV134" s="15" t="s">
        <v>179</v>
      </c>
      <c r="AW134" s="15" t="s">
        <v>33</v>
      </c>
      <c r="AX134" s="15" t="s">
        <v>79</v>
      </c>
      <c r="AY134" s="258" t="s">
        <v>171</v>
      </c>
    </row>
    <row r="135" s="2" customFormat="1" ht="16.5" customHeight="1">
      <c r="A135" s="41"/>
      <c r="B135" s="42"/>
      <c r="C135" s="269" t="s">
        <v>421</v>
      </c>
      <c r="D135" s="269" t="s">
        <v>565</v>
      </c>
      <c r="E135" s="270" t="s">
        <v>4849</v>
      </c>
      <c r="F135" s="271" t="s">
        <v>4850</v>
      </c>
      <c r="G135" s="272" t="s">
        <v>395</v>
      </c>
      <c r="H135" s="273">
        <v>7</v>
      </c>
      <c r="I135" s="274"/>
      <c r="J135" s="275">
        <f>ROUND(I135*H135,2)</f>
        <v>0</v>
      </c>
      <c r="K135" s="271" t="s">
        <v>19</v>
      </c>
      <c r="L135" s="276"/>
      <c r="M135" s="277" t="s">
        <v>19</v>
      </c>
      <c r="N135" s="278" t="s">
        <v>42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286</v>
      </c>
      <c r="AT135" s="218" t="s">
        <v>565</v>
      </c>
      <c r="AU135" s="218" t="s">
        <v>81</v>
      </c>
      <c r="AY135" s="20" t="s">
        <v>171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235</v>
      </c>
      <c r="BM135" s="218" t="s">
        <v>424</v>
      </c>
    </row>
    <row r="136" s="2" customFormat="1" ht="16.5" customHeight="1">
      <c r="A136" s="41"/>
      <c r="B136" s="42"/>
      <c r="C136" s="269" t="s">
        <v>265</v>
      </c>
      <c r="D136" s="269" t="s">
        <v>565</v>
      </c>
      <c r="E136" s="270" t="s">
        <v>4851</v>
      </c>
      <c r="F136" s="271" t="s">
        <v>4852</v>
      </c>
      <c r="G136" s="272" t="s">
        <v>395</v>
      </c>
      <c r="H136" s="273">
        <v>4</v>
      </c>
      <c r="I136" s="274"/>
      <c r="J136" s="275">
        <f>ROUND(I136*H136,2)</f>
        <v>0</v>
      </c>
      <c r="K136" s="271" t="s">
        <v>19</v>
      </c>
      <c r="L136" s="276"/>
      <c r="M136" s="277" t="s">
        <v>19</v>
      </c>
      <c r="N136" s="278" t="s">
        <v>42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286</v>
      </c>
      <c r="AT136" s="218" t="s">
        <v>565</v>
      </c>
      <c r="AU136" s="218" t="s">
        <v>81</v>
      </c>
      <c r="AY136" s="20" t="s">
        <v>171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235</v>
      </c>
      <c r="BM136" s="218" t="s">
        <v>428</v>
      </c>
    </row>
    <row r="137" s="2" customFormat="1" ht="16.5" customHeight="1">
      <c r="A137" s="41"/>
      <c r="B137" s="42"/>
      <c r="C137" s="207" t="s">
        <v>431</v>
      </c>
      <c r="D137" s="207" t="s">
        <v>174</v>
      </c>
      <c r="E137" s="208" t="s">
        <v>4853</v>
      </c>
      <c r="F137" s="209" t="s">
        <v>4854</v>
      </c>
      <c r="G137" s="210" t="s">
        <v>2543</v>
      </c>
      <c r="H137" s="211">
        <v>3</v>
      </c>
      <c r="I137" s="212"/>
      <c r="J137" s="213">
        <f>ROUND(I137*H137,2)</f>
        <v>0</v>
      </c>
      <c r="K137" s="209" t="s">
        <v>178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235</v>
      </c>
      <c r="AT137" s="218" t="s">
        <v>174</v>
      </c>
      <c r="AU137" s="218" t="s">
        <v>81</v>
      </c>
      <c r="AY137" s="20" t="s">
        <v>171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235</v>
      </c>
      <c r="BM137" s="218" t="s">
        <v>434</v>
      </c>
    </row>
    <row r="138" s="2" customFormat="1">
      <c r="A138" s="41"/>
      <c r="B138" s="42"/>
      <c r="C138" s="43"/>
      <c r="D138" s="220" t="s">
        <v>180</v>
      </c>
      <c r="E138" s="43"/>
      <c r="F138" s="221" t="s">
        <v>4855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180</v>
      </c>
      <c r="AU138" s="20" t="s">
        <v>81</v>
      </c>
    </row>
    <row r="139" s="2" customFormat="1" ht="16.5" customHeight="1">
      <c r="A139" s="41"/>
      <c r="B139" s="42"/>
      <c r="C139" s="207" t="s">
        <v>272</v>
      </c>
      <c r="D139" s="207" t="s">
        <v>174</v>
      </c>
      <c r="E139" s="208" t="s">
        <v>4856</v>
      </c>
      <c r="F139" s="209" t="s">
        <v>4857</v>
      </c>
      <c r="G139" s="210" t="s">
        <v>1250</v>
      </c>
      <c r="H139" s="211">
        <v>14</v>
      </c>
      <c r="I139" s="212"/>
      <c r="J139" s="213">
        <f>ROUND(I139*H139,2)</f>
        <v>0</v>
      </c>
      <c r="K139" s="209" t="s">
        <v>178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235</v>
      </c>
      <c r="AT139" s="218" t="s">
        <v>174</v>
      </c>
      <c r="AU139" s="218" t="s">
        <v>81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235</v>
      </c>
      <c r="BM139" s="218" t="s">
        <v>451</v>
      </c>
    </row>
    <row r="140" s="2" customFormat="1">
      <c r="A140" s="41"/>
      <c r="B140" s="42"/>
      <c r="C140" s="43"/>
      <c r="D140" s="220" t="s">
        <v>180</v>
      </c>
      <c r="E140" s="43"/>
      <c r="F140" s="221" t="s">
        <v>4858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180</v>
      </c>
      <c r="AU140" s="20" t="s">
        <v>81</v>
      </c>
    </row>
    <row r="141" s="2" customFormat="1" ht="16.5" customHeight="1">
      <c r="A141" s="41"/>
      <c r="B141" s="42"/>
      <c r="C141" s="269" t="s">
        <v>454</v>
      </c>
      <c r="D141" s="269" t="s">
        <v>565</v>
      </c>
      <c r="E141" s="270" t="s">
        <v>4859</v>
      </c>
      <c r="F141" s="271" t="s">
        <v>4860</v>
      </c>
      <c r="G141" s="272" t="s">
        <v>1250</v>
      </c>
      <c r="H141" s="273">
        <v>14</v>
      </c>
      <c r="I141" s="274"/>
      <c r="J141" s="275">
        <f>ROUND(I141*H141,2)</f>
        <v>0</v>
      </c>
      <c r="K141" s="271" t="s">
        <v>178</v>
      </c>
      <c r="L141" s="276"/>
      <c r="M141" s="277" t="s">
        <v>19</v>
      </c>
      <c r="N141" s="278" t="s">
        <v>42</v>
      </c>
      <c r="O141" s="87"/>
      <c r="P141" s="216">
        <f>O141*H141</f>
        <v>0</v>
      </c>
      <c r="Q141" s="216">
        <v>0.001</v>
      </c>
      <c r="R141" s="216">
        <f>Q141*H141</f>
        <v>0.014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286</v>
      </c>
      <c r="AT141" s="218" t="s">
        <v>565</v>
      </c>
      <c r="AU141" s="218" t="s">
        <v>81</v>
      </c>
      <c r="AY141" s="20" t="s">
        <v>171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235</v>
      </c>
      <c r="BM141" s="218" t="s">
        <v>457</v>
      </c>
    </row>
    <row r="142" s="2" customFormat="1" ht="16.5" customHeight="1">
      <c r="A142" s="41"/>
      <c r="B142" s="42"/>
      <c r="C142" s="207" t="s">
        <v>276</v>
      </c>
      <c r="D142" s="207" t="s">
        <v>174</v>
      </c>
      <c r="E142" s="208" t="s">
        <v>4861</v>
      </c>
      <c r="F142" s="209" t="s">
        <v>4862</v>
      </c>
      <c r="G142" s="210" t="s">
        <v>234</v>
      </c>
      <c r="H142" s="211">
        <v>60</v>
      </c>
      <c r="I142" s="212"/>
      <c r="J142" s="213">
        <f>ROUND(I142*H142,2)</f>
        <v>0</v>
      </c>
      <c r="K142" s="209" t="s">
        <v>178</v>
      </c>
      <c r="L142" s="47"/>
      <c r="M142" s="214" t="s">
        <v>19</v>
      </c>
      <c r="N142" s="215" t="s">
        <v>42</v>
      </c>
      <c r="O142" s="87"/>
      <c r="P142" s="216">
        <f>O142*H142</f>
        <v>0</v>
      </c>
      <c r="Q142" s="216">
        <v>0.00040000000000000002</v>
      </c>
      <c r="R142" s="216">
        <f>Q142*H142</f>
        <v>0.024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235</v>
      </c>
      <c r="AT142" s="218" t="s">
        <v>174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235</v>
      </c>
      <c r="BM142" s="218" t="s">
        <v>462</v>
      </c>
    </row>
    <row r="143" s="2" customFormat="1">
      <c r="A143" s="41"/>
      <c r="B143" s="42"/>
      <c r="C143" s="43"/>
      <c r="D143" s="220" t="s">
        <v>180</v>
      </c>
      <c r="E143" s="43"/>
      <c r="F143" s="221" t="s">
        <v>4863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180</v>
      </c>
      <c r="AU143" s="20" t="s">
        <v>81</v>
      </c>
    </row>
    <row r="144" s="2" customFormat="1" ht="16.5" customHeight="1">
      <c r="A144" s="41"/>
      <c r="B144" s="42"/>
      <c r="C144" s="207" t="s">
        <v>464</v>
      </c>
      <c r="D144" s="207" t="s">
        <v>174</v>
      </c>
      <c r="E144" s="208" t="s">
        <v>4864</v>
      </c>
      <c r="F144" s="209" t="s">
        <v>4865</v>
      </c>
      <c r="G144" s="210" t="s">
        <v>395</v>
      </c>
      <c r="H144" s="211">
        <v>4</v>
      </c>
      <c r="I144" s="212"/>
      <c r="J144" s="213">
        <f>ROUND(I144*H144,2)</f>
        <v>0</v>
      </c>
      <c r="K144" s="209" t="s">
        <v>178</v>
      </c>
      <c r="L144" s="47"/>
      <c r="M144" s="214" t="s">
        <v>19</v>
      </c>
      <c r="N144" s="215" t="s">
        <v>42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235</v>
      </c>
      <c r="AT144" s="218" t="s">
        <v>174</v>
      </c>
      <c r="AU144" s="218" t="s">
        <v>81</v>
      </c>
      <c r="AY144" s="20" t="s">
        <v>171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235</v>
      </c>
      <c r="BM144" s="218" t="s">
        <v>467</v>
      </c>
    </row>
    <row r="145" s="2" customFormat="1">
      <c r="A145" s="41"/>
      <c r="B145" s="42"/>
      <c r="C145" s="43"/>
      <c r="D145" s="220" t="s">
        <v>180</v>
      </c>
      <c r="E145" s="43"/>
      <c r="F145" s="221" t="s">
        <v>4866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180</v>
      </c>
      <c r="AU145" s="20" t="s">
        <v>81</v>
      </c>
    </row>
    <row r="146" s="13" customFormat="1">
      <c r="A146" s="13"/>
      <c r="B146" s="225"/>
      <c r="C146" s="226"/>
      <c r="D146" s="227" t="s">
        <v>182</v>
      </c>
      <c r="E146" s="228" t="s">
        <v>19</v>
      </c>
      <c r="F146" s="229" t="s">
        <v>179</v>
      </c>
      <c r="G146" s="226"/>
      <c r="H146" s="230">
        <v>4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182</v>
      </c>
      <c r="AU146" s="236" t="s">
        <v>81</v>
      </c>
      <c r="AV146" s="13" t="s">
        <v>81</v>
      </c>
      <c r="AW146" s="13" t="s">
        <v>33</v>
      </c>
      <c r="AX146" s="13" t="s">
        <v>71</v>
      </c>
      <c r="AY146" s="236" t="s">
        <v>171</v>
      </c>
    </row>
    <row r="147" s="15" customFormat="1">
      <c r="A147" s="15"/>
      <c r="B147" s="248"/>
      <c r="C147" s="249"/>
      <c r="D147" s="227" t="s">
        <v>182</v>
      </c>
      <c r="E147" s="250" t="s">
        <v>19</v>
      </c>
      <c r="F147" s="251" t="s">
        <v>188</v>
      </c>
      <c r="G147" s="249"/>
      <c r="H147" s="252">
        <v>4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182</v>
      </c>
      <c r="AU147" s="258" t="s">
        <v>81</v>
      </c>
      <c r="AV147" s="15" t="s">
        <v>179</v>
      </c>
      <c r="AW147" s="15" t="s">
        <v>33</v>
      </c>
      <c r="AX147" s="15" t="s">
        <v>79</v>
      </c>
      <c r="AY147" s="258" t="s">
        <v>171</v>
      </c>
    </row>
    <row r="148" s="2" customFormat="1" ht="16.5" customHeight="1">
      <c r="A148" s="41"/>
      <c r="B148" s="42"/>
      <c r="C148" s="207" t="s">
        <v>280</v>
      </c>
      <c r="D148" s="207" t="s">
        <v>174</v>
      </c>
      <c r="E148" s="208" t="s">
        <v>4867</v>
      </c>
      <c r="F148" s="209" t="s">
        <v>4868</v>
      </c>
      <c r="G148" s="210" t="s">
        <v>395</v>
      </c>
      <c r="H148" s="211">
        <v>13</v>
      </c>
      <c r="I148" s="212"/>
      <c r="J148" s="213">
        <f>ROUND(I148*H148,2)</f>
        <v>0</v>
      </c>
      <c r="K148" s="209" t="s">
        <v>178</v>
      </c>
      <c r="L148" s="47"/>
      <c r="M148" s="214" t="s">
        <v>19</v>
      </c>
      <c r="N148" s="215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235</v>
      </c>
      <c r="AT148" s="218" t="s">
        <v>174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471</v>
      </c>
    </row>
    <row r="149" s="2" customFormat="1">
      <c r="A149" s="41"/>
      <c r="B149" s="42"/>
      <c r="C149" s="43"/>
      <c r="D149" s="220" t="s">
        <v>180</v>
      </c>
      <c r="E149" s="43"/>
      <c r="F149" s="221" t="s">
        <v>4869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180</v>
      </c>
      <c r="AU149" s="20" t="s">
        <v>81</v>
      </c>
    </row>
    <row r="150" s="13" customFormat="1">
      <c r="A150" s="13"/>
      <c r="B150" s="225"/>
      <c r="C150" s="226"/>
      <c r="D150" s="227" t="s">
        <v>182</v>
      </c>
      <c r="E150" s="228" t="s">
        <v>19</v>
      </c>
      <c r="F150" s="229" t="s">
        <v>4870</v>
      </c>
      <c r="G150" s="226"/>
      <c r="H150" s="230">
        <v>13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182</v>
      </c>
      <c r="AU150" s="236" t="s">
        <v>81</v>
      </c>
      <c r="AV150" s="13" t="s">
        <v>81</v>
      </c>
      <c r="AW150" s="13" t="s">
        <v>33</v>
      </c>
      <c r="AX150" s="13" t="s">
        <v>71</v>
      </c>
      <c r="AY150" s="236" t="s">
        <v>171</v>
      </c>
    </row>
    <row r="151" s="15" customFormat="1">
      <c r="A151" s="15"/>
      <c r="B151" s="248"/>
      <c r="C151" s="249"/>
      <c r="D151" s="227" t="s">
        <v>182</v>
      </c>
      <c r="E151" s="250" t="s">
        <v>19</v>
      </c>
      <c r="F151" s="251" t="s">
        <v>188</v>
      </c>
      <c r="G151" s="249"/>
      <c r="H151" s="252">
        <v>13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182</v>
      </c>
      <c r="AU151" s="258" t="s">
        <v>81</v>
      </c>
      <c r="AV151" s="15" t="s">
        <v>179</v>
      </c>
      <c r="AW151" s="15" t="s">
        <v>33</v>
      </c>
      <c r="AX151" s="15" t="s">
        <v>79</v>
      </c>
      <c r="AY151" s="258" t="s">
        <v>171</v>
      </c>
    </row>
    <row r="152" s="2" customFormat="1" ht="16.5" customHeight="1">
      <c r="A152" s="41"/>
      <c r="B152" s="42"/>
      <c r="C152" s="207" t="s">
        <v>172</v>
      </c>
      <c r="D152" s="207" t="s">
        <v>174</v>
      </c>
      <c r="E152" s="208" t="s">
        <v>4871</v>
      </c>
      <c r="F152" s="209" t="s">
        <v>4872</v>
      </c>
      <c r="G152" s="210" t="s">
        <v>395</v>
      </c>
      <c r="H152" s="211">
        <v>8</v>
      </c>
      <c r="I152" s="212"/>
      <c r="J152" s="213">
        <f>ROUND(I152*H152,2)</f>
        <v>0</v>
      </c>
      <c r="K152" s="209" t="s">
        <v>178</v>
      </c>
      <c r="L152" s="47"/>
      <c r="M152" s="214" t="s">
        <v>19</v>
      </c>
      <c r="N152" s="215" t="s">
        <v>42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235</v>
      </c>
      <c r="AT152" s="218" t="s">
        <v>174</v>
      </c>
      <c r="AU152" s="218" t="s">
        <v>81</v>
      </c>
      <c r="AY152" s="20" t="s">
        <v>171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235</v>
      </c>
      <c r="BM152" s="218" t="s">
        <v>488</v>
      </c>
    </row>
    <row r="153" s="2" customFormat="1">
      <c r="A153" s="41"/>
      <c r="B153" s="42"/>
      <c r="C153" s="43"/>
      <c r="D153" s="220" t="s">
        <v>180</v>
      </c>
      <c r="E153" s="43"/>
      <c r="F153" s="221" t="s">
        <v>4873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180</v>
      </c>
      <c r="AU153" s="20" t="s">
        <v>81</v>
      </c>
    </row>
    <row r="154" s="2" customFormat="1" ht="16.5" customHeight="1">
      <c r="A154" s="41"/>
      <c r="B154" s="42"/>
      <c r="C154" s="207" t="s">
        <v>286</v>
      </c>
      <c r="D154" s="207" t="s">
        <v>174</v>
      </c>
      <c r="E154" s="208" t="s">
        <v>4874</v>
      </c>
      <c r="F154" s="209" t="s">
        <v>4875</v>
      </c>
      <c r="G154" s="210" t="s">
        <v>395</v>
      </c>
      <c r="H154" s="211">
        <v>1</v>
      </c>
      <c r="I154" s="212"/>
      <c r="J154" s="213">
        <f>ROUND(I154*H154,2)</f>
        <v>0</v>
      </c>
      <c r="K154" s="209" t="s">
        <v>178</v>
      </c>
      <c r="L154" s="47"/>
      <c r="M154" s="214" t="s">
        <v>19</v>
      </c>
      <c r="N154" s="215" t="s">
        <v>42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235</v>
      </c>
      <c r="AT154" s="218" t="s">
        <v>174</v>
      </c>
      <c r="AU154" s="218" t="s">
        <v>81</v>
      </c>
      <c r="AY154" s="20" t="s">
        <v>171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235</v>
      </c>
      <c r="BM154" s="218" t="s">
        <v>498</v>
      </c>
    </row>
    <row r="155" s="2" customFormat="1">
      <c r="A155" s="41"/>
      <c r="B155" s="42"/>
      <c r="C155" s="43"/>
      <c r="D155" s="220" t="s">
        <v>180</v>
      </c>
      <c r="E155" s="43"/>
      <c r="F155" s="221" t="s">
        <v>4876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180</v>
      </c>
      <c r="AU155" s="20" t="s">
        <v>81</v>
      </c>
    </row>
    <row r="156" s="2" customFormat="1" ht="24.15" customHeight="1">
      <c r="A156" s="41"/>
      <c r="B156" s="42"/>
      <c r="C156" s="207" t="s">
        <v>500</v>
      </c>
      <c r="D156" s="207" t="s">
        <v>174</v>
      </c>
      <c r="E156" s="208" t="s">
        <v>4877</v>
      </c>
      <c r="F156" s="209" t="s">
        <v>4878</v>
      </c>
      <c r="G156" s="210" t="s">
        <v>395</v>
      </c>
      <c r="H156" s="211">
        <v>4</v>
      </c>
      <c r="I156" s="212"/>
      <c r="J156" s="213">
        <f>ROUND(I156*H156,2)</f>
        <v>0</v>
      </c>
      <c r="K156" s="209" t="s">
        <v>178</v>
      </c>
      <c r="L156" s="47"/>
      <c r="M156" s="214" t="s">
        <v>19</v>
      </c>
      <c r="N156" s="215" t="s">
        <v>42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235</v>
      </c>
      <c r="AT156" s="218" t="s">
        <v>174</v>
      </c>
      <c r="AU156" s="218" t="s">
        <v>81</v>
      </c>
      <c r="AY156" s="20" t="s">
        <v>171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235</v>
      </c>
      <c r="BM156" s="218" t="s">
        <v>503</v>
      </c>
    </row>
    <row r="157" s="2" customFormat="1">
      <c r="A157" s="41"/>
      <c r="B157" s="42"/>
      <c r="C157" s="43"/>
      <c r="D157" s="220" t="s">
        <v>180</v>
      </c>
      <c r="E157" s="43"/>
      <c r="F157" s="221" t="s">
        <v>4879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180</v>
      </c>
      <c r="AU157" s="20" t="s">
        <v>81</v>
      </c>
    </row>
    <row r="158" s="2" customFormat="1" ht="16.5" customHeight="1">
      <c r="A158" s="41"/>
      <c r="B158" s="42"/>
      <c r="C158" s="269" t="s">
        <v>200</v>
      </c>
      <c r="D158" s="269" t="s">
        <v>565</v>
      </c>
      <c r="E158" s="270" t="s">
        <v>4880</v>
      </c>
      <c r="F158" s="271" t="s">
        <v>4881</v>
      </c>
      <c r="G158" s="272" t="s">
        <v>395</v>
      </c>
      <c r="H158" s="273">
        <v>4</v>
      </c>
      <c r="I158" s="274"/>
      <c r="J158" s="275">
        <f>ROUND(I158*H158,2)</f>
        <v>0</v>
      </c>
      <c r="K158" s="271" t="s">
        <v>178</v>
      </c>
      <c r="L158" s="276"/>
      <c r="M158" s="277" t="s">
        <v>19</v>
      </c>
      <c r="N158" s="278" t="s">
        <v>42</v>
      </c>
      <c r="O158" s="87"/>
      <c r="P158" s="216">
        <f>O158*H158</f>
        <v>0</v>
      </c>
      <c r="Q158" s="216">
        <v>2.0000000000000002E-05</v>
      </c>
      <c r="R158" s="216">
        <f>Q158*H158</f>
        <v>8.0000000000000007E-05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286</v>
      </c>
      <c r="AT158" s="218" t="s">
        <v>565</v>
      </c>
      <c r="AU158" s="218" t="s">
        <v>81</v>
      </c>
      <c r="AY158" s="20" t="s">
        <v>171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235</v>
      </c>
      <c r="BM158" s="218" t="s">
        <v>510</v>
      </c>
    </row>
    <row r="159" s="2" customFormat="1" ht="24.15" customHeight="1">
      <c r="A159" s="41"/>
      <c r="B159" s="42"/>
      <c r="C159" s="207" t="s">
        <v>512</v>
      </c>
      <c r="D159" s="207" t="s">
        <v>174</v>
      </c>
      <c r="E159" s="208" t="s">
        <v>4882</v>
      </c>
      <c r="F159" s="209" t="s">
        <v>4883</v>
      </c>
      <c r="G159" s="210" t="s">
        <v>395</v>
      </c>
      <c r="H159" s="211">
        <v>15</v>
      </c>
      <c r="I159" s="212"/>
      <c r="J159" s="213">
        <f>ROUND(I159*H159,2)</f>
        <v>0</v>
      </c>
      <c r="K159" s="209" t="s">
        <v>178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235</v>
      </c>
      <c r="AT159" s="218" t="s">
        <v>174</v>
      </c>
      <c r="AU159" s="218" t="s">
        <v>81</v>
      </c>
      <c r="AY159" s="20" t="s">
        <v>171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235</v>
      </c>
      <c r="BM159" s="218" t="s">
        <v>515</v>
      </c>
    </row>
    <row r="160" s="2" customFormat="1">
      <c r="A160" s="41"/>
      <c r="B160" s="42"/>
      <c r="C160" s="43"/>
      <c r="D160" s="220" t="s">
        <v>180</v>
      </c>
      <c r="E160" s="43"/>
      <c r="F160" s="221" t="s">
        <v>4884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180</v>
      </c>
      <c r="AU160" s="20" t="s">
        <v>81</v>
      </c>
    </row>
    <row r="161" s="13" customFormat="1">
      <c r="A161" s="13"/>
      <c r="B161" s="225"/>
      <c r="C161" s="226"/>
      <c r="D161" s="227" t="s">
        <v>182</v>
      </c>
      <c r="E161" s="228" t="s">
        <v>19</v>
      </c>
      <c r="F161" s="229" t="s">
        <v>4885</v>
      </c>
      <c r="G161" s="226"/>
      <c r="H161" s="230">
        <v>15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182</v>
      </c>
      <c r="AU161" s="236" t="s">
        <v>81</v>
      </c>
      <c r="AV161" s="13" t="s">
        <v>81</v>
      </c>
      <c r="AW161" s="13" t="s">
        <v>33</v>
      </c>
      <c r="AX161" s="13" t="s">
        <v>71</v>
      </c>
      <c r="AY161" s="236" t="s">
        <v>171</v>
      </c>
    </row>
    <row r="162" s="15" customFormat="1">
      <c r="A162" s="15"/>
      <c r="B162" s="248"/>
      <c r="C162" s="249"/>
      <c r="D162" s="227" t="s">
        <v>182</v>
      </c>
      <c r="E162" s="250" t="s">
        <v>19</v>
      </c>
      <c r="F162" s="251" t="s">
        <v>188</v>
      </c>
      <c r="G162" s="249"/>
      <c r="H162" s="252">
        <v>15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182</v>
      </c>
      <c r="AU162" s="258" t="s">
        <v>81</v>
      </c>
      <c r="AV162" s="15" t="s">
        <v>179</v>
      </c>
      <c r="AW162" s="15" t="s">
        <v>33</v>
      </c>
      <c r="AX162" s="15" t="s">
        <v>79</v>
      </c>
      <c r="AY162" s="258" t="s">
        <v>171</v>
      </c>
    </row>
    <row r="163" s="2" customFormat="1" ht="16.5" customHeight="1">
      <c r="A163" s="41"/>
      <c r="B163" s="42"/>
      <c r="C163" s="269" t="s">
        <v>372</v>
      </c>
      <c r="D163" s="269" t="s">
        <v>565</v>
      </c>
      <c r="E163" s="270" t="s">
        <v>4886</v>
      </c>
      <c r="F163" s="271" t="s">
        <v>4887</v>
      </c>
      <c r="G163" s="272" t="s">
        <v>395</v>
      </c>
      <c r="H163" s="273">
        <v>15</v>
      </c>
      <c r="I163" s="274"/>
      <c r="J163" s="275">
        <f>ROUND(I163*H163,2)</f>
        <v>0</v>
      </c>
      <c r="K163" s="271" t="s">
        <v>178</v>
      </c>
      <c r="L163" s="276"/>
      <c r="M163" s="277" t="s">
        <v>19</v>
      </c>
      <c r="N163" s="278" t="s">
        <v>42</v>
      </c>
      <c r="O163" s="87"/>
      <c r="P163" s="216">
        <f>O163*H163</f>
        <v>0</v>
      </c>
      <c r="Q163" s="216">
        <v>3.0000000000000001E-05</v>
      </c>
      <c r="R163" s="216">
        <f>Q163*H163</f>
        <v>0.00044999999999999999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286</v>
      </c>
      <c r="AT163" s="218" t="s">
        <v>565</v>
      </c>
      <c r="AU163" s="218" t="s">
        <v>81</v>
      </c>
      <c r="AY163" s="20" t="s">
        <v>171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235</v>
      </c>
      <c r="BM163" s="218" t="s">
        <v>525</v>
      </c>
    </row>
    <row r="164" s="2" customFormat="1" ht="24.15" customHeight="1">
      <c r="A164" s="41"/>
      <c r="B164" s="42"/>
      <c r="C164" s="207" t="s">
        <v>528</v>
      </c>
      <c r="D164" s="207" t="s">
        <v>174</v>
      </c>
      <c r="E164" s="208" t="s">
        <v>4888</v>
      </c>
      <c r="F164" s="209" t="s">
        <v>4889</v>
      </c>
      <c r="G164" s="210" t="s">
        <v>395</v>
      </c>
      <c r="H164" s="211">
        <v>10</v>
      </c>
      <c r="I164" s="212"/>
      <c r="J164" s="213">
        <f>ROUND(I164*H164,2)</f>
        <v>0</v>
      </c>
      <c r="K164" s="209" t="s">
        <v>178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235</v>
      </c>
      <c r="AT164" s="218" t="s">
        <v>174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235</v>
      </c>
      <c r="BM164" s="218" t="s">
        <v>531</v>
      </c>
    </row>
    <row r="165" s="2" customFormat="1">
      <c r="A165" s="41"/>
      <c r="B165" s="42"/>
      <c r="C165" s="43"/>
      <c r="D165" s="220" t="s">
        <v>180</v>
      </c>
      <c r="E165" s="43"/>
      <c r="F165" s="221" t="s">
        <v>4890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180</v>
      </c>
      <c r="AU165" s="20" t="s">
        <v>81</v>
      </c>
    </row>
    <row r="166" s="2" customFormat="1" ht="16.5" customHeight="1">
      <c r="A166" s="41"/>
      <c r="B166" s="42"/>
      <c r="C166" s="269" t="s">
        <v>396</v>
      </c>
      <c r="D166" s="269" t="s">
        <v>565</v>
      </c>
      <c r="E166" s="270" t="s">
        <v>4891</v>
      </c>
      <c r="F166" s="271" t="s">
        <v>4892</v>
      </c>
      <c r="G166" s="272" t="s">
        <v>395</v>
      </c>
      <c r="H166" s="273">
        <v>10</v>
      </c>
      <c r="I166" s="274"/>
      <c r="J166" s="275">
        <f>ROUND(I166*H166,2)</f>
        <v>0</v>
      </c>
      <c r="K166" s="271" t="s">
        <v>178</v>
      </c>
      <c r="L166" s="276"/>
      <c r="M166" s="277" t="s">
        <v>19</v>
      </c>
      <c r="N166" s="278" t="s">
        <v>42</v>
      </c>
      <c r="O166" s="87"/>
      <c r="P166" s="216">
        <f>O166*H166</f>
        <v>0</v>
      </c>
      <c r="Q166" s="216">
        <v>3.0000000000000001E-05</v>
      </c>
      <c r="R166" s="216">
        <f>Q166*H166</f>
        <v>0.00030000000000000003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286</v>
      </c>
      <c r="AT166" s="218" t="s">
        <v>565</v>
      </c>
      <c r="AU166" s="218" t="s">
        <v>81</v>
      </c>
      <c r="AY166" s="20" t="s">
        <v>171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235</v>
      </c>
      <c r="BM166" s="218" t="s">
        <v>535</v>
      </c>
    </row>
    <row r="167" s="2" customFormat="1" ht="24.15" customHeight="1">
      <c r="A167" s="41"/>
      <c r="B167" s="42"/>
      <c r="C167" s="207" t="s">
        <v>538</v>
      </c>
      <c r="D167" s="207" t="s">
        <v>174</v>
      </c>
      <c r="E167" s="208" t="s">
        <v>4893</v>
      </c>
      <c r="F167" s="209" t="s">
        <v>4894</v>
      </c>
      <c r="G167" s="210" t="s">
        <v>395</v>
      </c>
      <c r="H167" s="211">
        <v>1</v>
      </c>
      <c r="I167" s="212"/>
      <c r="J167" s="213">
        <f>ROUND(I167*H167,2)</f>
        <v>0</v>
      </c>
      <c r="K167" s="209" t="s">
        <v>178</v>
      </c>
      <c r="L167" s="47"/>
      <c r="M167" s="214" t="s">
        <v>19</v>
      </c>
      <c r="N167" s="215" t="s">
        <v>42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235</v>
      </c>
      <c r="AT167" s="218" t="s">
        <v>174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541</v>
      </c>
    </row>
    <row r="168" s="2" customFormat="1">
      <c r="A168" s="41"/>
      <c r="B168" s="42"/>
      <c r="C168" s="43"/>
      <c r="D168" s="220" t="s">
        <v>180</v>
      </c>
      <c r="E168" s="43"/>
      <c r="F168" s="221" t="s">
        <v>4895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180</v>
      </c>
      <c r="AU168" s="20" t="s">
        <v>81</v>
      </c>
    </row>
    <row r="169" s="2" customFormat="1" ht="16.5" customHeight="1">
      <c r="A169" s="41"/>
      <c r="B169" s="42"/>
      <c r="C169" s="269" t="s">
        <v>401</v>
      </c>
      <c r="D169" s="269" t="s">
        <v>565</v>
      </c>
      <c r="E169" s="270" t="s">
        <v>4896</v>
      </c>
      <c r="F169" s="271" t="s">
        <v>4897</v>
      </c>
      <c r="G169" s="272" t="s">
        <v>395</v>
      </c>
      <c r="H169" s="273">
        <v>1</v>
      </c>
      <c r="I169" s="274"/>
      <c r="J169" s="275">
        <f>ROUND(I169*H169,2)</f>
        <v>0</v>
      </c>
      <c r="K169" s="271" t="s">
        <v>178</v>
      </c>
      <c r="L169" s="276"/>
      <c r="M169" s="277" t="s">
        <v>19</v>
      </c>
      <c r="N169" s="278" t="s">
        <v>42</v>
      </c>
      <c r="O169" s="87"/>
      <c r="P169" s="216">
        <f>O169*H169</f>
        <v>0</v>
      </c>
      <c r="Q169" s="216">
        <v>4.0000000000000003E-05</v>
      </c>
      <c r="R169" s="216">
        <f>Q169*H169</f>
        <v>4.0000000000000003E-05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286</v>
      </c>
      <c r="AT169" s="218" t="s">
        <v>565</v>
      </c>
      <c r="AU169" s="218" t="s">
        <v>81</v>
      </c>
      <c r="AY169" s="20" t="s">
        <v>171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235</v>
      </c>
      <c r="BM169" s="218" t="s">
        <v>544</v>
      </c>
    </row>
    <row r="170" s="2" customFormat="1" ht="16.5" customHeight="1">
      <c r="A170" s="41"/>
      <c r="B170" s="42"/>
      <c r="C170" s="207" t="s">
        <v>545</v>
      </c>
      <c r="D170" s="207" t="s">
        <v>174</v>
      </c>
      <c r="E170" s="208" t="s">
        <v>4898</v>
      </c>
      <c r="F170" s="209" t="s">
        <v>4899</v>
      </c>
      <c r="G170" s="210" t="s">
        <v>1250</v>
      </c>
      <c r="H170" s="211">
        <v>50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235</v>
      </c>
      <c r="AT170" s="218" t="s">
        <v>174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235</v>
      </c>
      <c r="BM170" s="218" t="s">
        <v>548</v>
      </c>
    </row>
    <row r="171" s="2" customFormat="1" ht="16.5" customHeight="1">
      <c r="A171" s="41"/>
      <c r="B171" s="42"/>
      <c r="C171" s="269" t="s">
        <v>406</v>
      </c>
      <c r="D171" s="269" t="s">
        <v>565</v>
      </c>
      <c r="E171" s="270" t="s">
        <v>4900</v>
      </c>
      <c r="F171" s="271" t="s">
        <v>4901</v>
      </c>
      <c r="G171" s="272" t="s">
        <v>1250</v>
      </c>
      <c r="H171" s="273">
        <v>50</v>
      </c>
      <c r="I171" s="274"/>
      <c r="J171" s="275">
        <f>ROUND(I171*H171,2)</f>
        <v>0</v>
      </c>
      <c r="K171" s="271" t="s">
        <v>19</v>
      </c>
      <c r="L171" s="276"/>
      <c r="M171" s="277" t="s">
        <v>19</v>
      </c>
      <c r="N171" s="278" t="s">
        <v>42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286</v>
      </c>
      <c r="AT171" s="218" t="s">
        <v>565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554</v>
      </c>
    </row>
    <row r="172" s="2" customFormat="1" ht="24.15" customHeight="1">
      <c r="A172" s="41"/>
      <c r="B172" s="42"/>
      <c r="C172" s="207" t="s">
        <v>557</v>
      </c>
      <c r="D172" s="207" t="s">
        <v>174</v>
      </c>
      <c r="E172" s="208" t="s">
        <v>4902</v>
      </c>
      <c r="F172" s="209" t="s">
        <v>4903</v>
      </c>
      <c r="G172" s="210" t="s">
        <v>1255</v>
      </c>
      <c r="H172" s="279"/>
      <c r="I172" s="212"/>
      <c r="J172" s="213">
        <f>ROUND(I172*H172,2)</f>
        <v>0</v>
      </c>
      <c r="K172" s="209" t="s">
        <v>178</v>
      </c>
      <c r="L172" s="47"/>
      <c r="M172" s="214" t="s">
        <v>19</v>
      </c>
      <c r="N172" s="215" t="s">
        <v>42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235</v>
      </c>
      <c r="AT172" s="218" t="s">
        <v>174</v>
      </c>
      <c r="AU172" s="218" t="s">
        <v>81</v>
      </c>
      <c r="AY172" s="20" t="s">
        <v>171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235</v>
      </c>
      <c r="BM172" s="218" t="s">
        <v>560</v>
      </c>
    </row>
    <row r="173" s="2" customFormat="1">
      <c r="A173" s="41"/>
      <c r="B173" s="42"/>
      <c r="C173" s="43"/>
      <c r="D173" s="220" t="s">
        <v>180</v>
      </c>
      <c r="E173" s="43"/>
      <c r="F173" s="221" t="s">
        <v>4904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180</v>
      </c>
      <c r="AU173" s="20" t="s">
        <v>81</v>
      </c>
    </row>
    <row r="174" s="2" customFormat="1" ht="16.5" customHeight="1">
      <c r="A174" s="41"/>
      <c r="B174" s="42"/>
      <c r="C174" s="207" t="s">
        <v>416</v>
      </c>
      <c r="D174" s="207" t="s">
        <v>174</v>
      </c>
      <c r="E174" s="208" t="s">
        <v>1431</v>
      </c>
      <c r="F174" s="209" t="s">
        <v>4905</v>
      </c>
      <c r="G174" s="210" t="s">
        <v>1255</v>
      </c>
      <c r="H174" s="279"/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235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568</v>
      </c>
    </row>
    <row r="175" s="12" customFormat="1" ht="25.92" customHeight="1">
      <c r="A175" s="12"/>
      <c r="B175" s="191"/>
      <c r="C175" s="192"/>
      <c r="D175" s="193" t="s">
        <v>70</v>
      </c>
      <c r="E175" s="194" t="s">
        <v>2538</v>
      </c>
      <c r="F175" s="194" t="s">
        <v>2539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SUM(P176:P184)</f>
        <v>0</v>
      </c>
      <c r="Q175" s="199"/>
      <c r="R175" s="200">
        <f>SUM(R176:R184)</f>
        <v>0</v>
      </c>
      <c r="S175" s="199"/>
      <c r="T175" s="201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179</v>
      </c>
      <c r="AT175" s="203" t="s">
        <v>70</v>
      </c>
      <c r="AU175" s="203" t="s">
        <v>71</v>
      </c>
      <c r="AY175" s="202" t="s">
        <v>171</v>
      </c>
      <c r="BK175" s="204">
        <f>SUM(BK176:BK184)</f>
        <v>0</v>
      </c>
    </row>
    <row r="176" s="2" customFormat="1" ht="24.15" customHeight="1">
      <c r="A176" s="41"/>
      <c r="B176" s="42"/>
      <c r="C176" s="207" t="s">
        <v>570</v>
      </c>
      <c r="D176" s="207" t="s">
        <v>174</v>
      </c>
      <c r="E176" s="208" t="s">
        <v>4906</v>
      </c>
      <c r="F176" s="209" t="s">
        <v>4907</v>
      </c>
      <c r="G176" s="210" t="s">
        <v>2543</v>
      </c>
      <c r="H176" s="211">
        <v>12</v>
      </c>
      <c r="I176" s="212"/>
      <c r="J176" s="213">
        <f>ROUND(I176*H176,2)</f>
        <v>0</v>
      </c>
      <c r="K176" s="209" t="s">
        <v>178</v>
      </c>
      <c r="L176" s="47"/>
      <c r="M176" s="214" t="s">
        <v>19</v>
      </c>
      <c r="N176" s="215" t="s">
        <v>42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2544</v>
      </c>
      <c r="AT176" s="218" t="s">
        <v>174</v>
      </c>
      <c r="AU176" s="218" t="s">
        <v>79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2544</v>
      </c>
      <c r="BM176" s="218" t="s">
        <v>573</v>
      </c>
    </row>
    <row r="177" s="2" customFormat="1">
      <c r="A177" s="41"/>
      <c r="B177" s="42"/>
      <c r="C177" s="43"/>
      <c r="D177" s="220" t="s">
        <v>180</v>
      </c>
      <c r="E177" s="43"/>
      <c r="F177" s="221" t="s">
        <v>4908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180</v>
      </c>
      <c r="AU177" s="20" t="s">
        <v>79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4909</v>
      </c>
      <c r="G178" s="226"/>
      <c r="H178" s="230">
        <v>8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79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3" customFormat="1">
      <c r="A179" s="13"/>
      <c r="B179" s="225"/>
      <c r="C179" s="226"/>
      <c r="D179" s="227" t="s">
        <v>182</v>
      </c>
      <c r="E179" s="228" t="s">
        <v>19</v>
      </c>
      <c r="F179" s="229" t="s">
        <v>4910</v>
      </c>
      <c r="G179" s="226"/>
      <c r="H179" s="230">
        <v>4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182</v>
      </c>
      <c r="AU179" s="236" t="s">
        <v>79</v>
      </c>
      <c r="AV179" s="13" t="s">
        <v>81</v>
      </c>
      <c r="AW179" s="13" t="s">
        <v>33</v>
      </c>
      <c r="AX179" s="13" t="s">
        <v>71</v>
      </c>
      <c r="AY179" s="236" t="s">
        <v>171</v>
      </c>
    </row>
    <row r="180" s="15" customFormat="1">
      <c r="A180" s="15"/>
      <c r="B180" s="248"/>
      <c r="C180" s="249"/>
      <c r="D180" s="227" t="s">
        <v>182</v>
      </c>
      <c r="E180" s="250" t="s">
        <v>19</v>
      </c>
      <c r="F180" s="251" t="s">
        <v>188</v>
      </c>
      <c r="G180" s="249"/>
      <c r="H180" s="252">
        <v>12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182</v>
      </c>
      <c r="AU180" s="258" t="s">
        <v>79</v>
      </c>
      <c r="AV180" s="15" t="s">
        <v>179</v>
      </c>
      <c r="AW180" s="15" t="s">
        <v>33</v>
      </c>
      <c r="AX180" s="15" t="s">
        <v>79</v>
      </c>
      <c r="AY180" s="258" t="s">
        <v>171</v>
      </c>
    </row>
    <row r="181" s="2" customFormat="1" ht="16.5" customHeight="1">
      <c r="A181" s="41"/>
      <c r="B181" s="42"/>
      <c r="C181" s="207" t="s">
        <v>424</v>
      </c>
      <c r="D181" s="207" t="s">
        <v>174</v>
      </c>
      <c r="E181" s="208" t="s">
        <v>4911</v>
      </c>
      <c r="F181" s="209" t="s">
        <v>4912</v>
      </c>
      <c r="G181" s="210" t="s">
        <v>2543</v>
      </c>
      <c r="H181" s="211">
        <v>6</v>
      </c>
      <c r="I181" s="212"/>
      <c r="J181" s="213">
        <f>ROUND(I181*H181,2)</f>
        <v>0</v>
      </c>
      <c r="K181" s="209" t="s">
        <v>178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2544</v>
      </c>
      <c r="AT181" s="218" t="s">
        <v>174</v>
      </c>
      <c r="AU181" s="218" t="s">
        <v>79</v>
      </c>
      <c r="AY181" s="20" t="s">
        <v>171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2544</v>
      </c>
      <c r="BM181" s="218" t="s">
        <v>577</v>
      </c>
    </row>
    <row r="182" s="2" customFormat="1">
      <c r="A182" s="41"/>
      <c r="B182" s="42"/>
      <c r="C182" s="43"/>
      <c r="D182" s="220" t="s">
        <v>180</v>
      </c>
      <c r="E182" s="43"/>
      <c r="F182" s="221" t="s">
        <v>4913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180</v>
      </c>
      <c r="AU182" s="20" t="s">
        <v>79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4914</v>
      </c>
      <c r="G183" s="226"/>
      <c r="H183" s="230">
        <v>6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79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5" customFormat="1">
      <c r="A184" s="15"/>
      <c r="B184" s="248"/>
      <c r="C184" s="249"/>
      <c r="D184" s="227" t="s">
        <v>182</v>
      </c>
      <c r="E184" s="250" t="s">
        <v>19</v>
      </c>
      <c r="F184" s="251" t="s">
        <v>188</v>
      </c>
      <c r="G184" s="249"/>
      <c r="H184" s="252">
        <v>6</v>
      </c>
      <c r="I184" s="253"/>
      <c r="J184" s="249"/>
      <c r="K184" s="249"/>
      <c r="L184" s="254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182</v>
      </c>
      <c r="AU184" s="258" t="s">
        <v>79</v>
      </c>
      <c r="AV184" s="15" t="s">
        <v>179</v>
      </c>
      <c r="AW184" s="15" t="s">
        <v>33</v>
      </c>
      <c r="AX184" s="15" t="s">
        <v>79</v>
      </c>
      <c r="AY184" s="258" t="s">
        <v>171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qWdfiwQtuBo+h1ztOvcykg4gcii+96Yn3jEY7GkhcuHkZpd38bY0jIif+zyakXNT7DcpOAbr3WNyLPhbDU/twA==" hashValue="jjAUn9vxbp86MPLJHnI0O40k4DBbo/CCSBtBIsPHIMi3u680XDSeXNEkouBNeHBbEZNBNidCjS/7IV7tmyiPGQ==" algorithmName="SHA-512" password="CC35"/>
  <autoFilter ref="C81:K18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751721111"/>
    <hyperlink ref="F106" r:id="rId2" display="https://podminky.urs.cz/item/CS_URS_2023_01/751792004"/>
    <hyperlink ref="F138" r:id="rId3" display="https://podminky.urs.cz/item/CS_URS_2023_01/751791301"/>
    <hyperlink ref="F140" r:id="rId4" display="https://podminky.urs.cz/item/CS_URS_2023_01/751793001"/>
    <hyperlink ref="F143" r:id="rId5" display="https://podminky.urs.cz/item/CS_URS_2023_01/721174041"/>
    <hyperlink ref="F145" r:id="rId6" display="https://podminky.urs.cz/item/CS_URS_2023_01/751791151"/>
    <hyperlink ref="F149" r:id="rId7" display="https://podminky.urs.cz/item/CS_URS_2023_01/751791153"/>
    <hyperlink ref="F153" r:id="rId8" display="https://podminky.urs.cz/item/CS_URS_2023_01/751791154"/>
    <hyperlink ref="F155" r:id="rId9" display="https://podminky.urs.cz/item/CS_URS_2023_01/751791155"/>
    <hyperlink ref="F157" r:id="rId10" display="https://podminky.urs.cz/item/CS_URS_2023_01/751791171"/>
    <hyperlink ref="F160" r:id="rId11" display="https://podminky.urs.cz/item/CS_URS_2023_01/751791173"/>
    <hyperlink ref="F165" r:id="rId12" display="https://podminky.urs.cz/item/CS_URS_2023_01/751791174"/>
    <hyperlink ref="F168" r:id="rId13" display="https://podminky.urs.cz/item/CS_URS_2023_01/751791175"/>
    <hyperlink ref="F173" r:id="rId14" display="https://podminky.urs.cz/item/CS_URS_2023_01/998751201"/>
    <hyperlink ref="F177" r:id="rId15" display="https://podminky.urs.cz/item/CS_URS_2023_01/HZS3211"/>
    <hyperlink ref="F182" r:id="rId16" display="https://podminky.urs.cz/item/CS_URS_2023_01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4915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ROUND((SUM(BE84:BE165)),  2)</f>
        <v>0</v>
      </c>
      <c r="G33" s="41"/>
      <c r="H33" s="41"/>
      <c r="I33" s="151">
        <v>0.20999999999999999</v>
      </c>
      <c r="J33" s="150">
        <f>ROUND(((SUM(BE84:BE165))*I33),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ROUND((SUM(BF84:BF165)),  2)</f>
        <v>0</v>
      </c>
      <c r="G34" s="41"/>
      <c r="H34" s="41"/>
      <c r="I34" s="151">
        <v>0.14999999999999999</v>
      </c>
      <c r="J34" s="150">
        <f>ROUND(((SUM(BF84:BF165))*I34),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ROUND((SUM(BG84:BG165)),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ROUND((SUM(BH84:BH165)),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ROUND((SUM(BI84:BI165)),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4916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4917</v>
      </c>
      <c r="E62" s="177"/>
      <c r="F62" s="177"/>
      <c r="G62" s="177"/>
      <c r="H62" s="177"/>
      <c r="I62" s="177"/>
      <c r="J62" s="178">
        <f>J116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4918</v>
      </c>
      <c r="E63" s="177"/>
      <c r="F63" s="177"/>
      <c r="G63" s="177"/>
      <c r="H63" s="177"/>
      <c r="I63" s="177"/>
      <c r="J63" s="178">
        <f>J132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4919</v>
      </c>
      <c r="E64" s="177"/>
      <c r="F64" s="177"/>
      <c r="G64" s="177"/>
      <c r="H64" s="177"/>
      <c r="I64" s="177"/>
      <c r="J64" s="178">
        <f>J158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156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ÚSTÍ NAD LABEM STŘEKOV ON - OPRAVA OBJEKTU _OPRAVA Č.1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07 - VYTÁPĚNÍ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1. 4. 2023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Sprva železnic,s.o.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157</v>
      </c>
      <c r="D83" s="183" t="s">
        <v>56</v>
      </c>
      <c r="E83" s="183" t="s">
        <v>52</v>
      </c>
      <c r="F83" s="183" t="s">
        <v>53</v>
      </c>
      <c r="G83" s="183" t="s">
        <v>158</v>
      </c>
      <c r="H83" s="183" t="s">
        <v>159</v>
      </c>
      <c r="I83" s="183" t="s">
        <v>160</v>
      </c>
      <c r="J83" s="183" t="s">
        <v>126</v>
      </c>
      <c r="K83" s="184" t="s">
        <v>161</v>
      </c>
      <c r="L83" s="185"/>
      <c r="M83" s="95" t="s">
        <v>19</v>
      </c>
      <c r="N83" s="96" t="s">
        <v>41</v>
      </c>
      <c r="O83" s="96" t="s">
        <v>162</v>
      </c>
      <c r="P83" s="96" t="s">
        <v>163</v>
      </c>
      <c r="Q83" s="96" t="s">
        <v>164</v>
      </c>
      <c r="R83" s="96" t="s">
        <v>165</v>
      </c>
      <c r="S83" s="96" t="s">
        <v>166</v>
      </c>
      <c r="T83" s="97" t="s">
        <v>167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168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0.91566999999999998</v>
      </c>
      <c r="S84" s="99"/>
      <c r="T84" s="189">
        <f>T85</f>
        <v>1.19967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70</v>
      </c>
      <c r="AU84" s="20" t="s">
        <v>127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1239</v>
      </c>
      <c r="F85" s="194" t="s">
        <v>1240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P86+P116+P132+P158</f>
        <v>0</v>
      </c>
      <c r="Q85" s="199"/>
      <c r="R85" s="200">
        <f>R86+R116+R132+R158</f>
        <v>0.91566999999999998</v>
      </c>
      <c r="S85" s="199"/>
      <c r="T85" s="201">
        <f>T86+T116+T132+T158</f>
        <v>1.19967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70</v>
      </c>
      <c r="AU85" s="203" t="s">
        <v>71</v>
      </c>
      <c r="AY85" s="202" t="s">
        <v>171</v>
      </c>
      <c r="BK85" s="204">
        <f>BK86+BK116+BK132+BK158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4920</v>
      </c>
      <c r="F86" s="205" t="s">
        <v>4921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SUM(P87:P115)</f>
        <v>0</v>
      </c>
      <c r="Q86" s="199"/>
      <c r="R86" s="200">
        <f>SUM(R87:R115)</f>
        <v>0.23946000000000001</v>
      </c>
      <c r="S86" s="199"/>
      <c r="T86" s="201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70</v>
      </c>
      <c r="AU86" s="203" t="s">
        <v>79</v>
      </c>
      <c r="AY86" s="202" t="s">
        <v>171</v>
      </c>
      <c r="BK86" s="204">
        <f>SUM(BK87:BK115)</f>
        <v>0</v>
      </c>
    </row>
    <row r="87" s="2" customFormat="1" ht="16.5" customHeight="1">
      <c r="A87" s="41"/>
      <c r="B87" s="42"/>
      <c r="C87" s="207" t="s">
        <v>79</v>
      </c>
      <c r="D87" s="207" t="s">
        <v>174</v>
      </c>
      <c r="E87" s="208" t="s">
        <v>4922</v>
      </c>
      <c r="F87" s="209" t="s">
        <v>4923</v>
      </c>
      <c r="G87" s="210" t="s">
        <v>234</v>
      </c>
      <c r="H87" s="211">
        <v>130</v>
      </c>
      <c r="I87" s="212"/>
      <c r="J87" s="213">
        <f>ROUND(I87*H87,2)</f>
        <v>0</v>
      </c>
      <c r="K87" s="209" t="s">
        <v>178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0.00046999999999999999</v>
      </c>
      <c r="R87" s="216">
        <f>Q87*H87</f>
        <v>0.061100000000000002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235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204</v>
      </c>
    </row>
    <row r="88" s="2" customFormat="1">
      <c r="A88" s="41"/>
      <c r="B88" s="42"/>
      <c r="C88" s="43"/>
      <c r="D88" s="220" t="s">
        <v>180</v>
      </c>
      <c r="E88" s="43"/>
      <c r="F88" s="221" t="s">
        <v>4924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180</v>
      </c>
      <c r="AU88" s="20" t="s">
        <v>81</v>
      </c>
    </row>
    <row r="89" s="2" customFormat="1" ht="16.5" customHeight="1">
      <c r="A89" s="41"/>
      <c r="B89" s="42"/>
      <c r="C89" s="207" t="s">
        <v>81</v>
      </c>
      <c r="D89" s="207" t="s">
        <v>174</v>
      </c>
      <c r="E89" s="208" t="s">
        <v>4925</v>
      </c>
      <c r="F89" s="209" t="s">
        <v>4926</v>
      </c>
      <c r="G89" s="210" t="s">
        <v>234</v>
      </c>
      <c r="H89" s="211">
        <v>80</v>
      </c>
      <c r="I89" s="212"/>
      <c r="J89" s="213">
        <f>ROUND(I89*H89,2)</f>
        <v>0</v>
      </c>
      <c r="K89" s="209" t="s">
        <v>178</v>
      </c>
      <c r="L89" s="47"/>
      <c r="M89" s="214" t="s">
        <v>19</v>
      </c>
      <c r="N89" s="215" t="s">
        <v>42</v>
      </c>
      <c r="O89" s="87"/>
      <c r="P89" s="216">
        <f>O89*H89</f>
        <v>0</v>
      </c>
      <c r="Q89" s="216">
        <v>0.00058</v>
      </c>
      <c r="R89" s="216">
        <f>Q89*H89</f>
        <v>0.046399999999999997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235</v>
      </c>
      <c r="AT89" s="218" t="s">
        <v>174</v>
      </c>
      <c r="AU89" s="218" t="s">
        <v>81</v>
      </c>
      <c r="AY89" s="20" t="s">
        <v>171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235</v>
      </c>
      <c r="BM89" s="218" t="s">
        <v>213</v>
      </c>
    </row>
    <row r="90" s="2" customFormat="1">
      <c r="A90" s="41"/>
      <c r="B90" s="42"/>
      <c r="C90" s="43"/>
      <c r="D90" s="220" t="s">
        <v>180</v>
      </c>
      <c r="E90" s="43"/>
      <c r="F90" s="221" t="s">
        <v>4927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180</v>
      </c>
      <c r="AU90" s="20" t="s">
        <v>81</v>
      </c>
    </row>
    <row r="91" s="2" customFormat="1" ht="16.5" customHeight="1">
      <c r="A91" s="41"/>
      <c r="B91" s="42"/>
      <c r="C91" s="207" t="s">
        <v>185</v>
      </c>
      <c r="D91" s="207" t="s">
        <v>174</v>
      </c>
      <c r="E91" s="208" t="s">
        <v>4928</v>
      </c>
      <c r="F91" s="209" t="s">
        <v>4929</v>
      </c>
      <c r="G91" s="210" t="s">
        <v>234</v>
      </c>
      <c r="H91" s="211">
        <v>85</v>
      </c>
      <c r="I91" s="212"/>
      <c r="J91" s="213">
        <f>ROUND(I91*H91,2)</f>
        <v>0</v>
      </c>
      <c r="K91" s="209" t="s">
        <v>178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0.00072999999999999996</v>
      </c>
      <c r="R91" s="216">
        <f>Q91*H91</f>
        <v>0.062049999999999994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235</v>
      </c>
      <c r="AT91" s="218" t="s">
        <v>174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235</v>
      </c>
      <c r="BM91" s="218" t="s">
        <v>219</v>
      </c>
    </row>
    <row r="92" s="2" customFormat="1">
      <c r="A92" s="41"/>
      <c r="B92" s="42"/>
      <c r="C92" s="43"/>
      <c r="D92" s="220" t="s">
        <v>180</v>
      </c>
      <c r="E92" s="43"/>
      <c r="F92" s="221" t="s">
        <v>4930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180</v>
      </c>
      <c r="AU92" s="20" t="s">
        <v>81</v>
      </c>
    </row>
    <row r="93" s="2" customFormat="1" ht="16.5" customHeight="1">
      <c r="A93" s="41"/>
      <c r="B93" s="42"/>
      <c r="C93" s="207" t="s">
        <v>179</v>
      </c>
      <c r="D93" s="207" t="s">
        <v>174</v>
      </c>
      <c r="E93" s="208" t="s">
        <v>4931</v>
      </c>
      <c r="F93" s="209" t="s">
        <v>4932</v>
      </c>
      <c r="G93" s="210" t="s">
        <v>234</v>
      </c>
      <c r="H93" s="211">
        <v>30</v>
      </c>
      <c r="I93" s="212"/>
      <c r="J93" s="213">
        <f>ROUND(I93*H93,2)</f>
        <v>0</v>
      </c>
      <c r="K93" s="209" t="s">
        <v>178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0.0012700000000000001</v>
      </c>
      <c r="R93" s="216">
        <f>Q93*H93</f>
        <v>0.038100000000000002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235</v>
      </c>
      <c r="AT93" s="218" t="s">
        <v>174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227</v>
      </c>
    </row>
    <row r="94" s="2" customFormat="1">
      <c r="A94" s="41"/>
      <c r="B94" s="42"/>
      <c r="C94" s="43"/>
      <c r="D94" s="220" t="s">
        <v>180</v>
      </c>
      <c r="E94" s="43"/>
      <c r="F94" s="221" t="s">
        <v>4933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180</v>
      </c>
      <c r="AU94" s="20" t="s">
        <v>81</v>
      </c>
    </row>
    <row r="95" s="2" customFormat="1" ht="16.5" customHeight="1">
      <c r="A95" s="41"/>
      <c r="B95" s="42"/>
      <c r="C95" s="207" t="s">
        <v>210</v>
      </c>
      <c r="D95" s="207" t="s">
        <v>174</v>
      </c>
      <c r="E95" s="208" t="s">
        <v>4934</v>
      </c>
      <c r="F95" s="209" t="s">
        <v>4935</v>
      </c>
      <c r="G95" s="210" t="s">
        <v>234</v>
      </c>
      <c r="H95" s="211">
        <v>5</v>
      </c>
      <c r="I95" s="212"/>
      <c r="J95" s="213">
        <f>ROUND(I95*H95,2)</f>
        <v>0</v>
      </c>
      <c r="K95" s="209" t="s">
        <v>178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0.0015900000000000001</v>
      </c>
      <c r="R95" s="216">
        <f>Q95*H95</f>
        <v>0.0079500000000000005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235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235</v>
      </c>
      <c r="BM95" s="218" t="s">
        <v>235</v>
      </c>
    </row>
    <row r="96" s="2" customFormat="1">
      <c r="A96" s="41"/>
      <c r="B96" s="42"/>
      <c r="C96" s="43"/>
      <c r="D96" s="220" t="s">
        <v>180</v>
      </c>
      <c r="E96" s="43"/>
      <c r="F96" s="221" t="s">
        <v>4936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180</v>
      </c>
      <c r="AU96" s="20" t="s">
        <v>81</v>
      </c>
    </row>
    <row r="97" s="2" customFormat="1" ht="16.5" customHeight="1">
      <c r="A97" s="41"/>
      <c r="B97" s="42"/>
      <c r="C97" s="207" t="s">
        <v>197</v>
      </c>
      <c r="D97" s="207" t="s">
        <v>174</v>
      </c>
      <c r="E97" s="208" t="s">
        <v>4937</v>
      </c>
      <c r="F97" s="209" t="s">
        <v>4938</v>
      </c>
      <c r="G97" s="210" t="s">
        <v>234</v>
      </c>
      <c r="H97" s="211">
        <v>330</v>
      </c>
      <c r="I97" s="212"/>
      <c r="J97" s="213">
        <f>ROUND(I97*H97,2)</f>
        <v>0</v>
      </c>
      <c r="K97" s="209" t="s">
        <v>178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235</v>
      </c>
      <c r="AT97" s="218" t="s">
        <v>174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235</v>
      </c>
      <c r="BM97" s="218" t="s">
        <v>241</v>
      </c>
    </row>
    <row r="98" s="2" customFormat="1">
      <c r="A98" s="41"/>
      <c r="B98" s="42"/>
      <c r="C98" s="43"/>
      <c r="D98" s="220" t="s">
        <v>180</v>
      </c>
      <c r="E98" s="43"/>
      <c r="F98" s="221" t="s">
        <v>4939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180</v>
      </c>
      <c r="AU98" s="20" t="s">
        <v>81</v>
      </c>
    </row>
    <row r="99" s="13" customFormat="1">
      <c r="A99" s="13"/>
      <c r="B99" s="225"/>
      <c r="C99" s="226"/>
      <c r="D99" s="227" t="s">
        <v>182</v>
      </c>
      <c r="E99" s="228" t="s">
        <v>19</v>
      </c>
      <c r="F99" s="229" t="s">
        <v>4940</v>
      </c>
      <c r="G99" s="226"/>
      <c r="H99" s="230">
        <v>330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182</v>
      </c>
      <c r="AU99" s="236" t="s">
        <v>81</v>
      </c>
      <c r="AV99" s="13" t="s">
        <v>81</v>
      </c>
      <c r="AW99" s="13" t="s">
        <v>33</v>
      </c>
      <c r="AX99" s="13" t="s">
        <v>71</v>
      </c>
      <c r="AY99" s="236" t="s">
        <v>171</v>
      </c>
    </row>
    <row r="100" s="15" customFormat="1">
      <c r="A100" s="15"/>
      <c r="B100" s="248"/>
      <c r="C100" s="249"/>
      <c r="D100" s="227" t="s">
        <v>182</v>
      </c>
      <c r="E100" s="250" t="s">
        <v>19</v>
      </c>
      <c r="F100" s="251" t="s">
        <v>188</v>
      </c>
      <c r="G100" s="249"/>
      <c r="H100" s="252">
        <v>330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182</v>
      </c>
      <c r="AU100" s="258" t="s">
        <v>81</v>
      </c>
      <c r="AV100" s="15" t="s">
        <v>179</v>
      </c>
      <c r="AW100" s="15" t="s">
        <v>33</v>
      </c>
      <c r="AX100" s="15" t="s">
        <v>79</v>
      </c>
      <c r="AY100" s="258" t="s">
        <v>171</v>
      </c>
    </row>
    <row r="101" s="2" customFormat="1" ht="24.15" customHeight="1">
      <c r="A101" s="41"/>
      <c r="B101" s="42"/>
      <c r="C101" s="207" t="s">
        <v>224</v>
      </c>
      <c r="D101" s="207" t="s">
        <v>174</v>
      </c>
      <c r="E101" s="208" t="s">
        <v>4941</v>
      </c>
      <c r="F101" s="209" t="s">
        <v>4942</v>
      </c>
      <c r="G101" s="210" t="s">
        <v>234</v>
      </c>
      <c r="H101" s="211">
        <v>295</v>
      </c>
      <c r="I101" s="212"/>
      <c r="J101" s="213">
        <f>ROUND(I101*H101,2)</f>
        <v>0</v>
      </c>
      <c r="K101" s="209" t="s">
        <v>178</v>
      </c>
      <c r="L101" s="47"/>
      <c r="M101" s="214" t="s">
        <v>19</v>
      </c>
      <c r="N101" s="215" t="s">
        <v>42</v>
      </c>
      <c r="O101" s="87"/>
      <c r="P101" s="216">
        <f>O101*H101</f>
        <v>0</v>
      </c>
      <c r="Q101" s="216">
        <v>6.9999999999999994E-05</v>
      </c>
      <c r="R101" s="216">
        <f>Q101*H101</f>
        <v>0.020649999999999998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235</v>
      </c>
      <c r="AT101" s="218" t="s">
        <v>174</v>
      </c>
      <c r="AU101" s="218" t="s">
        <v>81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235</v>
      </c>
      <c r="BM101" s="218" t="s">
        <v>248</v>
      </c>
    </row>
    <row r="102" s="2" customFormat="1">
      <c r="A102" s="41"/>
      <c r="B102" s="42"/>
      <c r="C102" s="43"/>
      <c r="D102" s="220" t="s">
        <v>180</v>
      </c>
      <c r="E102" s="43"/>
      <c r="F102" s="221" t="s">
        <v>4943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180</v>
      </c>
      <c r="AU102" s="20" t="s">
        <v>81</v>
      </c>
    </row>
    <row r="103" s="13" customFormat="1">
      <c r="A103" s="13"/>
      <c r="B103" s="225"/>
      <c r="C103" s="226"/>
      <c r="D103" s="227" t="s">
        <v>182</v>
      </c>
      <c r="E103" s="228" t="s">
        <v>19</v>
      </c>
      <c r="F103" s="229" t="s">
        <v>4944</v>
      </c>
      <c r="G103" s="226"/>
      <c r="H103" s="230">
        <v>295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182</v>
      </c>
      <c r="AU103" s="236" t="s">
        <v>81</v>
      </c>
      <c r="AV103" s="13" t="s">
        <v>81</v>
      </c>
      <c r="AW103" s="13" t="s">
        <v>33</v>
      </c>
      <c r="AX103" s="13" t="s">
        <v>71</v>
      </c>
      <c r="AY103" s="236" t="s">
        <v>171</v>
      </c>
    </row>
    <row r="104" s="15" customFormat="1">
      <c r="A104" s="15"/>
      <c r="B104" s="248"/>
      <c r="C104" s="249"/>
      <c r="D104" s="227" t="s">
        <v>182</v>
      </c>
      <c r="E104" s="250" t="s">
        <v>19</v>
      </c>
      <c r="F104" s="251" t="s">
        <v>188</v>
      </c>
      <c r="G104" s="249"/>
      <c r="H104" s="252">
        <v>295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8" t="s">
        <v>182</v>
      </c>
      <c r="AU104" s="258" t="s">
        <v>81</v>
      </c>
      <c r="AV104" s="15" t="s">
        <v>179</v>
      </c>
      <c r="AW104" s="15" t="s">
        <v>33</v>
      </c>
      <c r="AX104" s="15" t="s">
        <v>79</v>
      </c>
      <c r="AY104" s="258" t="s">
        <v>171</v>
      </c>
    </row>
    <row r="105" s="2" customFormat="1" ht="33" customHeight="1">
      <c r="A105" s="41"/>
      <c r="B105" s="42"/>
      <c r="C105" s="207" t="s">
        <v>204</v>
      </c>
      <c r="D105" s="207" t="s">
        <v>174</v>
      </c>
      <c r="E105" s="208" t="s">
        <v>4945</v>
      </c>
      <c r="F105" s="209" t="s">
        <v>4946</v>
      </c>
      <c r="G105" s="210" t="s">
        <v>234</v>
      </c>
      <c r="H105" s="211">
        <v>35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9.0000000000000006E-05</v>
      </c>
      <c r="R105" s="216">
        <f>Q105*H105</f>
        <v>0.00315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235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258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4947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3" customFormat="1">
      <c r="A107" s="13"/>
      <c r="B107" s="225"/>
      <c r="C107" s="226"/>
      <c r="D107" s="227" t="s">
        <v>182</v>
      </c>
      <c r="E107" s="228" t="s">
        <v>19</v>
      </c>
      <c r="F107" s="229" t="s">
        <v>4948</v>
      </c>
      <c r="G107" s="226"/>
      <c r="H107" s="230">
        <v>35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182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171</v>
      </c>
    </row>
    <row r="108" s="15" customFormat="1">
      <c r="A108" s="15"/>
      <c r="B108" s="248"/>
      <c r="C108" s="249"/>
      <c r="D108" s="227" t="s">
        <v>182</v>
      </c>
      <c r="E108" s="250" t="s">
        <v>19</v>
      </c>
      <c r="F108" s="251" t="s">
        <v>188</v>
      </c>
      <c r="G108" s="249"/>
      <c r="H108" s="252">
        <v>35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182</v>
      </c>
      <c r="AU108" s="258" t="s">
        <v>81</v>
      </c>
      <c r="AV108" s="15" t="s">
        <v>179</v>
      </c>
      <c r="AW108" s="15" t="s">
        <v>33</v>
      </c>
      <c r="AX108" s="15" t="s">
        <v>79</v>
      </c>
      <c r="AY108" s="258" t="s">
        <v>171</v>
      </c>
    </row>
    <row r="109" s="2" customFormat="1" ht="16.5" customHeight="1">
      <c r="A109" s="41"/>
      <c r="B109" s="42"/>
      <c r="C109" s="207" t="s">
        <v>238</v>
      </c>
      <c r="D109" s="207" t="s">
        <v>174</v>
      </c>
      <c r="E109" s="208" t="s">
        <v>4949</v>
      </c>
      <c r="F109" s="209" t="s">
        <v>4950</v>
      </c>
      <c r="G109" s="210" t="s">
        <v>395</v>
      </c>
      <c r="H109" s="211">
        <v>2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2.0000000000000002E-05</v>
      </c>
      <c r="R109" s="216">
        <f>Q109*H109</f>
        <v>4.0000000000000003E-05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235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235</v>
      </c>
      <c r="BM109" s="218" t="s">
        <v>265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4951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2" customFormat="1" ht="16.5" customHeight="1">
      <c r="A111" s="41"/>
      <c r="B111" s="42"/>
      <c r="C111" s="207" t="s">
        <v>213</v>
      </c>
      <c r="D111" s="207" t="s">
        <v>174</v>
      </c>
      <c r="E111" s="208" t="s">
        <v>4952</v>
      </c>
      <c r="F111" s="209" t="s">
        <v>4953</v>
      </c>
      <c r="G111" s="210" t="s">
        <v>395</v>
      </c>
      <c r="H111" s="211">
        <v>2</v>
      </c>
      <c r="I111" s="212"/>
      <c r="J111" s="213">
        <f>ROUND(I111*H111,2)</f>
        <v>0</v>
      </c>
      <c r="K111" s="209" t="s">
        <v>178</v>
      </c>
      <c r="L111" s="47"/>
      <c r="M111" s="214" t="s">
        <v>19</v>
      </c>
      <c r="N111" s="215" t="s">
        <v>42</v>
      </c>
      <c r="O111" s="87"/>
      <c r="P111" s="216">
        <f>O111*H111</f>
        <v>0</v>
      </c>
      <c r="Q111" s="216">
        <v>1.0000000000000001E-05</v>
      </c>
      <c r="R111" s="216">
        <f>Q111*H111</f>
        <v>2.0000000000000002E-05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235</v>
      </c>
      <c r="AT111" s="218" t="s">
        <v>174</v>
      </c>
      <c r="AU111" s="218" t="s">
        <v>81</v>
      </c>
      <c r="AY111" s="20" t="s">
        <v>171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235</v>
      </c>
      <c r="BM111" s="218" t="s">
        <v>272</v>
      </c>
    </row>
    <row r="112" s="2" customFormat="1">
      <c r="A112" s="41"/>
      <c r="B112" s="42"/>
      <c r="C112" s="43"/>
      <c r="D112" s="220" t="s">
        <v>180</v>
      </c>
      <c r="E112" s="43"/>
      <c r="F112" s="221" t="s">
        <v>4954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180</v>
      </c>
      <c r="AU112" s="20" t="s">
        <v>81</v>
      </c>
    </row>
    <row r="113" s="2" customFormat="1" ht="24.15" customHeight="1">
      <c r="A113" s="41"/>
      <c r="B113" s="42"/>
      <c r="C113" s="207" t="s">
        <v>255</v>
      </c>
      <c r="D113" s="207" t="s">
        <v>174</v>
      </c>
      <c r="E113" s="208" t="s">
        <v>4955</v>
      </c>
      <c r="F113" s="209" t="s">
        <v>4956</v>
      </c>
      <c r="G113" s="210" t="s">
        <v>177</v>
      </c>
      <c r="H113" s="211">
        <v>0.23899999999999999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235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4957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4958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2" customFormat="1" ht="16.5" customHeight="1">
      <c r="A115" s="41"/>
      <c r="B115" s="42"/>
      <c r="C115" s="207" t="s">
        <v>219</v>
      </c>
      <c r="D115" s="207" t="s">
        <v>174</v>
      </c>
      <c r="E115" s="208" t="s">
        <v>4959</v>
      </c>
      <c r="F115" s="209" t="s">
        <v>4960</v>
      </c>
      <c r="G115" s="210" t="s">
        <v>1255</v>
      </c>
      <c r="H115" s="279"/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235</v>
      </c>
      <c r="AT115" s="218" t="s">
        <v>174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235</v>
      </c>
      <c r="BM115" s="218" t="s">
        <v>280</v>
      </c>
    </row>
    <row r="116" s="12" customFormat="1" ht="22.8" customHeight="1">
      <c r="A116" s="12"/>
      <c r="B116" s="191"/>
      <c r="C116" s="192"/>
      <c r="D116" s="193" t="s">
        <v>70</v>
      </c>
      <c r="E116" s="205" t="s">
        <v>2452</v>
      </c>
      <c r="F116" s="205" t="s">
        <v>4961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SUM(P117:P131)</f>
        <v>0</v>
      </c>
      <c r="Q116" s="199"/>
      <c r="R116" s="200">
        <f>SUM(R117:R131)</f>
        <v>0.018000000000000002</v>
      </c>
      <c r="S116" s="199"/>
      <c r="T116" s="201">
        <f>SUM(T117:T131)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81</v>
      </c>
      <c r="AT116" s="203" t="s">
        <v>70</v>
      </c>
      <c r="AU116" s="203" t="s">
        <v>79</v>
      </c>
      <c r="AY116" s="202" t="s">
        <v>171</v>
      </c>
      <c r="BK116" s="204">
        <f>SUM(BK117:BK131)</f>
        <v>0</v>
      </c>
    </row>
    <row r="117" s="2" customFormat="1" ht="24.15" customHeight="1">
      <c r="A117" s="41"/>
      <c r="B117" s="42"/>
      <c r="C117" s="207" t="s">
        <v>269</v>
      </c>
      <c r="D117" s="207" t="s">
        <v>174</v>
      </c>
      <c r="E117" s="208" t="s">
        <v>4962</v>
      </c>
      <c r="F117" s="209" t="s">
        <v>4963</v>
      </c>
      <c r="G117" s="210" t="s">
        <v>395</v>
      </c>
      <c r="H117" s="211">
        <v>18</v>
      </c>
      <c r="I117" s="212"/>
      <c r="J117" s="213">
        <f>ROUND(I117*H117,2)</f>
        <v>0</v>
      </c>
      <c r="K117" s="209" t="s">
        <v>178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0.00013999999999999999</v>
      </c>
      <c r="R117" s="216">
        <f>Q117*H117</f>
        <v>0.0025199999999999997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235</v>
      </c>
      <c r="AT117" s="218" t="s">
        <v>174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235</v>
      </c>
      <c r="BM117" s="218" t="s">
        <v>286</v>
      </c>
    </row>
    <row r="118" s="2" customFormat="1">
      <c r="A118" s="41"/>
      <c r="B118" s="42"/>
      <c r="C118" s="43"/>
      <c r="D118" s="220" t="s">
        <v>180</v>
      </c>
      <c r="E118" s="43"/>
      <c r="F118" s="221" t="s">
        <v>4964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180</v>
      </c>
      <c r="AU118" s="20" t="s">
        <v>81</v>
      </c>
    </row>
    <row r="119" s="2" customFormat="1" ht="21.75" customHeight="1">
      <c r="A119" s="41"/>
      <c r="B119" s="42"/>
      <c r="C119" s="207" t="s">
        <v>227</v>
      </c>
      <c r="D119" s="207" t="s">
        <v>174</v>
      </c>
      <c r="E119" s="208" t="s">
        <v>4965</v>
      </c>
      <c r="F119" s="209" t="s">
        <v>4966</v>
      </c>
      <c r="G119" s="210" t="s">
        <v>395</v>
      </c>
      <c r="H119" s="211">
        <v>18</v>
      </c>
      <c r="I119" s="212"/>
      <c r="J119" s="213">
        <f>ROUND(I119*H119,2)</f>
        <v>0</v>
      </c>
      <c r="K119" s="209" t="s">
        <v>178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0.00069999999999999999</v>
      </c>
      <c r="R119" s="216">
        <f>Q119*H119</f>
        <v>0.0126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235</v>
      </c>
      <c r="AT119" s="218" t="s">
        <v>174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235</v>
      </c>
      <c r="BM119" s="218" t="s">
        <v>200</v>
      </c>
    </row>
    <row r="120" s="2" customFormat="1">
      <c r="A120" s="41"/>
      <c r="B120" s="42"/>
      <c r="C120" s="43"/>
      <c r="D120" s="220" t="s">
        <v>180</v>
      </c>
      <c r="E120" s="43"/>
      <c r="F120" s="221" t="s">
        <v>4967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180</v>
      </c>
      <c r="AU120" s="20" t="s">
        <v>81</v>
      </c>
    </row>
    <row r="121" s="2" customFormat="1" ht="24.15" customHeight="1">
      <c r="A121" s="41"/>
      <c r="B121" s="42"/>
      <c r="C121" s="207" t="s">
        <v>8</v>
      </c>
      <c r="D121" s="207" t="s">
        <v>174</v>
      </c>
      <c r="E121" s="208" t="s">
        <v>4968</v>
      </c>
      <c r="F121" s="209" t="s">
        <v>4969</v>
      </c>
      <c r="G121" s="210" t="s">
        <v>395</v>
      </c>
      <c r="H121" s="211">
        <v>3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235</v>
      </c>
      <c r="AT121" s="218" t="s">
        <v>174</v>
      </c>
      <c r="AU121" s="218" t="s">
        <v>81</v>
      </c>
      <c r="AY121" s="20" t="s">
        <v>171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235</v>
      </c>
      <c r="BM121" s="218" t="s">
        <v>372</v>
      </c>
    </row>
    <row r="122" s="2" customFormat="1" ht="16.5" customHeight="1">
      <c r="A122" s="41"/>
      <c r="B122" s="42"/>
      <c r="C122" s="207" t="s">
        <v>235</v>
      </c>
      <c r="D122" s="207" t="s">
        <v>174</v>
      </c>
      <c r="E122" s="208" t="s">
        <v>4970</v>
      </c>
      <c r="F122" s="209" t="s">
        <v>4971</v>
      </c>
      <c r="G122" s="210" t="s">
        <v>395</v>
      </c>
      <c r="H122" s="211">
        <v>2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0.00089999999999999998</v>
      </c>
      <c r="R122" s="216">
        <f>Q122*H122</f>
        <v>0.0018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235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235</v>
      </c>
      <c r="BM122" s="218" t="s">
        <v>396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4972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2" customFormat="1" ht="16.5" customHeight="1">
      <c r="A124" s="41"/>
      <c r="B124" s="42"/>
      <c r="C124" s="207" t="s">
        <v>346</v>
      </c>
      <c r="D124" s="207" t="s">
        <v>174</v>
      </c>
      <c r="E124" s="208" t="s">
        <v>4973</v>
      </c>
      <c r="F124" s="209" t="s">
        <v>4974</v>
      </c>
      <c r="G124" s="210" t="s">
        <v>395</v>
      </c>
      <c r="H124" s="211">
        <v>2</v>
      </c>
      <c r="I124" s="212"/>
      <c r="J124" s="213">
        <f>ROUND(I124*H124,2)</f>
        <v>0</v>
      </c>
      <c r="K124" s="209" t="s">
        <v>178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0.00027</v>
      </c>
      <c r="R124" s="216">
        <f>Q124*H124</f>
        <v>0.00054000000000000001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235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401</v>
      </c>
    </row>
    <row r="125" s="2" customFormat="1">
      <c r="A125" s="41"/>
      <c r="B125" s="42"/>
      <c r="C125" s="43"/>
      <c r="D125" s="220" t="s">
        <v>180</v>
      </c>
      <c r="E125" s="43"/>
      <c r="F125" s="221" t="s">
        <v>4975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180</v>
      </c>
      <c r="AU125" s="20" t="s">
        <v>81</v>
      </c>
    </row>
    <row r="126" s="2" customFormat="1" ht="16.5" customHeight="1">
      <c r="A126" s="41"/>
      <c r="B126" s="42"/>
      <c r="C126" s="207" t="s">
        <v>241</v>
      </c>
      <c r="D126" s="207" t="s">
        <v>174</v>
      </c>
      <c r="E126" s="208" t="s">
        <v>4976</v>
      </c>
      <c r="F126" s="209" t="s">
        <v>4977</v>
      </c>
      <c r="G126" s="210" t="s">
        <v>395</v>
      </c>
      <c r="H126" s="211">
        <v>2</v>
      </c>
      <c r="I126" s="212"/>
      <c r="J126" s="213">
        <f>ROUND(I126*H126,2)</f>
        <v>0</v>
      </c>
      <c r="K126" s="209" t="s">
        <v>178</v>
      </c>
      <c r="L126" s="47"/>
      <c r="M126" s="214" t="s">
        <v>19</v>
      </c>
      <c r="N126" s="215" t="s">
        <v>42</v>
      </c>
      <c r="O126" s="87"/>
      <c r="P126" s="216">
        <f>O126*H126</f>
        <v>0</v>
      </c>
      <c r="Q126" s="216">
        <v>0.00027</v>
      </c>
      <c r="R126" s="216">
        <f>Q126*H126</f>
        <v>0.00054000000000000001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235</v>
      </c>
      <c r="AT126" s="218" t="s">
        <v>174</v>
      </c>
      <c r="AU126" s="218" t="s">
        <v>81</v>
      </c>
      <c r="AY126" s="20" t="s">
        <v>171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79</v>
      </c>
      <c r="BK126" s="219">
        <f>ROUND(I126*H126,2)</f>
        <v>0</v>
      </c>
      <c r="BL126" s="20" t="s">
        <v>235</v>
      </c>
      <c r="BM126" s="218" t="s">
        <v>406</v>
      </c>
    </row>
    <row r="127" s="2" customFormat="1">
      <c r="A127" s="41"/>
      <c r="B127" s="42"/>
      <c r="C127" s="43"/>
      <c r="D127" s="220" t="s">
        <v>180</v>
      </c>
      <c r="E127" s="43"/>
      <c r="F127" s="221" t="s">
        <v>4978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180</v>
      </c>
      <c r="AU127" s="20" t="s">
        <v>81</v>
      </c>
    </row>
    <row r="128" s="2" customFormat="1" ht="16.5" customHeight="1">
      <c r="A128" s="41"/>
      <c r="B128" s="42"/>
      <c r="C128" s="207" t="s">
        <v>392</v>
      </c>
      <c r="D128" s="207" t="s">
        <v>174</v>
      </c>
      <c r="E128" s="208" t="s">
        <v>4979</v>
      </c>
      <c r="F128" s="209" t="s">
        <v>4980</v>
      </c>
      <c r="G128" s="210" t="s">
        <v>395</v>
      </c>
      <c r="H128" s="211">
        <v>1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416</v>
      </c>
    </row>
    <row r="129" s="2" customFormat="1" ht="37.8" customHeight="1">
      <c r="A129" s="41"/>
      <c r="B129" s="42"/>
      <c r="C129" s="269" t="s">
        <v>248</v>
      </c>
      <c r="D129" s="269" t="s">
        <v>565</v>
      </c>
      <c r="E129" s="270" t="s">
        <v>4981</v>
      </c>
      <c r="F129" s="271" t="s">
        <v>4982</v>
      </c>
      <c r="G129" s="272" t="s">
        <v>395</v>
      </c>
      <c r="H129" s="273">
        <v>1</v>
      </c>
      <c r="I129" s="274"/>
      <c r="J129" s="275">
        <f>ROUND(I129*H129,2)</f>
        <v>0</v>
      </c>
      <c r="K129" s="271" t="s">
        <v>19</v>
      </c>
      <c r="L129" s="276"/>
      <c r="M129" s="277" t="s">
        <v>19</v>
      </c>
      <c r="N129" s="278" t="s">
        <v>42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286</v>
      </c>
      <c r="AT129" s="218" t="s">
        <v>565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235</v>
      </c>
      <c r="BM129" s="218" t="s">
        <v>424</v>
      </c>
    </row>
    <row r="130" s="2" customFormat="1" ht="24.15" customHeight="1">
      <c r="A130" s="41"/>
      <c r="B130" s="42"/>
      <c r="C130" s="207" t="s">
        <v>7</v>
      </c>
      <c r="D130" s="207" t="s">
        <v>174</v>
      </c>
      <c r="E130" s="208" t="s">
        <v>4983</v>
      </c>
      <c r="F130" s="209" t="s">
        <v>4984</v>
      </c>
      <c r="G130" s="210" t="s">
        <v>1255</v>
      </c>
      <c r="H130" s="279"/>
      <c r="I130" s="212"/>
      <c r="J130" s="213">
        <f>ROUND(I130*H130,2)</f>
        <v>0</v>
      </c>
      <c r="K130" s="209" t="s">
        <v>178</v>
      </c>
      <c r="L130" s="47"/>
      <c r="M130" s="214" t="s">
        <v>19</v>
      </c>
      <c r="N130" s="215" t="s">
        <v>42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235</v>
      </c>
      <c r="AT130" s="218" t="s">
        <v>174</v>
      </c>
      <c r="AU130" s="218" t="s">
        <v>81</v>
      </c>
      <c r="AY130" s="20" t="s">
        <v>171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235</v>
      </c>
      <c r="BM130" s="218" t="s">
        <v>428</v>
      </c>
    </row>
    <row r="131" s="2" customFormat="1">
      <c r="A131" s="41"/>
      <c r="B131" s="42"/>
      <c r="C131" s="43"/>
      <c r="D131" s="220" t="s">
        <v>180</v>
      </c>
      <c r="E131" s="43"/>
      <c r="F131" s="221" t="s">
        <v>4985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180</v>
      </c>
      <c r="AU131" s="20" t="s">
        <v>81</v>
      </c>
    </row>
    <row r="132" s="12" customFormat="1" ht="22.8" customHeight="1">
      <c r="A132" s="12"/>
      <c r="B132" s="191"/>
      <c r="C132" s="192"/>
      <c r="D132" s="193" t="s">
        <v>70</v>
      </c>
      <c r="E132" s="205" t="s">
        <v>4986</v>
      </c>
      <c r="F132" s="205" t="s">
        <v>4987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SUM(P133:P157)</f>
        <v>0</v>
      </c>
      <c r="Q132" s="199"/>
      <c r="R132" s="200">
        <f>SUM(R133:R157)</f>
        <v>0.65010999999999997</v>
      </c>
      <c r="S132" s="199"/>
      <c r="T132" s="201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81</v>
      </c>
      <c r="AT132" s="203" t="s">
        <v>70</v>
      </c>
      <c r="AU132" s="203" t="s">
        <v>79</v>
      </c>
      <c r="AY132" s="202" t="s">
        <v>171</v>
      </c>
      <c r="BK132" s="204">
        <f>SUM(BK133:BK157)</f>
        <v>0</v>
      </c>
    </row>
    <row r="133" s="2" customFormat="1" ht="24.15" customHeight="1">
      <c r="A133" s="41"/>
      <c r="B133" s="42"/>
      <c r="C133" s="207" t="s">
        <v>258</v>
      </c>
      <c r="D133" s="207" t="s">
        <v>174</v>
      </c>
      <c r="E133" s="208" t="s">
        <v>4988</v>
      </c>
      <c r="F133" s="209" t="s">
        <v>4989</v>
      </c>
      <c r="G133" s="210" t="s">
        <v>395</v>
      </c>
      <c r="H133" s="211">
        <v>1</v>
      </c>
      <c r="I133" s="212"/>
      <c r="J133" s="213">
        <f>ROUND(I133*H133,2)</f>
        <v>0</v>
      </c>
      <c r="K133" s="209" t="s">
        <v>178</v>
      </c>
      <c r="L133" s="47"/>
      <c r="M133" s="214" t="s">
        <v>19</v>
      </c>
      <c r="N133" s="215" t="s">
        <v>42</v>
      </c>
      <c r="O133" s="87"/>
      <c r="P133" s="216">
        <f>O133*H133</f>
        <v>0</v>
      </c>
      <c r="Q133" s="216">
        <v>0.01035</v>
      </c>
      <c r="R133" s="216">
        <f>Q133*H133</f>
        <v>0.01035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235</v>
      </c>
      <c r="AT133" s="218" t="s">
        <v>174</v>
      </c>
      <c r="AU133" s="218" t="s">
        <v>81</v>
      </c>
      <c r="AY133" s="20" t="s">
        <v>171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235</v>
      </c>
      <c r="BM133" s="218" t="s">
        <v>4990</v>
      </c>
    </row>
    <row r="134" s="2" customFormat="1">
      <c r="A134" s="41"/>
      <c r="B134" s="42"/>
      <c r="C134" s="43"/>
      <c r="D134" s="220" t="s">
        <v>180</v>
      </c>
      <c r="E134" s="43"/>
      <c r="F134" s="221" t="s">
        <v>4991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180</v>
      </c>
      <c r="AU134" s="20" t="s">
        <v>81</v>
      </c>
    </row>
    <row r="135" s="2" customFormat="1" ht="24.15" customHeight="1">
      <c r="A135" s="41"/>
      <c r="B135" s="42"/>
      <c r="C135" s="207" t="s">
        <v>421</v>
      </c>
      <c r="D135" s="207" t="s">
        <v>174</v>
      </c>
      <c r="E135" s="208" t="s">
        <v>4992</v>
      </c>
      <c r="F135" s="209" t="s">
        <v>4993</v>
      </c>
      <c r="G135" s="210" t="s">
        <v>395</v>
      </c>
      <c r="H135" s="211">
        <v>2</v>
      </c>
      <c r="I135" s="212"/>
      <c r="J135" s="213">
        <f>ROUND(I135*H135,2)</f>
        <v>0</v>
      </c>
      <c r="K135" s="209" t="s">
        <v>178</v>
      </c>
      <c r="L135" s="47"/>
      <c r="M135" s="214" t="s">
        <v>19</v>
      </c>
      <c r="N135" s="215" t="s">
        <v>42</v>
      </c>
      <c r="O135" s="87"/>
      <c r="P135" s="216">
        <f>O135*H135</f>
        <v>0</v>
      </c>
      <c r="Q135" s="216">
        <v>0.022700000000000001</v>
      </c>
      <c r="R135" s="216">
        <f>Q135*H135</f>
        <v>0.045400000000000003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235</v>
      </c>
      <c r="AT135" s="218" t="s">
        <v>174</v>
      </c>
      <c r="AU135" s="218" t="s">
        <v>81</v>
      </c>
      <c r="AY135" s="20" t="s">
        <v>171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235</v>
      </c>
      <c r="BM135" s="218" t="s">
        <v>4994</v>
      </c>
    </row>
    <row r="136" s="2" customFormat="1">
      <c r="A136" s="41"/>
      <c r="B136" s="42"/>
      <c r="C136" s="43"/>
      <c r="D136" s="220" t="s">
        <v>180</v>
      </c>
      <c r="E136" s="43"/>
      <c r="F136" s="221" t="s">
        <v>4995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180</v>
      </c>
      <c r="AU136" s="20" t="s">
        <v>81</v>
      </c>
    </row>
    <row r="137" s="2" customFormat="1" ht="24.15" customHeight="1">
      <c r="A137" s="41"/>
      <c r="B137" s="42"/>
      <c r="C137" s="207" t="s">
        <v>265</v>
      </c>
      <c r="D137" s="207" t="s">
        <v>174</v>
      </c>
      <c r="E137" s="208" t="s">
        <v>4996</v>
      </c>
      <c r="F137" s="209" t="s">
        <v>4997</v>
      </c>
      <c r="G137" s="210" t="s">
        <v>395</v>
      </c>
      <c r="H137" s="211">
        <v>1</v>
      </c>
      <c r="I137" s="212"/>
      <c r="J137" s="213">
        <f>ROUND(I137*H137,2)</f>
        <v>0</v>
      </c>
      <c r="K137" s="209" t="s">
        <v>178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0.0309</v>
      </c>
      <c r="R137" s="216">
        <f>Q137*H137</f>
        <v>0.0309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235</v>
      </c>
      <c r="AT137" s="218" t="s">
        <v>174</v>
      </c>
      <c r="AU137" s="218" t="s">
        <v>81</v>
      </c>
      <c r="AY137" s="20" t="s">
        <v>171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235</v>
      </c>
      <c r="BM137" s="218" t="s">
        <v>4998</v>
      </c>
    </row>
    <row r="138" s="2" customFormat="1">
      <c r="A138" s="41"/>
      <c r="B138" s="42"/>
      <c r="C138" s="43"/>
      <c r="D138" s="220" t="s">
        <v>180</v>
      </c>
      <c r="E138" s="43"/>
      <c r="F138" s="221" t="s">
        <v>4999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180</v>
      </c>
      <c r="AU138" s="20" t="s">
        <v>81</v>
      </c>
    </row>
    <row r="139" s="2" customFormat="1" ht="24.15" customHeight="1">
      <c r="A139" s="41"/>
      <c r="B139" s="42"/>
      <c r="C139" s="207" t="s">
        <v>431</v>
      </c>
      <c r="D139" s="207" t="s">
        <v>174</v>
      </c>
      <c r="E139" s="208" t="s">
        <v>5000</v>
      </c>
      <c r="F139" s="209" t="s">
        <v>5001</v>
      </c>
      <c r="G139" s="210" t="s">
        <v>395</v>
      </c>
      <c r="H139" s="211">
        <v>4</v>
      </c>
      <c r="I139" s="212"/>
      <c r="J139" s="213">
        <f>ROUND(I139*H139,2)</f>
        <v>0</v>
      </c>
      <c r="K139" s="209" t="s">
        <v>178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0.036639999999999999</v>
      </c>
      <c r="R139" s="216">
        <f>Q139*H139</f>
        <v>0.14656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235</v>
      </c>
      <c r="AT139" s="218" t="s">
        <v>174</v>
      </c>
      <c r="AU139" s="218" t="s">
        <v>81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235</v>
      </c>
      <c r="BM139" s="218" t="s">
        <v>5002</v>
      </c>
    </row>
    <row r="140" s="2" customFormat="1">
      <c r="A140" s="41"/>
      <c r="B140" s="42"/>
      <c r="C140" s="43"/>
      <c r="D140" s="220" t="s">
        <v>180</v>
      </c>
      <c r="E140" s="43"/>
      <c r="F140" s="221" t="s">
        <v>5003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180</v>
      </c>
      <c r="AU140" s="20" t="s">
        <v>81</v>
      </c>
    </row>
    <row r="141" s="2" customFormat="1" ht="24.15" customHeight="1">
      <c r="A141" s="41"/>
      <c r="B141" s="42"/>
      <c r="C141" s="207" t="s">
        <v>272</v>
      </c>
      <c r="D141" s="207" t="s">
        <v>174</v>
      </c>
      <c r="E141" s="208" t="s">
        <v>5004</v>
      </c>
      <c r="F141" s="209" t="s">
        <v>5005</v>
      </c>
      <c r="G141" s="210" t="s">
        <v>395</v>
      </c>
      <c r="H141" s="211">
        <v>1</v>
      </c>
      <c r="I141" s="212"/>
      <c r="J141" s="213">
        <f>ROUND(I141*H141,2)</f>
        <v>0</v>
      </c>
      <c r="K141" s="209" t="s">
        <v>178</v>
      </c>
      <c r="L141" s="47"/>
      <c r="M141" s="214" t="s">
        <v>19</v>
      </c>
      <c r="N141" s="215" t="s">
        <v>42</v>
      </c>
      <c r="O141" s="87"/>
      <c r="P141" s="216">
        <f>O141*H141</f>
        <v>0</v>
      </c>
      <c r="Q141" s="216">
        <v>0.060699999999999997</v>
      </c>
      <c r="R141" s="216">
        <f>Q141*H141</f>
        <v>0.060699999999999997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235</v>
      </c>
      <c r="AT141" s="218" t="s">
        <v>174</v>
      </c>
      <c r="AU141" s="218" t="s">
        <v>81</v>
      </c>
      <c r="AY141" s="20" t="s">
        <v>171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235</v>
      </c>
      <c r="BM141" s="218" t="s">
        <v>5006</v>
      </c>
    </row>
    <row r="142" s="2" customFormat="1">
      <c r="A142" s="41"/>
      <c r="B142" s="42"/>
      <c r="C142" s="43"/>
      <c r="D142" s="220" t="s">
        <v>180</v>
      </c>
      <c r="E142" s="43"/>
      <c r="F142" s="221" t="s">
        <v>5007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180</v>
      </c>
      <c r="AU142" s="20" t="s">
        <v>81</v>
      </c>
    </row>
    <row r="143" s="2" customFormat="1" ht="24.15" customHeight="1">
      <c r="A143" s="41"/>
      <c r="B143" s="42"/>
      <c r="C143" s="207" t="s">
        <v>454</v>
      </c>
      <c r="D143" s="207" t="s">
        <v>174</v>
      </c>
      <c r="E143" s="208" t="s">
        <v>5008</v>
      </c>
      <c r="F143" s="209" t="s">
        <v>5009</v>
      </c>
      <c r="G143" s="210" t="s">
        <v>395</v>
      </c>
      <c r="H143" s="211">
        <v>2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0.021760000000000002</v>
      </c>
      <c r="R143" s="216">
        <f>Q143*H143</f>
        <v>0.043520000000000003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5010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5011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2" customFormat="1" ht="24.15" customHeight="1">
      <c r="A145" s="41"/>
      <c r="B145" s="42"/>
      <c r="C145" s="207" t="s">
        <v>276</v>
      </c>
      <c r="D145" s="207" t="s">
        <v>174</v>
      </c>
      <c r="E145" s="208" t="s">
        <v>5012</v>
      </c>
      <c r="F145" s="209" t="s">
        <v>5013</v>
      </c>
      <c r="G145" s="210" t="s">
        <v>395</v>
      </c>
      <c r="H145" s="211">
        <v>4</v>
      </c>
      <c r="I145" s="212"/>
      <c r="J145" s="213">
        <f>ROUND(I145*H145,2)</f>
        <v>0</v>
      </c>
      <c r="K145" s="209" t="s">
        <v>178</v>
      </c>
      <c r="L145" s="47"/>
      <c r="M145" s="214" t="s">
        <v>19</v>
      </c>
      <c r="N145" s="215" t="s">
        <v>42</v>
      </c>
      <c r="O145" s="87"/>
      <c r="P145" s="216">
        <f>O145*H145</f>
        <v>0</v>
      </c>
      <c r="Q145" s="216">
        <v>0.034799999999999998</v>
      </c>
      <c r="R145" s="216">
        <f>Q145*H145</f>
        <v>0.13919999999999999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235</v>
      </c>
      <c r="AT145" s="218" t="s">
        <v>174</v>
      </c>
      <c r="AU145" s="218" t="s">
        <v>81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5014</v>
      </c>
    </row>
    <row r="146" s="2" customFormat="1">
      <c r="A146" s="41"/>
      <c r="B146" s="42"/>
      <c r="C146" s="43"/>
      <c r="D146" s="220" t="s">
        <v>180</v>
      </c>
      <c r="E146" s="43"/>
      <c r="F146" s="221" t="s">
        <v>5015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180</v>
      </c>
      <c r="AU146" s="20" t="s">
        <v>81</v>
      </c>
    </row>
    <row r="147" s="2" customFormat="1" ht="24.15" customHeight="1">
      <c r="A147" s="41"/>
      <c r="B147" s="42"/>
      <c r="C147" s="207" t="s">
        <v>464</v>
      </c>
      <c r="D147" s="207" t="s">
        <v>174</v>
      </c>
      <c r="E147" s="208" t="s">
        <v>5016</v>
      </c>
      <c r="F147" s="209" t="s">
        <v>5017</v>
      </c>
      <c r="G147" s="210" t="s">
        <v>395</v>
      </c>
      <c r="H147" s="211">
        <v>1</v>
      </c>
      <c r="I147" s="212"/>
      <c r="J147" s="213">
        <f>ROUND(I147*H147,2)</f>
        <v>0</v>
      </c>
      <c r="K147" s="209" t="s">
        <v>178</v>
      </c>
      <c r="L147" s="47"/>
      <c r="M147" s="214" t="s">
        <v>19</v>
      </c>
      <c r="N147" s="215" t="s">
        <v>42</v>
      </c>
      <c r="O147" s="87"/>
      <c r="P147" s="216">
        <f>O147*H147</f>
        <v>0</v>
      </c>
      <c r="Q147" s="216">
        <v>0.047840000000000001</v>
      </c>
      <c r="R147" s="216">
        <f>Q147*H147</f>
        <v>0.047840000000000001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235</v>
      </c>
      <c r="AT147" s="218" t="s">
        <v>174</v>
      </c>
      <c r="AU147" s="218" t="s">
        <v>81</v>
      </c>
      <c r="AY147" s="20" t="s">
        <v>171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235</v>
      </c>
      <c r="BM147" s="218" t="s">
        <v>5018</v>
      </c>
    </row>
    <row r="148" s="2" customFormat="1">
      <c r="A148" s="41"/>
      <c r="B148" s="42"/>
      <c r="C148" s="43"/>
      <c r="D148" s="220" t="s">
        <v>180</v>
      </c>
      <c r="E148" s="43"/>
      <c r="F148" s="221" t="s">
        <v>5019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180</v>
      </c>
      <c r="AU148" s="20" t="s">
        <v>81</v>
      </c>
    </row>
    <row r="149" s="2" customFormat="1" ht="24.15" customHeight="1">
      <c r="A149" s="41"/>
      <c r="B149" s="42"/>
      <c r="C149" s="207" t="s">
        <v>280</v>
      </c>
      <c r="D149" s="207" t="s">
        <v>174</v>
      </c>
      <c r="E149" s="208" t="s">
        <v>5020</v>
      </c>
      <c r="F149" s="209" t="s">
        <v>5021</v>
      </c>
      <c r="G149" s="210" t="s">
        <v>395</v>
      </c>
      <c r="H149" s="211">
        <v>1</v>
      </c>
      <c r="I149" s="212"/>
      <c r="J149" s="213">
        <f>ROUND(I149*H149,2)</f>
        <v>0</v>
      </c>
      <c r="K149" s="209" t="s">
        <v>178</v>
      </c>
      <c r="L149" s="47"/>
      <c r="M149" s="214" t="s">
        <v>19</v>
      </c>
      <c r="N149" s="215" t="s">
        <v>42</v>
      </c>
      <c r="O149" s="87"/>
      <c r="P149" s="216">
        <f>O149*H149</f>
        <v>0</v>
      </c>
      <c r="Q149" s="216">
        <v>0.045319999999999999</v>
      </c>
      <c r="R149" s="216">
        <f>Q149*H149</f>
        <v>0.045319999999999999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235</v>
      </c>
      <c r="AT149" s="218" t="s">
        <v>174</v>
      </c>
      <c r="AU149" s="218" t="s">
        <v>81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5022</v>
      </c>
    </row>
    <row r="150" s="2" customFormat="1">
      <c r="A150" s="41"/>
      <c r="B150" s="42"/>
      <c r="C150" s="43"/>
      <c r="D150" s="220" t="s">
        <v>180</v>
      </c>
      <c r="E150" s="43"/>
      <c r="F150" s="221" t="s">
        <v>5023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180</v>
      </c>
      <c r="AU150" s="20" t="s">
        <v>81</v>
      </c>
    </row>
    <row r="151" s="2" customFormat="1" ht="24.15" customHeight="1">
      <c r="A151" s="41"/>
      <c r="B151" s="42"/>
      <c r="C151" s="207" t="s">
        <v>172</v>
      </c>
      <c r="D151" s="207" t="s">
        <v>174</v>
      </c>
      <c r="E151" s="208" t="s">
        <v>5024</v>
      </c>
      <c r="F151" s="209" t="s">
        <v>5025</v>
      </c>
      <c r="G151" s="210" t="s">
        <v>395</v>
      </c>
      <c r="H151" s="211">
        <v>1</v>
      </c>
      <c r="I151" s="212"/>
      <c r="J151" s="213">
        <f>ROUND(I151*H151,2)</f>
        <v>0</v>
      </c>
      <c r="K151" s="209" t="s">
        <v>178</v>
      </c>
      <c r="L151" s="47"/>
      <c r="M151" s="214" t="s">
        <v>19</v>
      </c>
      <c r="N151" s="215" t="s">
        <v>42</v>
      </c>
      <c r="O151" s="87"/>
      <c r="P151" s="216">
        <f>O151*H151</f>
        <v>0</v>
      </c>
      <c r="Q151" s="216">
        <v>0.080320000000000003</v>
      </c>
      <c r="R151" s="216">
        <f>Q151*H151</f>
        <v>0.080320000000000003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235</v>
      </c>
      <c r="AT151" s="218" t="s">
        <v>174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235</v>
      </c>
      <c r="BM151" s="218" t="s">
        <v>5026</v>
      </c>
    </row>
    <row r="152" s="2" customFormat="1">
      <c r="A152" s="41"/>
      <c r="B152" s="42"/>
      <c r="C152" s="43"/>
      <c r="D152" s="220" t="s">
        <v>180</v>
      </c>
      <c r="E152" s="43"/>
      <c r="F152" s="221" t="s">
        <v>5027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180</v>
      </c>
      <c r="AU152" s="20" t="s">
        <v>81</v>
      </c>
    </row>
    <row r="153" s="2" customFormat="1" ht="16.5" customHeight="1">
      <c r="A153" s="41"/>
      <c r="B153" s="42"/>
      <c r="C153" s="207" t="s">
        <v>286</v>
      </c>
      <c r="D153" s="207" t="s">
        <v>174</v>
      </c>
      <c r="E153" s="208" t="s">
        <v>5028</v>
      </c>
      <c r="F153" s="209" t="s">
        <v>5029</v>
      </c>
      <c r="G153" s="210" t="s">
        <v>395</v>
      </c>
      <c r="H153" s="211">
        <v>3</v>
      </c>
      <c r="I153" s="212"/>
      <c r="J153" s="213">
        <f>ROUND(I153*H153,2)</f>
        <v>0</v>
      </c>
      <c r="K153" s="209" t="s">
        <v>178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235</v>
      </c>
      <c r="AT153" s="218" t="s">
        <v>174</v>
      </c>
      <c r="AU153" s="218" t="s">
        <v>81</v>
      </c>
      <c r="AY153" s="20" t="s">
        <v>171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235</v>
      </c>
      <c r="BM153" s="218" t="s">
        <v>515</v>
      </c>
    </row>
    <row r="154" s="2" customFormat="1">
      <c r="A154" s="41"/>
      <c r="B154" s="42"/>
      <c r="C154" s="43"/>
      <c r="D154" s="220" t="s">
        <v>180</v>
      </c>
      <c r="E154" s="43"/>
      <c r="F154" s="221" t="s">
        <v>5030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180</v>
      </c>
      <c r="AU154" s="20" t="s">
        <v>81</v>
      </c>
    </row>
    <row r="155" s="2" customFormat="1" ht="16.5" customHeight="1">
      <c r="A155" s="41"/>
      <c r="B155" s="42"/>
      <c r="C155" s="269" t="s">
        <v>500</v>
      </c>
      <c r="D155" s="269" t="s">
        <v>565</v>
      </c>
      <c r="E155" s="270" t="s">
        <v>5031</v>
      </c>
      <c r="F155" s="271" t="s">
        <v>5032</v>
      </c>
      <c r="G155" s="272" t="s">
        <v>395</v>
      </c>
      <c r="H155" s="273">
        <v>3</v>
      </c>
      <c r="I155" s="274"/>
      <c r="J155" s="275">
        <f>ROUND(I155*H155,2)</f>
        <v>0</v>
      </c>
      <c r="K155" s="271" t="s">
        <v>19</v>
      </c>
      <c r="L155" s="276"/>
      <c r="M155" s="277" t="s">
        <v>19</v>
      </c>
      <c r="N155" s="278" t="s">
        <v>42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286</v>
      </c>
      <c r="AT155" s="218" t="s">
        <v>565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525</v>
      </c>
    </row>
    <row r="156" s="2" customFormat="1" ht="24.15" customHeight="1">
      <c r="A156" s="41"/>
      <c r="B156" s="42"/>
      <c r="C156" s="207" t="s">
        <v>200</v>
      </c>
      <c r="D156" s="207" t="s">
        <v>174</v>
      </c>
      <c r="E156" s="208" t="s">
        <v>5033</v>
      </c>
      <c r="F156" s="209" t="s">
        <v>5034</v>
      </c>
      <c r="G156" s="210" t="s">
        <v>177</v>
      </c>
      <c r="H156" s="211">
        <v>0.65000000000000002</v>
      </c>
      <c r="I156" s="212"/>
      <c r="J156" s="213">
        <f>ROUND(I156*H156,2)</f>
        <v>0</v>
      </c>
      <c r="K156" s="209" t="s">
        <v>178</v>
      </c>
      <c r="L156" s="47"/>
      <c r="M156" s="214" t="s">
        <v>19</v>
      </c>
      <c r="N156" s="215" t="s">
        <v>42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235</v>
      </c>
      <c r="AT156" s="218" t="s">
        <v>174</v>
      </c>
      <c r="AU156" s="218" t="s">
        <v>81</v>
      </c>
      <c r="AY156" s="20" t="s">
        <v>171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235</v>
      </c>
      <c r="BM156" s="218" t="s">
        <v>5035</v>
      </c>
    </row>
    <row r="157" s="2" customFormat="1">
      <c r="A157" s="41"/>
      <c r="B157" s="42"/>
      <c r="C157" s="43"/>
      <c r="D157" s="220" t="s">
        <v>180</v>
      </c>
      <c r="E157" s="43"/>
      <c r="F157" s="221" t="s">
        <v>5036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180</v>
      </c>
      <c r="AU157" s="20" t="s">
        <v>81</v>
      </c>
    </row>
    <row r="158" s="12" customFormat="1" ht="22.8" customHeight="1">
      <c r="A158" s="12"/>
      <c r="B158" s="191"/>
      <c r="C158" s="192"/>
      <c r="D158" s="193" t="s">
        <v>70</v>
      </c>
      <c r="E158" s="205" t="s">
        <v>5037</v>
      </c>
      <c r="F158" s="205" t="s">
        <v>5038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SUM(P159:P165)</f>
        <v>0</v>
      </c>
      <c r="Q158" s="199"/>
      <c r="R158" s="200">
        <f>SUM(R159:R165)</f>
        <v>0.0081000000000000013</v>
      </c>
      <c r="S158" s="199"/>
      <c r="T158" s="201">
        <f>SUM(T159:T165)</f>
        <v>1.19967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79</v>
      </c>
      <c r="AT158" s="203" t="s">
        <v>70</v>
      </c>
      <c r="AU158" s="203" t="s">
        <v>79</v>
      </c>
      <c r="AY158" s="202" t="s">
        <v>171</v>
      </c>
      <c r="BK158" s="204">
        <f>SUM(BK159:BK165)</f>
        <v>0</v>
      </c>
    </row>
    <row r="159" s="2" customFormat="1" ht="16.5" customHeight="1">
      <c r="A159" s="41"/>
      <c r="B159" s="42"/>
      <c r="C159" s="207" t="s">
        <v>512</v>
      </c>
      <c r="D159" s="207" t="s">
        <v>174</v>
      </c>
      <c r="E159" s="208" t="s">
        <v>5039</v>
      </c>
      <c r="F159" s="209" t="s">
        <v>5040</v>
      </c>
      <c r="G159" s="210" t="s">
        <v>234</v>
      </c>
      <c r="H159" s="211">
        <v>240</v>
      </c>
      <c r="I159" s="212"/>
      <c r="J159" s="213">
        <f>ROUND(I159*H159,2)</f>
        <v>0</v>
      </c>
      <c r="K159" s="209" t="s">
        <v>178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2.0000000000000002E-05</v>
      </c>
      <c r="R159" s="216">
        <f>Q159*H159</f>
        <v>0.0048000000000000004</v>
      </c>
      <c r="S159" s="216">
        <v>0.0032000000000000002</v>
      </c>
      <c r="T159" s="217">
        <f>S159*H159</f>
        <v>0.76800000000000002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179</v>
      </c>
      <c r="AT159" s="218" t="s">
        <v>174</v>
      </c>
      <c r="AU159" s="218" t="s">
        <v>81</v>
      </c>
      <c r="AY159" s="20" t="s">
        <v>171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179</v>
      </c>
      <c r="BM159" s="218" t="s">
        <v>541</v>
      </c>
    </row>
    <row r="160" s="2" customFormat="1">
      <c r="A160" s="41"/>
      <c r="B160" s="42"/>
      <c r="C160" s="43"/>
      <c r="D160" s="220" t="s">
        <v>180</v>
      </c>
      <c r="E160" s="43"/>
      <c r="F160" s="221" t="s">
        <v>5041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180</v>
      </c>
      <c r="AU160" s="20" t="s">
        <v>81</v>
      </c>
    </row>
    <row r="161" s="2" customFormat="1" ht="16.5" customHeight="1">
      <c r="A161" s="41"/>
      <c r="B161" s="42"/>
      <c r="C161" s="207" t="s">
        <v>372</v>
      </c>
      <c r="D161" s="207" t="s">
        <v>174</v>
      </c>
      <c r="E161" s="208" t="s">
        <v>5042</v>
      </c>
      <c r="F161" s="209" t="s">
        <v>5043</v>
      </c>
      <c r="G161" s="210" t="s">
        <v>234</v>
      </c>
      <c r="H161" s="211">
        <v>60</v>
      </c>
      <c r="I161" s="212"/>
      <c r="J161" s="213">
        <f>ROUND(I161*H161,2)</f>
        <v>0</v>
      </c>
      <c r="K161" s="209" t="s">
        <v>178</v>
      </c>
      <c r="L161" s="47"/>
      <c r="M161" s="214" t="s">
        <v>19</v>
      </c>
      <c r="N161" s="215" t="s">
        <v>42</v>
      </c>
      <c r="O161" s="87"/>
      <c r="P161" s="216">
        <f>O161*H161</f>
        <v>0</v>
      </c>
      <c r="Q161" s="216">
        <v>5.0000000000000002E-05</v>
      </c>
      <c r="R161" s="216">
        <f>Q161*H161</f>
        <v>0.0030000000000000001</v>
      </c>
      <c r="S161" s="216">
        <v>0.0053200000000000001</v>
      </c>
      <c r="T161" s="217">
        <f>S161*H161</f>
        <v>0.31919999999999998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179</v>
      </c>
      <c r="AT161" s="218" t="s">
        <v>174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179</v>
      </c>
      <c r="BM161" s="218" t="s">
        <v>544</v>
      </c>
    </row>
    <row r="162" s="2" customFormat="1">
      <c r="A162" s="41"/>
      <c r="B162" s="42"/>
      <c r="C162" s="43"/>
      <c r="D162" s="220" t="s">
        <v>180</v>
      </c>
      <c r="E162" s="43"/>
      <c r="F162" s="221" t="s">
        <v>5044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180</v>
      </c>
      <c r="AU162" s="20" t="s">
        <v>81</v>
      </c>
    </row>
    <row r="163" s="2" customFormat="1" ht="16.5" customHeight="1">
      <c r="A163" s="41"/>
      <c r="B163" s="42"/>
      <c r="C163" s="207" t="s">
        <v>528</v>
      </c>
      <c r="D163" s="207" t="s">
        <v>174</v>
      </c>
      <c r="E163" s="208" t="s">
        <v>5045</v>
      </c>
      <c r="F163" s="209" t="s">
        <v>1063</v>
      </c>
      <c r="G163" s="210" t="s">
        <v>395</v>
      </c>
      <c r="H163" s="211">
        <v>17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42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179</v>
      </c>
      <c r="AT163" s="218" t="s">
        <v>174</v>
      </c>
      <c r="AU163" s="218" t="s">
        <v>81</v>
      </c>
      <c r="AY163" s="20" t="s">
        <v>171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179</v>
      </c>
      <c r="BM163" s="218" t="s">
        <v>548</v>
      </c>
    </row>
    <row r="164" s="2" customFormat="1" ht="16.5" customHeight="1">
      <c r="A164" s="41"/>
      <c r="B164" s="42"/>
      <c r="C164" s="207" t="s">
        <v>396</v>
      </c>
      <c r="D164" s="207" t="s">
        <v>174</v>
      </c>
      <c r="E164" s="208" t="s">
        <v>5046</v>
      </c>
      <c r="F164" s="209" t="s">
        <v>5047</v>
      </c>
      <c r="G164" s="210" t="s">
        <v>395</v>
      </c>
      <c r="H164" s="211">
        <v>3</v>
      </c>
      <c r="I164" s="212"/>
      <c r="J164" s="213">
        <f>ROUND(I164*H164,2)</f>
        <v>0</v>
      </c>
      <c r="K164" s="209" t="s">
        <v>178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0.00010000000000000001</v>
      </c>
      <c r="R164" s="216">
        <f>Q164*H164</f>
        <v>0.00030000000000000003</v>
      </c>
      <c r="S164" s="216">
        <v>0.037490000000000002</v>
      </c>
      <c r="T164" s="217">
        <f>S164*H164</f>
        <v>0.11247000000000001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179</v>
      </c>
      <c r="AT164" s="218" t="s">
        <v>174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179</v>
      </c>
      <c r="BM164" s="218" t="s">
        <v>554</v>
      </c>
    </row>
    <row r="165" s="2" customFormat="1">
      <c r="A165" s="41"/>
      <c r="B165" s="42"/>
      <c r="C165" s="43"/>
      <c r="D165" s="220" t="s">
        <v>180</v>
      </c>
      <c r="E165" s="43"/>
      <c r="F165" s="221" t="s">
        <v>5048</v>
      </c>
      <c r="G165" s="43"/>
      <c r="H165" s="43"/>
      <c r="I165" s="222"/>
      <c r="J165" s="43"/>
      <c r="K165" s="43"/>
      <c r="L165" s="47"/>
      <c r="M165" s="283"/>
      <c r="N165" s="284"/>
      <c r="O165" s="285"/>
      <c r="P165" s="285"/>
      <c r="Q165" s="285"/>
      <c r="R165" s="285"/>
      <c r="S165" s="285"/>
      <c r="T165" s="286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180</v>
      </c>
      <c r="AU165" s="20" t="s">
        <v>81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qrQ0icAR7Bvg4rA/NCc6DmuKBNSC4F5Cv8fDd4nrrZdNoM7mcSGOW2v8XCWVqIJsC/EEP15NWM4yAVc0H8AmFQ==" hashValue="NZUXr9Tba6F7ANG54yt2SlridDWjqq4DKvmsd1Yy4ZyDM36yjJiYmh0tISUjrJ99XpdBG6YijLiFSXmM7hADNw==" algorithmName="SHA-512" password="CC35"/>
  <autoFilter ref="C83:K1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33222102"/>
    <hyperlink ref="F90" r:id="rId2" display="https://podminky.urs.cz/item/CS_URS_2023_01/733222103"/>
    <hyperlink ref="F92" r:id="rId3" display="https://podminky.urs.cz/item/CS_URS_2023_01/733222104"/>
    <hyperlink ref="F94" r:id="rId4" display="https://podminky.urs.cz/item/CS_URS_2023_01/733223105"/>
    <hyperlink ref="F96" r:id="rId5" display="https://podminky.urs.cz/item/CS_URS_2023_01/733223106"/>
    <hyperlink ref="F98" r:id="rId6" display="https://podminky.urs.cz/item/CS_URS_2023_01/733291101"/>
    <hyperlink ref="F102" r:id="rId7" display="https://podminky.urs.cz/item/CS_URS_2023_01/733811231"/>
    <hyperlink ref="F106" r:id="rId8" display="https://podminky.urs.cz/item/CS_URS_2023_01/733811232"/>
    <hyperlink ref="F110" r:id="rId9" display="https://podminky.urs.cz/item/CS_URS_2023_01/733291906"/>
    <hyperlink ref="F112" r:id="rId10" display="https://podminky.urs.cz/item/CS_URS_2023_01/733291902"/>
    <hyperlink ref="F114" r:id="rId11" display="https://podminky.urs.cz/item/CS_URS_2023_01/998733102"/>
    <hyperlink ref="F118" r:id="rId12" display="https://podminky.urs.cz/item/CS_URS_2023_01/734221682"/>
    <hyperlink ref="F120" r:id="rId13" display="https://podminky.urs.cz/item/CS_URS_2023_01/734261403"/>
    <hyperlink ref="F123" r:id="rId14" display="https://podminky.urs.cz/item/CS_URS_2023_01/734292816"/>
    <hyperlink ref="F125" r:id="rId15" display="https://podminky.urs.cz/item/CS_URS_2023_01/734292723"/>
    <hyperlink ref="F127" r:id="rId16" display="https://podminky.urs.cz/item/CS_URS_2023_01/734211127"/>
    <hyperlink ref="F131" r:id="rId17" display="https://podminky.urs.cz/item/CS_URS_2023_01/998734202"/>
    <hyperlink ref="F134" r:id="rId18" display="https://podminky.urs.cz/item/CS_URS_2023_01/735152271"/>
    <hyperlink ref="F136" r:id="rId19" display="https://podminky.urs.cz/item/CS_URS_2023_01/735152277"/>
    <hyperlink ref="F138" r:id="rId20" display="https://podminky.urs.cz/item/CS_URS_2023_01/735152477"/>
    <hyperlink ref="F140" r:id="rId21" display="https://podminky.urs.cz/item/CS_URS_2023_01/735152479"/>
    <hyperlink ref="F142" r:id="rId22" display="https://podminky.urs.cz/item/CS_URS_2023_01/735152483"/>
    <hyperlink ref="F144" r:id="rId23" display="https://podminky.urs.cz/item/CS_URS_2023_01/735152573"/>
    <hyperlink ref="F146" r:id="rId24" display="https://podminky.urs.cz/item/CS_URS_2023_01/735152577"/>
    <hyperlink ref="F148" r:id="rId25" display="https://podminky.urs.cz/item/CS_URS_2023_01/735152580"/>
    <hyperlink ref="F150" r:id="rId26" display="https://podminky.urs.cz/item/CS_URS_2023_01/735152595"/>
    <hyperlink ref="F152" r:id="rId27" display="https://podminky.urs.cz/item/CS_URS_2023_01/735152680"/>
    <hyperlink ref="F154" r:id="rId28" display="https://podminky.urs.cz/item/CS_URS_2023_01/735164522"/>
    <hyperlink ref="F157" r:id="rId29" display="https://podminky.urs.cz/item/CS_URS_2023_01/998735102"/>
    <hyperlink ref="F160" r:id="rId30" display="https://podminky.urs.cz/item/CS_URS_2023_01/733110806"/>
    <hyperlink ref="F162" r:id="rId31" display="https://podminky.urs.cz/item/CS_URS_2023_01/733110808"/>
    <hyperlink ref="F165" r:id="rId32" display="https://podminky.urs.cz/item/CS_URS_2023_01/7351518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5049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ROUND((SUM(BE83:BE214)),  2)</f>
        <v>0</v>
      </c>
      <c r="G33" s="41"/>
      <c r="H33" s="41"/>
      <c r="I33" s="151">
        <v>0.20999999999999999</v>
      </c>
      <c r="J33" s="150">
        <f>ROUND(((SUM(BE83:BE214))*I33),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ROUND((SUM(BF83:BF214)),  2)</f>
        <v>0</v>
      </c>
      <c r="G34" s="41"/>
      <c r="H34" s="41"/>
      <c r="I34" s="151">
        <v>0.14999999999999999</v>
      </c>
      <c r="J34" s="150">
        <f>ROUND(((SUM(BF83:BF214))*I34),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ROUND((SUM(BG83:BG214)),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ROUND((SUM(BH83:BH214)),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ROUND((SUM(BI83:BI214)),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ZDRAVOTECHNICKÉ 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5050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5051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5052</v>
      </c>
      <c r="E63" s="177"/>
      <c r="F63" s="177"/>
      <c r="G63" s="177"/>
      <c r="H63" s="177"/>
      <c r="I63" s="177"/>
      <c r="J63" s="178">
        <f>J168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156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ÚSTÍ NAD LABEM STŘEKOV ON - OPRAVA OBJEKTU _OPRAVA Č.1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ZDRAVOTECHNICKÉ INSTALACE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1. 4. 2023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Sprva železnic,s.o.</v>
      </c>
      <c r="G79" s="43"/>
      <c r="H79" s="43"/>
      <c r="I79" s="35" t="s">
        <v>32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157</v>
      </c>
      <c r="D82" s="183" t="s">
        <v>56</v>
      </c>
      <c r="E82" s="183" t="s">
        <v>52</v>
      </c>
      <c r="F82" s="183" t="s">
        <v>53</v>
      </c>
      <c r="G82" s="183" t="s">
        <v>158</v>
      </c>
      <c r="H82" s="183" t="s">
        <v>159</v>
      </c>
      <c r="I82" s="183" t="s">
        <v>160</v>
      </c>
      <c r="J82" s="183" t="s">
        <v>126</v>
      </c>
      <c r="K82" s="184" t="s">
        <v>161</v>
      </c>
      <c r="L82" s="185"/>
      <c r="M82" s="95" t="s">
        <v>19</v>
      </c>
      <c r="N82" s="96" t="s">
        <v>41</v>
      </c>
      <c r="O82" s="96" t="s">
        <v>162</v>
      </c>
      <c r="P82" s="96" t="s">
        <v>163</v>
      </c>
      <c r="Q82" s="96" t="s">
        <v>164</v>
      </c>
      <c r="R82" s="96" t="s">
        <v>165</v>
      </c>
      <c r="S82" s="96" t="s">
        <v>166</v>
      </c>
      <c r="T82" s="97" t="s">
        <v>167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168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0.68040000000000012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70</v>
      </c>
      <c r="AU83" s="20" t="s">
        <v>127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70</v>
      </c>
      <c r="E84" s="194" t="s">
        <v>1239</v>
      </c>
      <c r="F84" s="194" t="s">
        <v>1240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P85+P109+P168</f>
        <v>0</v>
      </c>
      <c r="Q84" s="199"/>
      <c r="R84" s="200">
        <f>R85+R109+R168</f>
        <v>0.68040000000000012</v>
      </c>
      <c r="S84" s="199"/>
      <c r="T84" s="201">
        <f>T85+T109+T168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70</v>
      </c>
      <c r="AU84" s="203" t="s">
        <v>71</v>
      </c>
      <c r="AY84" s="202" t="s">
        <v>171</v>
      </c>
      <c r="BK84" s="204">
        <f>BK85+BK109+BK168</f>
        <v>0</v>
      </c>
    </row>
    <row r="85" s="12" customFormat="1" ht="22.8" customHeight="1">
      <c r="A85" s="12"/>
      <c r="B85" s="191"/>
      <c r="C85" s="192"/>
      <c r="D85" s="193" t="s">
        <v>70</v>
      </c>
      <c r="E85" s="205" t="s">
        <v>5053</v>
      </c>
      <c r="F85" s="205" t="s">
        <v>5054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SUM(P86:P108)</f>
        <v>0</v>
      </c>
      <c r="Q85" s="199"/>
      <c r="R85" s="200">
        <f>SUM(R86:R108)</f>
        <v>0.0407</v>
      </c>
      <c r="S85" s="199"/>
      <c r="T85" s="201">
        <f>SUM(T86:T108)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70</v>
      </c>
      <c r="AU85" s="203" t="s">
        <v>79</v>
      </c>
      <c r="AY85" s="202" t="s">
        <v>171</v>
      </c>
      <c r="BK85" s="204">
        <f>SUM(BK86:BK108)</f>
        <v>0</v>
      </c>
    </row>
    <row r="86" s="2" customFormat="1" ht="16.5" customHeight="1">
      <c r="A86" s="41"/>
      <c r="B86" s="42"/>
      <c r="C86" s="207" t="s">
        <v>79</v>
      </c>
      <c r="D86" s="207" t="s">
        <v>174</v>
      </c>
      <c r="E86" s="208" t="s">
        <v>5055</v>
      </c>
      <c r="F86" s="209" t="s">
        <v>5056</v>
      </c>
      <c r="G86" s="210" t="s">
        <v>234</v>
      </c>
      <c r="H86" s="211">
        <v>26</v>
      </c>
      <c r="I86" s="212"/>
      <c r="J86" s="213">
        <f>ROUND(I86*H86,2)</f>
        <v>0</v>
      </c>
      <c r="K86" s="209" t="s">
        <v>178</v>
      </c>
      <c r="L86" s="47"/>
      <c r="M86" s="214" t="s">
        <v>19</v>
      </c>
      <c r="N86" s="215" t="s">
        <v>42</v>
      </c>
      <c r="O86" s="87"/>
      <c r="P86" s="216">
        <f>O86*H86</f>
        <v>0</v>
      </c>
      <c r="Q86" s="216">
        <v>0.00040999999999999999</v>
      </c>
      <c r="R86" s="216">
        <f>Q86*H86</f>
        <v>0.010659999999999999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235</v>
      </c>
      <c r="AT86" s="218" t="s">
        <v>174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81</v>
      </c>
    </row>
    <row r="87" s="2" customFormat="1">
      <c r="A87" s="41"/>
      <c r="B87" s="42"/>
      <c r="C87" s="43"/>
      <c r="D87" s="220" t="s">
        <v>180</v>
      </c>
      <c r="E87" s="43"/>
      <c r="F87" s="221" t="s">
        <v>5057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180</v>
      </c>
      <c r="AU87" s="20" t="s">
        <v>81</v>
      </c>
    </row>
    <row r="88" s="2" customFormat="1" ht="16.5" customHeight="1">
      <c r="A88" s="41"/>
      <c r="B88" s="42"/>
      <c r="C88" s="207" t="s">
        <v>81</v>
      </c>
      <c r="D88" s="207" t="s">
        <v>174</v>
      </c>
      <c r="E88" s="208" t="s">
        <v>5058</v>
      </c>
      <c r="F88" s="209" t="s">
        <v>5059</v>
      </c>
      <c r="G88" s="210" t="s">
        <v>234</v>
      </c>
      <c r="H88" s="211">
        <v>8</v>
      </c>
      <c r="I88" s="212"/>
      <c r="J88" s="213">
        <f>ROUND(I88*H88,2)</f>
        <v>0</v>
      </c>
      <c r="K88" s="209" t="s">
        <v>178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0.00048000000000000001</v>
      </c>
      <c r="R88" s="216">
        <f>Q88*H88</f>
        <v>0.0038400000000000001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235</v>
      </c>
      <c r="AT88" s="218" t="s">
        <v>174</v>
      </c>
      <c r="AU88" s="218" t="s">
        <v>81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235</v>
      </c>
      <c r="BM88" s="218" t="s">
        <v>179</v>
      </c>
    </row>
    <row r="89" s="2" customFormat="1">
      <c r="A89" s="41"/>
      <c r="B89" s="42"/>
      <c r="C89" s="43"/>
      <c r="D89" s="220" t="s">
        <v>180</v>
      </c>
      <c r="E89" s="43"/>
      <c r="F89" s="221" t="s">
        <v>5060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180</v>
      </c>
      <c r="AU89" s="20" t="s">
        <v>81</v>
      </c>
    </row>
    <row r="90" s="2" customFormat="1" ht="16.5" customHeight="1">
      <c r="A90" s="41"/>
      <c r="B90" s="42"/>
      <c r="C90" s="207" t="s">
        <v>185</v>
      </c>
      <c r="D90" s="207" t="s">
        <v>174</v>
      </c>
      <c r="E90" s="208" t="s">
        <v>5061</v>
      </c>
      <c r="F90" s="209" t="s">
        <v>5062</v>
      </c>
      <c r="G90" s="210" t="s">
        <v>234</v>
      </c>
      <c r="H90" s="211">
        <v>9</v>
      </c>
      <c r="I90" s="212"/>
      <c r="J90" s="213">
        <f>ROUND(I90*H90,2)</f>
        <v>0</v>
      </c>
      <c r="K90" s="209" t="s">
        <v>178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0.0022399999999999998</v>
      </c>
      <c r="R90" s="216">
        <f>Q90*H90</f>
        <v>0.020159999999999997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235</v>
      </c>
      <c r="AT90" s="218" t="s">
        <v>174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235</v>
      </c>
      <c r="BM90" s="218" t="s">
        <v>197</v>
      </c>
    </row>
    <row r="91" s="2" customFormat="1">
      <c r="A91" s="41"/>
      <c r="B91" s="42"/>
      <c r="C91" s="43"/>
      <c r="D91" s="220" t="s">
        <v>180</v>
      </c>
      <c r="E91" s="43"/>
      <c r="F91" s="221" t="s">
        <v>5063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180</v>
      </c>
      <c r="AU91" s="20" t="s">
        <v>81</v>
      </c>
    </row>
    <row r="92" s="2" customFormat="1" ht="16.5" customHeight="1">
      <c r="A92" s="41"/>
      <c r="B92" s="42"/>
      <c r="C92" s="207" t="s">
        <v>179</v>
      </c>
      <c r="D92" s="207" t="s">
        <v>174</v>
      </c>
      <c r="E92" s="208" t="s">
        <v>5064</v>
      </c>
      <c r="F92" s="209" t="s">
        <v>5065</v>
      </c>
      <c r="G92" s="210" t="s">
        <v>234</v>
      </c>
      <c r="H92" s="211">
        <v>43</v>
      </c>
      <c r="I92" s="212"/>
      <c r="J92" s="213">
        <f>ROUND(I92*H92,2)</f>
        <v>0</v>
      </c>
      <c r="K92" s="209" t="s">
        <v>178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235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204</v>
      </c>
    </row>
    <row r="93" s="2" customFormat="1">
      <c r="A93" s="41"/>
      <c r="B93" s="42"/>
      <c r="C93" s="43"/>
      <c r="D93" s="220" t="s">
        <v>180</v>
      </c>
      <c r="E93" s="43"/>
      <c r="F93" s="221" t="s">
        <v>5066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180</v>
      </c>
      <c r="AU93" s="20" t="s">
        <v>81</v>
      </c>
    </row>
    <row r="94" s="2" customFormat="1" ht="16.5" customHeight="1">
      <c r="A94" s="41"/>
      <c r="B94" s="42"/>
      <c r="C94" s="207" t="s">
        <v>210</v>
      </c>
      <c r="D94" s="207" t="s">
        <v>174</v>
      </c>
      <c r="E94" s="208" t="s">
        <v>5067</v>
      </c>
      <c r="F94" s="209" t="s">
        <v>5068</v>
      </c>
      <c r="G94" s="210" t="s">
        <v>395</v>
      </c>
      <c r="H94" s="211">
        <v>12</v>
      </c>
      <c r="I94" s="212"/>
      <c r="J94" s="213">
        <f>ROUND(I94*H94,2)</f>
        <v>0</v>
      </c>
      <c r="K94" s="209" t="s">
        <v>178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235</v>
      </c>
      <c r="AT94" s="218" t="s">
        <v>174</v>
      </c>
      <c r="AU94" s="218" t="s">
        <v>81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235</v>
      </c>
      <c r="BM94" s="218" t="s">
        <v>213</v>
      </c>
    </row>
    <row r="95" s="2" customFormat="1">
      <c r="A95" s="41"/>
      <c r="B95" s="42"/>
      <c r="C95" s="43"/>
      <c r="D95" s="220" t="s">
        <v>180</v>
      </c>
      <c r="E95" s="43"/>
      <c r="F95" s="221" t="s">
        <v>5069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180</v>
      </c>
      <c r="AU95" s="20" t="s">
        <v>81</v>
      </c>
    </row>
    <row r="96" s="2" customFormat="1" ht="16.5" customHeight="1">
      <c r="A96" s="41"/>
      <c r="B96" s="42"/>
      <c r="C96" s="207" t="s">
        <v>197</v>
      </c>
      <c r="D96" s="207" t="s">
        <v>174</v>
      </c>
      <c r="E96" s="208" t="s">
        <v>5070</v>
      </c>
      <c r="F96" s="209" t="s">
        <v>5071</v>
      </c>
      <c r="G96" s="210" t="s">
        <v>395</v>
      </c>
      <c r="H96" s="211">
        <v>1</v>
      </c>
      <c r="I96" s="212"/>
      <c r="J96" s="213">
        <f>ROUND(I96*H96,2)</f>
        <v>0</v>
      </c>
      <c r="K96" s="209" t="s">
        <v>178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235</v>
      </c>
      <c r="AT96" s="218" t="s">
        <v>174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235</v>
      </c>
      <c r="BM96" s="218" t="s">
        <v>219</v>
      </c>
    </row>
    <row r="97" s="2" customFormat="1">
      <c r="A97" s="41"/>
      <c r="B97" s="42"/>
      <c r="C97" s="43"/>
      <c r="D97" s="220" t="s">
        <v>180</v>
      </c>
      <c r="E97" s="43"/>
      <c r="F97" s="221" t="s">
        <v>5072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180</v>
      </c>
      <c r="AU97" s="20" t="s">
        <v>81</v>
      </c>
    </row>
    <row r="98" s="2" customFormat="1" ht="16.5" customHeight="1">
      <c r="A98" s="41"/>
      <c r="B98" s="42"/>
      <c r="C98" s="207" t="s">
        <v>224</v>
      </c>
      <c r="D98" s="207" t="s">
        <v>174</v>
      </c>
      <c r="E98" s="208" t="s">
        <v>5073</v>
      </c>
      <c r="F98" s="209" t="s">
        <v>5074</v>
      </c>
      <c r="G98" s="210" t="s">
        <v>395</v>
      </c>
      <c r="H98" s="211">
        <v>4</v>
      </c>
      <c r="I98" s="212"/>
      <c r="J98" s="213">
        <f>ROUND(I98*H98,2)</f>
        <v>0</v>
      </c>
      <c r="K98" s="209" t="s">
        <v>178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227</v>
      </c>
    </row>
    <row r="99" s="2" customFormat="1">
      <c r="A99" s="41"/>
      <c r="B99" s="42"/>
      <c r="C99" s="43"/>
      <c r="D99" s="220" t="s">
        <v>180</v>
      </c>
      <c r="E99" s="43"/>
      <c r="F99" s="221" t="s">
        <v>5075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180</v>
      </c>
      <c r="AU99" s="20" t="s">
        <v>81</v>
      </c>
    </row>
    <row r="100" s="2" customFormat="1" ht="16.5" customHeight="1">
      <c r="A100" s="41"/>
      <c r="B100" s="42"/>
      <c r="C100" s="207" t="s">
        <v>204</v>
      </c>
      <c r="D100" s="207" t="s">
        <v>174</v>
      </c>
      <c r="E100" s="208" t="s">
        <v>5076</v>
      </c>
      <c r="F100" s="209" t="s">
        <v>5077</v>
      </c>
      <c r="G100" s="210" t="s">
        <v>395</v>
      </c>
      <c r="H100" s="211">
        <v>3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0.00050000000000000001</v>
      </c>
      <c r="R100" s="216">
        <f>Q100*H100</f>
        <v>0.0015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235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235</v>
      </c>
      <c r="BM100" s="218" t="s">
        <v>235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5078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2" customFormat="1" ht="16.5" customHeight="1">
      <c r="A102" s="41"/>
      <c r="B102" s="42"/>
      <c r="C102" s="207" t="s">
        <v>238</v>
      </c>
      <c r="D102" s="207" t="s">
        <v>174</v>
      </c>
      <c r="E102" s="208" t="s">
        <v>5079</v>
      </c>
      <c r="F102" s="209" t="s">
        <v>5080</v>
      </c>
      <c r="G102" s="210" t="s">
        <v>395</v>
      </c>
      <c r="H102" s="211">
        <v>2</v>
      </c>
      <c r="I102" s="212"/>
      <c r="J102" s="213">
        <f>ROUND(I102*H102,2)</f>
        <v>0</v>
      </c>
      <c r="K102" s="209" t="s">
        <v>178</v>
      </c>
      <c r="L102" s="47"/>
      <c r="M102" s="214" t="s">
        <v>19</v>
      </c>
      <c r="N102" s="215" t="s">
        <v>42</v>
      </c>
      <c r="O102" s="87"/>
      <c r="P102" s="216">
        <f>O102*H102</f>
        <v>0</v>
      </c>
      <c r="Q102" s="216">
        <v>0.00027</v>
      </c>
      <c r="R102" s="216">
        <f>Q102*H102</f>
        <v>0.00054000000000000001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235</v>
      </c>
      <c r="AT102" s="218" t="s">
        <v>174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235</v>
      </c>
      <c r="BM102" s="218" t="s">
        <v>241</v>
      </c>
    </row>
    <row r="103" s="2" customFormat="1">
      <c r="A103" s="41"/>
      <c r="B103" s="42"/>
      <c r="C103" s="43"/>
      <c r="D103" s="220" t="s">
        <v>180</v>
      </c>
      <c r="E103" s="43"/>
      <c r="F103" s="221" t="s">
        <v>5081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180</v>
      </c>
      <c r="AU103" s="20" t="s">
        <v>81</v>
      </c>
    </row>
    <row r="104" s="2" customFormat="1" ht="16.5" customHeight="1">
      <c r="A104" s="41"/>
      <c r="B104" s="42"/>
      <c r="C104" s="207" t="s">
        <v>213</v>
      </c>
      <c r="D104" s="207" t="s">
        <v>174</v>
      </c>
      <c r="E104" s="208" t="s">
        <v>5082</v>
      </c>
      <c r="F104" s="209" t="s">
        <v>5083</v>
      </c>
      <c r="G104" s="210" t="s">
        <v>395</v>
      </c>
      <c r="H104" s="211">
        <v>4</v>
      </c>
      <c r="I104" s="212"/>
      <c r="J104" s="213">
        <f>ROUND(I104*H104,2)</f>
        <v>0</v>
      </c>
      <c r="K104" s="209" t="s">
        <v>178</v>
      </c>
      <c r="L104" s="47"/>
      <c r="M104" s="214" t="s">
        <v>19</v>
      </c>
      <c r="N104" s="215" t="s">
        <v>42</v>
      </c>
      <c r="O104" s="87"/>
      <c r="P104" s="216">
        <f>O104*H104</f>
        <v>0</v>
      </c>
      <c r="Q104" s="216">
        <v>0.001</v>
      </c>
      <c r="R104" s="216">
        <f>Q104*H104</f>
        <v>0.0040000000000000001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235</v>
      </c>
      <c r="AT104" s="218" t="s">
        <v>174</v>
      </c>
      <c r="AU104" s="218" t="s">
        <v>81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235</v>
      </c>
      <c r="BM104" s="218" t="s">
        <v>248</v>
      </c>
    </row>
    <row r="105" s="2" customFormat="1">
      <c r="A105" s="41"/>
      <c r="B105" s="42"/>
      <c r="C105" s="43"/>
      <c r="D105" s="220" t="s">
        <v>180</v>
      </c>
      <c r="E105" s="43"/>
      <c r="F105" s="221" t="s">
        <v>5084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180</v>
      </c>
      <c r="AU105" s="20" t="s">
        <v>81</v>
      </c>
    </row>
    <row r="106" s="2" customFormat="1" ht="24.15" customHeight="1">
      <c r="A106" s="41"/>
      <c r="B106" s="42"/>
      <c r="C106" s="207" t="s">
        <v>255</v>
      </c>
      <c r="D106" s="207" t="s">
        <v>174</v>
      </c>
      <c r="E106" s="208" t="s">
        <v>5085</v>
      </c>
      <c r="F106" s="209" t="s">
        <v>5086</v>
      </c>
      <c r="G106" s="210" t="s">
        <v>177</v>
      </c>
      <c r="H106" s="211">
        <v>0.041000000000000002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235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235</v>
      </c>
      <c r="BM106" s="218" t="s">
        <v>5087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5088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2" customFormat="1" ht="16.5" customHeight="1">
      <c r="A108" s="41"/>
      <c r="B108" s="42"/>
      <c r="C108" s="207" t="s">
        <v>219</v>
      </c>
      <c r="D108" s="207" t="s">
        <v>174</v>
      </c>
      <c r="E108" s="208" t="s">
        <v>5089</v>
      </c>
      <c r="F108" s="209" t="s">
        <v>5090</v>
      </c>
      <c r="G108" s="210" t="s">
        <v>1255</v>
      </c>
      <c r="H108" s="279"/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42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235</v>
      </c>
      <c r="AT108" s="218" t="s">
        <v>174</v>
      </c>
      <c r="AU108" s="218" t="s">
        <v>81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235</v>
      </c>
      <c r="BM108" s="218" t="s">
        <v>272</v>
      </c>
    </row>
    <row r="109" s="12" customFormat="1" ht="22.8" customHeight="1">
      <c r="A109" s="12"/>
      <c r="B109" s="191"/>
      <c r="C109" s="192"/>
      <c r="D109" s="193" t="s">
        <v>70</v>
      </c>
      <c r="E109" s="205" t="s">
        <v>2393</v>
      </c>
      <c r="F109" s="205" t="s">
        <v>5091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SUM(P110:P167)</f>
        <v>0</v>
      </c>
      <c r="Q109" s="199"/>
      <c r="R109" s="200">
        <f>SUM(R110:R167)</f>
        <v>0.20434000000000002</v>
      </c>
      <c r="S109" s="199"/>
      <c r="T109" s="201">
        <f>SUM(T110:T167)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81</v>
      </c>
      <c r="AT109" s="203" t="s">
        <v>70</v>
      </c>
      <c r="AU109" s="203" t="s">
        <v>79</v>
      </c>
      <c r="AY109" s="202" t="s">
        <v>171</v>
      </c>
      <c r="BK109" s="204">
        <f>SUM(BK110:BK167)</f>
        <v>0</v>
      </c>
    </row>
    <row r="110" s="2" customFormat="1" ht="21.75" customHeight="1">
      <c r="A110" s="41"/>
      <c r="B110" s="42"/>
      <c r="C110" s="207" t="s">
        <v>269</v>
      </c>
      <c r="D110" s="207" t="s">
        <v>174</v>
      </c>
      <c r="E110" s="208" t="s">
        <v>5092</v>
      </c>
      <c r="F110" s="209" t="s">
        <v>5093</v>
      </c>
      <c r="G110" s="210" t="s">
        <v>234</v>
      </c>
      <c r="H110" s="211">
        <v>70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0.00084000000000000003</v>
      </c>
      <c r="R110" s="216">
        <f>Q110*H110</f>
        <v>0.058800000000000005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235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235</v>
      </c>
      <c r="BM110" s="218" t="s">
        <v>276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5094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2" customFormat="1" ht="21.75" customHeight="1">
      <c r="A112" s="41"/>
      <c r="B112" s="42"/>
      <c r="C112" s="207" t="s">
        <v>227</v>
      </c>
      <c r="D112" s="207" t="s">
        <v>174</v>
      </c>
      <c r="E112" s="208" t="s">
        <v>5095</v>
      </c>
      <c r="F112" s="209" t="s">
        <v>5096</v>
      </c>
      <c r="G112" s="210" t="s">
        <v>234</v>
      </c>
      <c r="H112" s="211">
        <v>30</v>
      </c>
      <c r="I112" s="212"/>
      <c r="J112" s="213">
        <f>ROUND(I112*H112,2)</f>
        <v>0</v>
      </c>
      <c r="K112" s="209" t="s">
        <v>178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0.00116</v>
      </c>
      <c r="R112" s="216">
        <f>Q112*H112</f>
        <v>0.034799999999999998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235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280</v>
      </c>
    </row>
    <row r="113" s="2" customFormat="1">
      <c r="A113" s="41"/>
      <c r="B113" s="42"/>
      <c r="C113" s="43"/>
      <c r="D113" s="220" t="s">
        <v>180</v>
      </c>
      <c r="E113" s="43"/>
      <c r="F113" s="221" t="s">
        <v>5097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180</v>
      </c>
      <c r="AU113" s="20" t="s">
        <v>81</v>
      </c>
    </row>
    <row r="114" s="2" customFormat="1" ht="21.75" customHeight="1">
      <c r="A114" s="41"/>
      <c r="B114" s="42"/>
      <c r="C114" s="207" t="s">
        <v>8</v>
      </c>
      <c r="D114" s="207" t="s">
        <v>174</v>
      </c>
      <c r="E114" s="208" t="s">
        <v>5098</v>
      </c>
      <c r="F114" s="209" t="s">
        <v>5099</v>
      </c>
      <c r="G114" s="210" t="s">
        <v>234</v>
      </c>
      <c r="H114" s="211">
        <v>20</v>
      </c>
      <c r="I114" s="212"/>
      <c r="J114" s="213">
        <f>ROUND(I114*H114,2)</f>
        <v>0</v>
      </c>
      <c r="K114" s="209" t="s">
        <v>178</v>
      </c>
      <c r="L114" s="47"/>
      <c r="M114" s="214" t="s">
        <v>19</v>
      </c>
      <c r="N114" s="215" t="s">
        <v>42</v>
      </c>
      <c r="O114" s="87"/>
      <c r="P114" s="216">
        <f>O114*H114</f>
        <v>0</v>
      </c>
      <c r="Q114" s="216">
        <v>0.0028400000000000001</v>
      </c>
      <c r="R114" s="216">
        <f>Q114*H114</f>
        <v>0.056800000000000003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235</v>
      </c>
      <c r="AT114" s="218" t="s">
        <v>174</v>
      </c>
      <c r="AU114" s="218" t="s">
        <v>81</v>
      </c>
      <c r="AY114" s="20" t="s">
        <v>171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235</v>
      </c>
      <c r="BM114" s="218" t="s">
        <v>286</v>
      </c>
    </row>
    <row r="115" s="2" customFormat="1">
      <c r="A115" s="41"/>
      <c r="B115" s="42"/>
      <c r="C115" s="43"/>
      <c r="D115" s="220" t="s">
        <v>180</v>
      </c>
      <c r="E115" s="43"/>
      <c r="F115" s="221" t="s">
        <v>5100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180</v>
      </c>
      <c r="AU115" s="20" t="s">
        <v>81</v>
      </c>
    </row>
    <row r="116" s="2" customFormat="1" ht="24.15" customHeight="1">
      <c r="A116" s="41"/>
      <c r="B116" s="42"/>
      <c r="C116" s="207" t="s">
        <v>235</v>
      </c>
      <c r="D116" s="207" t="s">
        <v>174</v>
      </c>
      <c r="E116" s="208" t="s">
        <v>5101</v>
      </c>
      <c r="F116" s="209" t="s">
        <v>5102</v>
      </c>
      <c r="G116" s="210" t="s">
        <v>234</v>
      </c>
      <c r="H116" s="211">
        <v>120</v>
      </c>
      <c r="I116" s="212"/>
      <c r="J116" s="213">
        <f>ROUND(I116*H116,2)</f>
        <v>0</v>
      </c>
      <c r="K116" s="209" t="s">
        <v>178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0.00019000000000000001</v>
      </c>
      <c r="R116" s="216">
        <f>Q116*H116</f>
        <v>0.022800000000000001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235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200</v>
      </c>
    </row>
    <row r="117" s="2" customFormat="1">
      <c r="A117" s="41"/>
      <c r="B117" s="42"/>
      <c r="C117" s="43"/>
      <c r="D117" s="220" t="s">
        <v>180</v>
      </c>
      <c r="E117" s="43"/>
      <c r="F117" s="221" t="s">
        <v>5103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81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5104</v>
      </c>
      <c r="G118" s="226"/>
      <c r="H118" s="230">
        <v>120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5" customFormat="1">
      <c r="A119" s="15"/>
      <c r="B119" s="248"/>
      <c r="C119" s="249"/>
      <c r="D119" s="227" t="s">
        <v>182</v>
      </c>
      <c r="E119" s="250" t="s">
        <v>19</v>
      </c>
      <c r="F119" s="251" t="s">
        <v>188</v>
      </c>
      <c r="G119" s="249"/>
      <c r="H119" s="252">
        <v>120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182</v>
      </c>
      <c r="AU119" s="258" t="s">
        <v>81</v>
      </c>
      <c r="AV119" s="15" t="s">
        <v>179</v>
      </c>
      <c r="AW119" s="15" t="s">
        <v>33</v>
      </c>
      <c r="AX119" s="15" t="s">
        <v>79</v>
      </c>
      <c r="AY119" s="258" t="s">
        <v>171</v>
      </c>
    </row>
    <row r="120" s="2" customFormat="1" ht="21.75" customHeight="1">
      <c r="A120" s="41"/>
      <c r="B120" s="42"/>
      <c r="C120" s="207" t="s">
        <v>346</v>
      </c>
      <c r="D120" s="207" t="s">
        <v>174</v>
      </c>
      <c r="E120" s="208" t="s">
        <v>5105</v>
      </c>
      <c r="F120" s="209" t="s">
        <v>5106</v>
      </c>
      <c r="G120" s="210" t="s">
        <v>234</v>
      </c>
      <c r="H120" s="211">
        <v>120</v>
      </c>
      <c r="I120" s="212"/>
      <c r="J120" s="213">
        <f>ROUND(I120*H120,2)</f>
        <v>0</v>
      </c>
      <c r="K120" s="209" t="s">
        <v>178</v>
      </c>
      <c r="L120" s="47"/>
      <c r="M120" s="214" t="s">
        <v>19</v>
      </c>
      <c r="N120" s="215" t="s">
        <v>42</v>
      </c>
      <c r="O120" s="87"/>
      <c r="P120" s="216">
        <f>O120*H120</f>
        <v>0</v>
      </c>
      <c r="Q120" s="216">
        <v>1.0000000000000001E-05</v>
      </c>
      <c r="R120" s="216">
        <f>Q120*H120</f>
        <v>0.0012000000000000001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235</v>
      </c>
      <c r="AT120" s="218" t="s">
        <v>174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235</v>
      </c>
      <c r="BM120" s="218" t="s">
        <v>372</v>
      </c>
    </row>
    <row r="121" s="2" customFormat="1">
      <c r="A121" s="41"/>
      <c r="B121" s="42"/>
      <c r="C121" s="43"/>
      <c r="D121" s="220" t="s">
        <v>180</v>
      </c>
      <c r="E121" s="43"/>
      <c r="F121" s="221" t="s">
        <v>5107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180</v>
      </c>
      <c r="AU121" s="20" t="s">
        <v>81</v>
      </c>
    </row>
    <row r="122" s="2" customFormat="1" ht="33" customHeight="1">
      <c r="A122" s="41"/>
      <c r="B122" s="42"/>
      <c r="C122" s="207" t="s">
        <v>241</v>
      </c>
      <c r="D122" s="207" t="s">
        <v>174</v>
      </c>
      <c r="E122" s="208" t="s">
        <v>5108</v>
      </c>
      <c r="F122" s="209" t="s">
        <v>5109</v>
      </c>
      <c r="G122" s="210" t="s">
        <v>234</v>
      </c>
      <c r="H122" s="211">
        <v>70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0.00012</v>
      </c>
      <c r="R122" s="216">
        <f>Q122*H122</f>
        <v>0.0083999999999999995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235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235</v>
      </c>
      <c r="BM122" s="218" t="s">
        <v>396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5110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2" customFormat="1" ht="33" customHeight="1">
      <c r="A124" s="41"/>
      <c r="B124" s="42"/>
      <c r="C124" s="207" t="s">
        <v>392</v>
      </c>
      <c r="D124" s="207" t="s">
        <v>174</v>
      </c>
      <c r="E124" s="208" t="s">
        <v>5111</v>
      </c>
      <c r="F124" s="209" t="s">
        <v>5112</v>
      </c>
      <c r="G124" s="210" t="s">
        <v>234</v>
      </c>
      <c r="H124" s="211">
        <v>50</v>
      </c>
      <c r="I124" s="212"/>
      <c r="J124" s="213">
        <f>ROUND(I124*H124,2)</f>
        <v>0</v>
      </c>
      <c r="K124" s="209" t="s">
        <v>178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0.00016000000000000001</v>
      </c>
      <c r="R124" s="216">
        <f>Q124*H124</f>
        <v>0.0080000000000000002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235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401</v>
      </c>
    </row>
    <row r="125" s="2" customFormat="1">
      <c r="A125" s="41"/>
      <c r="B125" s="42"/>
      <c r="C125" s="43"/>
      <c r="D125" s="220" t="s">
        <v>180</v>
      </c>
      <c r="E125" s="43"/>
      <c r="F125" s="221" t="s">
        <v>5113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180</v>
      </c>
      <c r="AU125" s="20" t="s">
        <v>81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5114</v>
      </c>
      <c r="G126" s="226"/>
      <c r="H126" s="230">
        <v>50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5" customFormat="1">
      <c r="A127" s="15"/>
      <c r="B127" s="248"/>
      <c r="C127" s="249"/>
      <c r="D127" s="227" t="s">
        <v>182</v>
      </c>
      <c r="E127" s="250" t="s">
        <v>19</v>
      </c>
      <c r="F127" s="251" t="s">
        <v>188</v>
      </c>
      <c r="G127" s="249"/>
      <c r="H127" s="252">
        <v>50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182</v>
      </c>
      <c r="AU127" s="258" t="s">
        <v>81</v>
      </c>
      <c r="AV127" s="15" t="s">
        <v>179</v>
      </c>
      <c r="AW127" s="15" t="s">
        <v>33</v>
      </c>
      <c r="AX127" s="15" t="s">
        <v>79</v>
      </c>
      <c r="AY127" s="258" t="s">
        <v>171</v>
      </c>
    </row>
    <row r="128" s="2" customFormat="1" ht="16.5" customHeight="1">
      <c r="A128" s="41"/>
      <c r="B128" s="42"/>
      <c r="C128" s="207" t="s">
        <v>248</v>
      </c>
      <c r="D128" s="207" t="s">
        <v>174</v>
      </c>
      <c r="E128" s="208" t="s">
        <v>5115</v>
      </c>
      <c r="F128" s="209" t="s">
        <v>5116</v>
      </c>
      <c r="G128" s="210" t="s">
        <v>395</v>
      </c>
      <c r="H128" s="211">
        <v>27</v>
      </c>
      <c r="I128" s="212"/>
      <c r="J128" s="213">
        <f>ROUND(I128*H128,2)</f>
        <v>0</v>
      </c>
      <c r="K128" s="209" t="s">
        <v>178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406</v>
      </c>
    </row>
    <row r="129" s="2" customFormat="1">
      <c r="A129" s="41"/>
      <c r="B129" s="42"/>
      <c r="C129" s="43"/>
      <c r="D129" s="220" t="s">
        <v>180</v>
      </c>
      <c r="E129" s="43"/>
      <c r="F129" s="221" t="s">
        <v>5117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180</v>
      </c>
      <c r="AU129" s="20" t="s">
        <v>81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5118</v>
      </c>
      <c r="G130" s="226"/>
      <c r="H130" s="230">
        <v>27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5" customFormat="1">
      <c r="A131" s="15"/>
      <c r="B131" s="248"/>
      <c r="C131" s="249"/>
      <c r="D131" s="227" t="s">
        <v>182</v>
      </c>
      <c r="E131" s="250" t="s">
        <v>19</v>
      </c>
      <c r="F131" s="251" t="s">
        <v>188</v>
      </c>
      <c r="G131" s="249"/>
      <c r="H131" s="252">
        <v>27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182</v>
      </c>
      <c r="AU131" s="258" t="s">
        <v>81</v>
      </c>
      <c r="AV131" s="15" t="s">
        <v>179</v>
      </c>
      <c r="AW131" s="15" t="s">
        <v>33</v>
      </c>
      <c r="AX131" s="15" t="s">
        <v>79</v>
      </c>
      <c r="AY131" s="258" t="s">
        <v>171</v>
      </c>
    </row>
    <row r="132" s="2" customFormat="1" ht="16.5" customHeight="1">
      <c r="A132" s="41"/>
      <c r="B132" s="42"/>
      <c r="C132" s="207" t="s">
        <v>7</v>
      </c>
      <c r="D132" s="207" t="s">
        <v>174</v>
      </c>
      <c r="E132" s="208" t="s">
        <v>5119</v>
      </c>
      <c r="F132" s="209" t="s">
        <v>5120</v>
      </c>
      <c r="G132" s="210" t="s">
        <v>395</v>
      </c>
      <c r="H132" s="211">
        <v>2</v>
      </c>
      <c r="I132" s="212"/>
      <c r="J132" s="213">
        <f>ROUND(I132*H132,2)</f>
        <v>0</v>
      </c>
      <c r="K132" s="209" t="s">
        <v>178</v>
      </c>
      <c r="L132" s="47"/>
      <c r="M132" s="214" t="s">
        <v>19</v>
      </c>
      <c r="N132" s="215" t="s">
        <v>42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235</v>
      </c>
      <c r="AT132" s="218" t="s">
        <v>174</v>
      </c>
      <c r="AU132" s="218" t="s">
        <v>81</v>
      </c>
      <c r="AY132" s="20" t="s">
        <v>171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235</v>
      </c>
      <c r="BM132" s="218" t="s">
        <v>416</v>
      </c>
    </row>
    <row r="133" s="2" customFormat="1">
      <c r="A133" s="41"/>
      <c r="B133" s="42"/>
      <c r="C133" s="43"/>
      <c r="D133" s="220" t="s">
        <v>180</v>
      </c>
      <c r="E133" s="43"/>
      <c r="F133" s="221" t="s">
        <v>5121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180</v>
      </c>
      <c r="AU133" s="20" t="s">
        <v>81</v>
      </c>
    </row>
    <row r="134" s="2" customFormat="1" ht="16.5" customHeight="1">
      <c r="A134" s="41"/>
      <c r="B134" s="42"/>
      <c r="C134" s="207" t="s">
        <v>258</v>
      </c>
      <c r="D134" s="207" t="s">
        <v>174</v>
      </c>
      <c r="E134" s="208" t="s">
        <v>5122</v>
      </c>
      <c r="F134" s="209" t="s">
        <v>5123</v>
      </c>
      <c r="G134" s="210" t="s">
        <v>395</v>
      </c>
      <c r="H134" s="211">
        <v>3</v>
      </c>
      <c r="I134" s="212"/>
      <c r="J134" s="213">
        <f>ROUND(I134*H134,2)</f>
        <v>0</v>
      </c>
      <c r="K134" s="209" t="s">
        <v>178</v>
      </c>
      <c r="L134" s="47"/>
      <c r="M134" s="214" t="s">
        <v>19</v>
      </c>
      <c r="N134" s="215" t="s">
        <v>42</v>
      </c>
      <c r="O134" s="87"/>
      <c r="P134" s="216">
        <f>O134*H134</f>
        <v>0</v>
      </c>
      <c r="Q134" s="216">
        <v>0.00034000000000000002</v>
      </c>
      <c r="R134" s="216">
        <f>Q134*H134</f>
        <v>0.0010200000000000001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235</v>
      </c>
      <c r="AT134" s="218" t="s">
        <v>174</v>
      </c>
      <c r="AU134" s="218" t="s">
        <v>81</v>
      </c>
      <c r="AY134" s="20" t="s">
        <v>171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235</v>
      </c>
      <c r="BM134" s="218" t="s">
        <v>424</v>
      </c>
    </row>
    <row r="135" s="2" customFormat="1">
      <c r="A135" s="41"/>
      <c r="B135" s="42"/>
      <c r="C135" s="43"/>
      <c r="D135" s="220" t="s">
        <v>180</v>
      </c>
      <c r="E135" s="43"/>
      <c r="F135" s="221" t="s">
        <v>5124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180</v>
      </c>
      <c r="AU135" s="20" t="s">
        <v>81</v>
      </c>
    </row>
    <row r="136" s="2" customFormat="1" ht="16.5" customHeight="1">
      <c r="A136" s="41"/>
      <c r="B136" s="42"/>
      <c r="C136" s="207" t="s">
        <v>421</v>
      </c>
      <c r="D136" s="207" t="s">
        <v>174</v>
      </c>
      <c r="E136" s="208" t="s">
        <v>5125</v>
      </c>
      <c r="F136" s="209" t="s">
        <v>5126</v>
      </c>
      <c r="G136" s="210" t="s">
        <v>395</v>
      </c>
      <c r="H136" s="211">
        <v>2</v>
      </c>
      <c r="I136" s="212"/>
      <c r="J136" s="213">
        <f>ROUND(I136*H136,2)</f>
        <v>0</v>
      </c>
      <c r="K136" s="209" t="s">
        <v>178</v>
      </c>
      <c r="L136" s="47"/>
      <c r="M136" s="214" t="s">
        <v>19</v>
      </c>
      <c r="N136" s="215" t="s">
        <v>42</v>
      </c>
      <c r="O136" s="87"/>
      <c r="P136" s="216">
        <f>O136*H136</f>
        <v>0</v>
      </c>
      <c r="Q136" s="216">
        <v>0.00050000000000000001</v>
      </c>
      <c r="R136" s="216">
        <f>Q136*H136</f>
        <v>0.001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235</v>
      </c>
      <c r="AT136" s="218" t="s">
        <v>174</v>
      </c>
      <c r="AU136" s="218" t="s">
        <v>81</v>
      </c>
      <c r="AY136" s="20" t="s">
        <v>171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235</v>
      </c>
      <c r="BM136" s="218" t="s">
        <v>428</v>
      </c>
    </row>
    <row r="137" s="2" customFormat="1">
      <c r="A137" s="41"/>
      <c r="B137" s="42"/>
      <c r="C137" s="43"/>
      <c r="D137" s="220" t="s">
        <v>180</v>
      </c>
      <c r="E137" s="43"/>
      <c r="F137" s="221" t="s">
        <v>5127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180</v>
      </c>
      <c r="AU137" s="20" t="s">
        <v>81</v>
      </c>
    </row>
    <row r="138" s="2" customFormat="1" ht="16.5" customHeight="1">
      <c r="A138" s="41"/>
      <c r="B138" s="42"/>
      <c r="C138" s="207" t="s">
        <v>265</v>
      </c>
      <c r="D138" s="207" t="s">
        <v>174</v>
      </c>
      <c r="E138" s="208" t="s">
        <v>5128</v>
      </c>
      <c r="F138" s="209" t="s">
        <v>5129</v>
      </c>
      <c r="G138" s="210" t="s">
        <v>395</v>
      </c>
      <c r="H138" s="211">
        <v>3</v>
      </c>
      <c r="I138" s="212"/>
      <c r="J138" s="213">
        <f>ROUND(I138*H138,2)</f>
        <v>0</v>
      </c>
      <c r="K138" s="209" t="s">
        <v>178</v>
      </c>
      <c r="L138" s="47"/>
      <c r="M138" s="214" t="s">
        <v>19</v>
      </c>
      <c r="N138" s="215" t="s">
        <v>42</v>
      </c>
      <c r="O138" s="87"/>
      <c r="P138" s="216">
        <f>O138*H138</f>
        <v>0</v>
      </c>
      <c r="Q138" s="216">
        <v>0.00069999999999999999</v>
      </c>
      <c r="R138" s="216">
        <f>Q138*H138</f>
        <v>0.0020999999999999999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235</v>
      </c>
      <c r="AT138" s="218" t="s">
        <v>174</v>
      </c>
      <c r="AU138" s="218" t="s">
        <v>81</v>
      </c>
      <c r="AY138" s="20" t="s">
        <v>171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235</v>
      </c>
      <c r="BM138" s="218" t="s">
        <v>434</v>
      </c>
    </row>
    <row r="139" s="2" customFormat="1">
      <c r="A139" s="41"/>
      <c r="B139" s="42"/>
      <c r="C139" s="43"/>
      <c r="D139" s="220" t="s">
        <v>180</v>
      </c>
      <c r="E139" s="43"/>
      <c r="F139" s="221" t="s">
        <v>5130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180</v>
      </c>
      <c r="AU139" s="20" t="s">
        <v>81</v>
      </c>
    </row>
    <row r="140" s="2" customFormat="1" ht="16.5" customHeight="1">
      <c r="A140" s="41"/>
      <c r="B140" s="42"/>
      <c r="C140" s="207" t="s">
        <v>431</v>
      </c>
      <c r="D140" s="207" t="s">
        <v>174</v>
      </c>
      <c r="E140" s="208" t="s">
        <v>5131</v>
      </c>
      <c r="F140" s="209" t="s">
        <v>5132</v>
      </c>
      <c r="G140" s="210" t="s">
        <v>395</v>
      </c>
      <c r="H140" s="211">
        <v>1</v>
      </c>
      <c r="I140" s="212"/>
      <c r="J140" s="213">
        <f>ROUND(I140*H140,2)</f>
        <v>0</v>
      </c>
      <c r="K140" s="209" t="s">
        <v>178</v>
      </c>
      <c r="L140" s="47"/>
      <c r="M140" s="214" t="s">
        <v>19</v>
      </c>
      <c r="N140" s="215" t="s">
        <v>42</v>
      </c>
      <c r="O140" s="87"/>
      <c r="P140" s="216">
        <f>O140*H140</f>
        <v>0</v>
      </c>
      <c r="Q140" s="216">
        <v>2.0000000000000002E-05</v>
      </c>
      <c r="R140" s="216">
        <f>Q140*H140</f>
        <v>2.0000000000000002E-05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235</v>
      </c>
      <c r="AT140" s="218" t="s">
        <v>174</v>
      </c>
      <c r="AU140" s="218" t="s">
        <v>81</v>
      </c>
      <c r="AY140" s="20" t="s">
        <v>171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235</v>
      </c>
      <c r="BM140" s="218" t="s">
        <v>451</v>
      </c>
    </row>
    <row r="141" s="2" customFormat="1">
      <c r="A141" s="41"/>
      <c r="B141" s="42"/>
      <c r="C141" s="43"/>
      <c r="D141" s="220" t="s">
        <v>180</v>
      </c>
      <c r="E141" s="43"/>
      <c r="F141" s="221" t="s">
        <v>5133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180</v>
      </c>
      <c r="AU141" s="20" t="s">
        <v>81</v>
      </c>
    </row>
    <row r="142" s="2" customFormat="1" ht="16.5" customHeight="1">
      <c r="A142" s="41"/>
      <c r="B142" s="42"/>
      <c r="C142" s="269" t="s">
        <v>272</v>
      </c>
      <c r="D142" s="269" t="s">
        <v>565</v>
      </c>
      <c r="E142" s="270" t="s">
        <v>5134</v>
      </c>
      <c r="F142" s="271" t="s">
        <v>5135</v>
      </c>
      <c r="G142" s="272" t="s">
        <v>395</v>
      </c>
      <c r="H142" s="273">
        <v>1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42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286</v>
      </c>
      <c r="AT142" s="218" t="s">
        <v>565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235</v>
      </c>
      <c r="BM142" s="218" t="s">
        <v>457</v>
      </c>
    </row>
    <row r="143" s="2" customFormat="1" ht="16.5" customHeight="1">
      <c r="A143" s="41"/>
      <c r="B143" s="42"/>
      <c r="C143" s="207" t="s">
        <v>454</v>
      </c>
      <c r="D143" s="207" t="s">
        <v>174</v>
      </c>
      <c r="E143" s="208" t="s">
        <v>5136</v>
      </c>
      <c r="F143" s="209" t="s">
        <v>5137</v>
      </c>
      <c r="G143" s="210" t="s">
        <v>395</v>
      </c>
      <c r="H143" s="211">
        <v>1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2.0000000000000002E-05</v>
      </c>
      <c r="R143" s="216">
        <f>Q143*H143</f>
        <v>2.0000000000000002E-05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462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5138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2" customFormat="1" ht="16.5" customHeight="1">
      <c r="A145" s="41"/>
      <c r="B145" s="42"/>
      <c r="C145" s="269" t="s">
        <v>276</v>
      </c>
      <c r="D145" s="269" t="s">
        <v>565</v>
      </c>
      <c r="E145" s="270" t="s">
        <v>5139</v>
      </c>
      <c r="F145" s="271" t="s">
        <v>5140</v>
      </c>
      <c r="G145" s="272" t="s">
        <v>395</v>
      </c>
      <c r="H145" s="273">
        <v>1</v>
      </c>
      <c r="I145" s="274"/>
      <c r="J145" s="275">
        <f>ROUND(I145*H145,2)</f>
        <v>0</v>
      </c>
      <c r="K145" s="271" t="s">
        <v>19</v>
      </c>
      <c r="L145" s="276"/>
      <c r="M145" s="277" t="s">
        <v>19</v>
      </c>
      <c r="N145" s="278" t="s">
        <v>42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286</v>
      </c>
      <c r="AT145" s="218" t="s">
        <v>565</v>
      </c>
      <c r="AU145" s="218" t="s">
        <v>81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467</v>
      </c>
    </row>
    <row r="146" s="2" customFormat="1" ht="16.5" customHeight="1">
      <c r="A146" s="41"/>
      <c r="B146" s="42"/>
      <c r="C146" s="207" t="s">
        <v>464</v>
      </c>
      <c r="D146" s="207" t="s">
        <v>174</v>
      </c>
      <c r="E146" s="208" t="s">
        <v>5141</v>
      </c>
      <c r="F146" s="209" t="s">
        <v>5142</v>
      </c>
      <c r="G146" s="210" t="s">
        <v>395</v>
      </c>
      <c r="H146" s="211">
        <v>2</v>
      </c>
      <c r="I146" s="212"/>
      <c r="J146" s="213">
        <f>ROUND(I146*H146,2)</f>
        <v>0</v>
      </c>
      <c r="K146" s="209" t="s">
        <v>178</v>
      </c>
      <c r="L146" s="47"/>
      <c r="M146" s="214" t="s">
        <v>19</v>
      </c>
      <c r="N146" s="215" t="s">
        <v>42</v>
      </c>
      <c r="O146" s="87"/>
      <c r="P146" s="216">
        <f>O146*H146</f>
        <v>0</v>
      </c>
      <c r="Q146" s="216">
        <v>2.0000000000000002E-05</v>
      </c>
      <c r="R146" s="216">
        <f>Q146*H146</f>
        <v>4.0000000000000003E-05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235</v>
      </c>
      <c r="AT146" s="218" t="s">
        <v>174</v>
      </c>
      <c r="AU146" s="218" t="s">
        <v>81</v>
      </c>
      <c r="AY146" s="20" t="s">
        <v>171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235</v>
      </c>
      <c r="BM146" s="218" t="s">
        <v>471</v>
      </c>
    </row>
    <row r="147" s="2" customFormat="1">
      <c r="A147" s="41"/>
      <c r="B147" s="42"/>
      <c r="C147" s="43"/>
      <c r="D147" s="220" t="s">
        <v>180</v>
      </c>
      <c r="E147" s="43"/>
      <c r="F147" s="221" t="s">
        <v>5143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180</v>
      </c>
      <c r="AU147" s="20" t="s">
        <v>81</v>
      </c>
    </row>
    <row r="148" s="2" customFormat="1" ht="16.5" customHeight="1">
      <c r="A148" s="41"/>
      <c r="B148" s="42"/>
      <c r="C148" s="269" t="s">
        <v>280</v>
      </c>
      <c r="D148" s="269" t="s">
        <v>565</v>
      </c>
      <c r="E148" s="270" t="s">
        <v>5144</v>
      </c>
      <c r="F148" s="271" t="s">
        <v>5145</v>
      </c>
      <c r="G148" s="272" t="s">
        <v>395</v>
      </c>
      <c r="H148" s="273">
        <v>2</v>
      </c>
      <c r="I148" s="274"/>
      <c r="J148" s="275">
        <f>ROUND(I148*H148,2)</f>
        <v>0</v>
      </c>
      <c r="K148" s="271" t="s">
        <v>19</v>
      </c>
      <c r="L148" s="276"/>
      <c r="M148" s="277" t="s">
        <v>19</v>
      </c>
      <c r="N148" s="278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286</v>
      </c>
      <c r="AT148" s="218" t="s">
        <v>565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488</v>
      </c>
    </row>
    <row r="149" s="2" customFormat="1" ht="16.5" customHeight="1">
      <c r="A149" s="41"/>
      <c r="B149" s="42"/>
      <c r="C149" s="207" t="s">
        <v>172</v>
      </c>
      <c r="D149" s="207" t="s">
        <v>174</v>
      </c>
      <c r="E149" s="208" t="s">
        <v>5146</v>
      </c>
      <c r="F149" s="209" t="s">
        <v>5147</v>
      </c>
      <c r="G149" s="210" t="s">
        <v>395</v>
      </c>
      <c r="H149" s="211">
        <v>2</v>
      </c>
      <c r="I149" s="212"/>
      <c r="J149" s="213">
        <f>ROUND(I149*H149,2)</f>
        <v>0</v>
      </c>
      <c r="K149" s="209" t="s">
        <v>178</v>
      </c>
      <c r="L149" s="47"/>
      <c r="M149" s="214" t="s">
        <v>19</v>
      </c>
      <c r="N149" s="215" t="s">
        <v>42</v>
      </c>
      <c r="O149" s="87"/>
      <c r="P149" s="216">
        <f>O149*H149</f>
        <v>0</v>
      </c>
      <c r="Q149" s="216">
        <v>0.00012</v>
      </c>
      <c r="R149" s="216">
        <f>Q149*H149</f>
        <v>0.00024000000000000001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235</v>
      </c>
      <c r="AT149" s="218" t="s">
        <v>174</v>
      </c>
      <c r="AU149" s="218" t="s">
        <v>81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498</v>
      </c>
    </row>
    <row r="150" s="2" customFormat="1">
      <c r="A150" s="41"/>
      <c r="B150" s="42"/>
      <c r="C150" s="43"/>
      <c r="D150" s="220" t="s">
        <v>180</v>
      </c>
      <c r="E150" s="43"/>
      <c r="F150" s="221" t="s">
        <v>5148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180</v>
      </c>
      <c r="AU150" s="20" t="s">
        <v>81</v>
      </c>
    </row>
    <row r="151" s="2" customFormat="1" ht="21.75" customHeight="1">
      <c r="A151" s="41"/>
      <c r="B151" s="42"/>
      <c r="C151" s="207" t="s">
        <v>286</v>
      </c>
      <c r="D151" s="207" t="s">
        <v>174</v>
      </c>
      <c r="E151" s="208" t="s">
        <v>5149</v>
      </c>
      <c r="F151" s="209" t="s">
        <v>5150</v>
      </c>
      <c r="G151" s="210" t="s">
        <v>395</v>
      </c>
      <c r="H151" s="211">
        <v>5</v>
      </c>
      <c r="I151" s="212"/>
      <c r="J151" s="213">
        <f>ROUND(I151*H151,2)</f>
        <v>0</v>
      </c>
      <c r="K151" s="209" t="s">
        <v>178</v>
      </c>
      <c r="L151" s="47"/>
      <c r="M151" s="214" t="s">
        <v>19</v>
      </c>
      <c r="N151" s="215" t="s">
        <v>42</v>
      </c>
      <c r="O151" s="87"/>
      <c r="P151" s="216">
        <f>O151*H151</f>
        <v>0</v>
      </c>
      <c r="Q151" s="216">
        <v>0.00027</v>
      </c>
      <c r="R151" s="216">
        <f>Q151*H151</f>
        <v>0.0013500000000000001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235</v>
      </c>
      <c r="AT151" s="218" t="s">
        <v>174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235</v>
      </c>
      <c r="BM151" s="218" t="s">
        <v>503</v>
      </c>
    </row>
    <row r="152" s="2" customFormat="1">
      <c r="A152" s="41"/>
      <c r="B152" s="42"/>
      <c r="C152" s="43"/>
      <c r="D152" s="220" t="s">
        <v>180</v>
      </c>
      <c r="E152" s="43"/>
      <c r="F152" s="221" t="s">
        <v>5151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180</v>
      </c>
      <c r="AU152" s="20" t="s">
        <v>81</v>
      </c>
    </row>
    <row r="153" s="2" customFormat="1" ht="21.75" customHeight="1">
      <c r="A153" s="41"/>
      <c r="B153" s="42"/>
      <c r="C153" s="207" t="s">
        <v>500</v>
      </c>
      <c r="D153" s="207" t="s">
        <v>174</v>
      </c>
      <c r="E153" s="208" t="s">
        <v>5152</v>
      </c>
      <c r="F153" s="209" t="s">
        <v>5153</v>
      </c>
      <c r="G153" s="210" t="s">
        <v>395</v>
      </c>
      <c r="H153" s="211">
        <v>1</v>
      </c>
      <c r="I153" s="212"/>
      <c r="J153" s="213">
        <f>ROUND(I153*H153,2)</f>
        <v>0</v>
      </c>
      <c r="K153" s="209" t="s">
        <v>178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0.00125</v>
      </c>
      <c r="R153" s="216">
        <f>Q153*H153</f>
        <v>0.00125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235</v>
      </c>
      <c r="AT153" s="218" t="s">
        <v>174</v>
      </c>
      <c r="AU153" s="218" t="s">
        <v>81</v>
      </c>
      <c r="AY153" s="20" t="s">
        <v>171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235</v>
      </c>
      <c r="BM153" s="218" t="s">
        <v>510</v>
      </c>
    </row>
    <row r="154" s="2" customFormat="1">
      <c r="A154" s="41"/>
      <c r="B154" s="42"/>
      <c r="C154" s="43"/>
      <c r="D154" s="220" t="s">
        <v>180</v>
      </c>
      <c r="E154" s="43"/>
      <c r="F154" s="221" t="s">
        <v>5154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180</v>
      </c>
      <c r="AU154" s="20" t="s">
        <v>81</v>
      </c>
    </row>
    <row r="155" s="2" customFormat="1" ht="16.5" customHeight="1">
      <c r="A155" s="41"/>
      <c r="B155" s="42"/>
      <c r="C155" s="207" t="s">
        <v>200</v>
      </c>
      <c r="D155" s="207" t="s">
        <v>174</v>
      </c>
      <c r="E155" s="208" t="s">
        <v>5155</v>
      </c>
      <c r="F155" s="209" t="s">
        <v>5156</v>
      </c>
      <c r="G155" s="210" t="s">
        <v>395</v>
      </c>
      <c r="H155" s="211">
        <v>2</v>
      </c>
      <c r="I155" s="212"/>
      <c r="J155" s="213">
        <f>ROUND(I155*H155,2)</f>
        <v>0</v>
      </c>
      <c r="K155" s="209" t="s">
        <v>178</v>
      </c>
      <c r="L155" s="47"/>
      <c r="M155" s="214" t="s">
        <v>19</v>
      </c>
      <c r="N155" s="215" t="s">
        <v>42</v>
      </c>
      <c r="O155" s="87"/>
      <c r="P155" s="216">
        <f>O155*H155</f>
        <v>0</v>
      </c>
      <c r="Q155" s="216">
        <v>2.0000000000000002E-05</v>
      </c>
      <c r="R155" s="216">
        <f>Q155*H155</f>
        <v>4.0000000000000003E-05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235</v>
      </c>
      <c r="AT155" s="218" t="s">
        <v>174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515</v>
      </c>
    </row>
    <row r="156" s="2" customFormat="1">
      <c r="A156" s="41"/>
      <c r="B156" s="42"/>
      <c r="C156" s="43"/>
      <c r="D156" s="220" t="s">
        <v>180</v>
      </c>
      <c r="E156" s="43"/>
      <c r="F156" s="221" t="s">
        <v>5157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180</v>
      </c>
      <c r="AU156" s="20" t="s">
        <v>81</v>
      </c>
    </row>
    <row r="157" s="2" customFormat="1" ht="16.5" customHeight="1">
      <c r="A157" s="41"/>
      <c r="B157" s="42"/>
      <c r="C157" s="269" t="s">
        <v>512</v>
      </c>
      <c r="D157" s="269" t="s">
        <v>565</v>
      </c>
      <c r="E157" s="270" t="s">
        <v>5158</v>
      </c>
      <c r="F157" s="271" t="s">
        <v>5159</v>
      </c>
      <c r="G157" s="272" t="s">
        <v>395</v>
      </c>
      <c r="H157" s="273">
        <v>2</v>
      </c>
      <c r="I157" s="274"/>
      <c r="J157" s="275">
        <f>ROUND(I157*H157,2)</f>
        <v>0</v>
      </c>
      <c r="K157" s="271" t="s">
        <v>19</v>
      </c>
      <c r="L157" s="276"/>
      <c r="M157" s="277" t="s">
        <v>19</v>
      </c>
      <c r="N157" s="278" t="s">
        <v>42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286</v>
      </c>
      <c r="AT157" s="218" t="s">
        <v>565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235</v>
      </c>
      <c r="BM157" s="218" t="s">
        <v>525</v>
      </c>
    </row>
    <row r="158" s="2" customFormat="1" ht="16.5" customHeight="1">
      <c r="A158" s="41"/>
      <c r="B158" s="42"/>
      <c r="C158" s="207" t="s">
        <v>372</v>
      </c>
      <c r="D158" s="207" t="s">
        <v>174</v>
      </c>
      <c r="E158" s="208" t="s">
        <v>5160</v>
      </c>
      <c r="F158" s="209" t="s">
        <v>5161</v>
      </c>
      <c r="G158" s="210" t="s">
        <v>1005</v>
      </c>
      <c r="H158" s="211">
        <v>14</v>
      </c>
      <c r="I158" s="212"/>
      <c r="J158" s="213">
        <f>ROUND(I158*H158,2)</f>
        <v>0</v>
      </c>
      <c r="K158" s="209" t="s">
        <v>178</v>
      </c>
      <c r="L158" s="47"/>
      <c r="M158" s="214" t="s">
        <v>19</v>
      </c>
      <c r="N158" s="215" t="s">
        <v>42</v>
      </c>
      <c r="O158" s="87"/>
      <c r="P158" s="216">
        <f>O158*H158</f>
        <v>0</v>
      </c>
      <c r="Q158" s="216">
        <v>0.00024000000000000001</v>
      </c>
      <c r="R158" s="216">
        <f>Q158*H158</f>
        <v>0.0033600000000000001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235</v>
      </c>
      <c r="AT158" s="218" t="s">
        <v>174</v>
      </c>
      <c r="AU158" s="218" t="s">
        <v>81</v>
      </c>
      <c r="AY158" s="20" t="s">
        <v>171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235</v>
      </c>
      <c r="BM158" s="218" t="s">
        <v>531</v>
      </c>
    </row>
    <row r="159" s="2" customFormat="1">
      <c r="A159" s="41"/>
      <c r="B159" s="42"/>
      <c r="C159" s="43"/>
      <c r="D159" s="220" t="s">
        <v>180</v>
      </c>
      <c r="E159" s="43"/>
      <c r="F159" s="221" t="s">
        <v>5162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180</v>
      </c>
      <c r="AU159" s="20" t="s">
        <v>81</v>
      </c>
    </row>
    <row r="160" s="2" customFormat="1" ht="16.5" customHeight="1">
      <c r="A160" s="41"/>
      <c r="B160" s="42"/>
      <c r="C160" s="269" t="s">
        <v>528</v>
      </c>
      <c r="D160" s="269" t="s">
        <v>565</v>
      </c>
      <c r="E160" s="270" t="s">
        <v>5163</v>
      </c>
      <c r="F160" s="271" t="s">
        <v>5164</v>
      </c>
      <c r="G160" s="272" t="s">
        <v>395</v>
      </c>
      <c r="H160" s="273">
        <v>14</v>
      </c>
      <c r="I160" s="274"/>
      <c r="J160" s="275">
        <f>ROUND(I160*H160,2)</f>
        <v>0</v>
      </c>
      <c r="K160" s="271" t="s">
        <v>19</v>
      </c>
      <c r="L160" s="276"/>
      <c r="M160" s="277" t="s">
        <v>19</v>
      </c>
      <c r="N160" s="278" t="s">
        <v>42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286</v>
      </c>
      <c r="AT160" s="218" t="s">
        <v>565</v>
      </c>
      <c r="AU160" s="218" t="s">
        <v>81</v>
      </c>
      <c r="AY160" s="20" t="s">
        <v>171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235</v>
      </c>
      <c r="BM160" s="218" t="s">
        <v>535</v>
      </c>
    </row>
    <row r="161" s="2" customFormat="1" ht="21.75" customHeight="1">
      <c r="A161" s="41"/>
      <c r="B161" s="42"/>
      <c r="C161" s="207" t="s">
        <v>396</v>
      </c>
      <c r="D161" s="207" t="s">
        <v>174</v>
      </c>
      <c r="E161" s="208" t="s">
        <v>5165</v>
      </c>
      <c r="F161" s="209" t="s">
        <v>5166</v>
      </c>
      <c r="G161" s="210" t="s">
        <v>395</v>
      </c>
      <c r="H161" s="211">
        <v>2</v>
      </c>
      <c r="I161" s="212"/>
      <c r="J161" s="213">
        <f>ROUND(I161*H161,2)</f>
        <v>0</v>
      </c>
      <c r="K161" s="209" t="s">
        <v>178</v>
      </c>
      <c r="L161" s="47"/>
      <c r="M161" s="214" t="s">
        <v>19</v>
      </c>
      <c r="N161" s="215" t="s">
        <v>42</v>
      </c>
      <c r="O161" s="87"/>
      <c r="P161" s="216">
        <f>O161*H161</f>
        <v>0</v>
      </c>
      <c r="Q161" s="216">
        <v>0.00155</v>
      </c>
      <c r="R161" s="216">
        <f>Q161*H161</f>
        <v>0.0030999999999999999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235</v>
      </c>
      <c r="AT161" s="218" t="s">
        <v>174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235</v>
      </c>
      <c r="BM161" s="218" t="s">
        <v>541</v>
      </c>
    </row>
    <row r="162" s="2" customFormat="1">
      <c r="A162" s="41"/>
      <c r="B162" s="42"/>
      <c r="C162" s="43"/>
      <c r="D162" s="220" t="s">
        <v>180</v>
      </c>
      <c r="E162" s="43"/>
      <c r="F162" s="221" t="s">
        <v>5167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180</v>
      </c>
      <c r="AU162" s="20" t="s">
        <v>81</v>
      </c>
    </row>
    <row r="163" s="13" customFormat="1">
      <c r="A163" s="13"/>
      <c r="B163" s="225"/>
      <c r="C163" s="226"/>
      <c r="D163" s="227" t="s">
        <v>182</v>
      </c>
      <c r="E163" s="228" t="s">
        <v>19</v>
      </c>
      <c r="F163" s="229" t="s">
        <v>5168</v>
      </c>
      <c r="G163" s="226"/>
      <c r="H163" s="230">
        <v>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182</v>
      </c>
      <c r="AU163" s="236" t="s">
        <v>81</v>
      </c>
      <c r="AV163" s="13" t="s">
        <v>81</v>
      </c>
      <c r="AW163" s="13" t="s">
        <v>33</v>
      </c>
      <c r="AX163" s="13" t="s">
        <v>71</v>
      </c>
      <c r="AY163" s="236" t="s">
        <v>171</v>
      </c>
    </row>
    <row r="164" s="15" customFormat="1">
      <c r="A164" s="15"/>
      <c r="B164" s="248"/>
      <c r="C164" s="249"/>
      <c r="D164" s="227" t="s">
        <v>182</v>
      </c>
      <c r="E164" s="250" t="s">
        <v>19</v>
      </c>
      <c r="F164" s="251" t="s">
        <v>188</v>
      </c>
      <c r="G164" s="249"/>
      <c r="H164" s="252">
        <v>2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182</v>
      </c>
      <c r="AU164" s="258" t="s">
        <v>81</v>
      </c>
      <c r="AV164" s="15" t="s">
        <v>179</v>
      </c>
      <c r="AW164" s="15" t="s">
        <v>33</v>
      </c>
      <c r="AX164" s="15" t="s">
        <v>79</v>
      </c>
      <c r="AY164" s="258" t="s">
        <v>171</v>
      </c>
    </row>
    <row r="165" s="2" customFormat="1" ht="24.15" customHeight="1">
      <c r="A165" s="41"/>
      <c r="B165" s="42"/>
      <c r="C165" s="207" t="s">
        <v>538</v>
      </c>
      <c r="D165" s="207" t="s">
        <v>174</v>
      </c>
      <c r="E165" s="208" t="s">
        <v>5169</v>
      </c>
      <c r="F165" s="209" t="s">
        <v>5170</v>
      </c>
      <c r="G165" s="210" t="s">
        <v>177</v>
      </c>
      <c r="H165" s="211">
        <v>0.20399999999999999</v>
      </c>
      <c r="I165" s="212"/>
      <c r="J165" s="213">
        <f>ROUND(I165*H165,2)</f>
        <v>0</v>
      </c>
      <c r="K165" s="209" t="s">
        <v>178</v>
      </c>
      <c r="L165" s="47"/>
      <c r="M165" s="214" t="s">
        <v>19</v>
      </c>
      <c r="N165" s="215" t="s">
        <v>42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235</v>
      </c>
      <c r="AT165" s="218" t="s">
        <v>174</v>
      </c>
      <c r="AU165" s="218" t="s">
        <v>81</v>
      </c>
      <c r="AY165" s="20" t="s">
        <v>171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235</v>
      </c>
      <c r="BM165" s="218" t="s">
        <v>5171</v>
      </c>
    </row>
    <row r="166" s="2" customFormat="1">
      <c r="A166" s="41"/>
      <c r="B166" s="42"/>
      <c r="C166" s="43"/>
      <c r="D166" s="220" t="s">
        <v>180</v>
      </c>
      <c r="E166" s="43"/>
      <c r="F166" s="221" t="s">
        <v>5172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180</v>
      </c>
      <c r="AU166" s="20" t="s">
        <v>81</v>
      </c>
    </row>
    <row r="167" s="2" customFormat="1" ht="16.5" customHeight="1">
      <c r="A167" s="41"/>
      <c r="B167" s="42"/>
      <c r="C167" s="207" t="s">
        <v>401</v>
      </c>
      <c r="D167" s="207" t="s">
        <v>174</v>
      </c>
      <c r="E167" s="208" t="s">
        <v>5173</v>
      </c>
      <c r="F167" s="209" t="s">
        <v>5174</v>
      </c>
      <c r="G167" s="210" t="s">
        <v>1255</v>
      </c>
      <c r="H167" s="279"/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42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235</v>
      </c>
      <c r="AT167" s="218" t="s">
        <v>174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554</v>
      </c>
    </row>
    <row r="168" s="12" customFormat="1" ht="22.8" customHeight="1">
      <c r="A168" s="12"/>
      <c r="B168" s="191"/>
      <c r="C168" s="192"/>
      <c r="D168" s="193" t="s">
        <v>70</v>
      </c>
      <c r="E168" s="205" t="s">
        <v>5175</v>
      </c>
      <c r="F168" s="205" t="s">
        <v>5176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SUM(P169:P214)</f>
        <v>0</v>
      </c>
      <c r="Q168" s="199"/>
      <c r="R168" s="200">
        <f>SUM(R169:R214)</f>
        <v>0.43536000000000002</v>
      </c>
      <c r="S168" s="199"/>
      <c r="T168" s="201">
        <f>SUM(T169:T214)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81</v>
      </c>
      <c r="AT168" s="203" t="s">
        <v>70</v>
      </c>
      <c r="AU168" s="203" t="s">
        <v>79</v>
      </c>
      <c r="AY168" s="202" t="s">
        <v>171</v>
      </c>
      <c r="BK168" s="204">
        <f>SUM(BK169:BK214)</f>
        <v>0</v>
      </c>
    </row>
    <row r="169" s="2" customFormat="1" ht="24.15" customHeight="1">
      <c r="A169" s="41"/>
      <c r="B169" s="42"/>
      <c r="C169" s="207" t="s">
        <v>545</v>
      </c>
      <c r="D169" s="207" t="s">
        <v>174</v>
      </c>
      <c r="E169" s="208" t="s">
        <v>5177</v>
      </c>
      <c r="F169" s="209" t="s">
        <v>5178</v>
      </c>
      <c r="G169" s="210" t="s">
        <v>395</v>
      </c>
      <c r="H169" s="211">
        <v>3</v>
      </c>
      <c r="I169" s="212"/>
      <c r="J169" s="213">
        <f>ROUND(I169*H169,2)</f>
        <v>0</v>
      </c>
      <c r="K169" s="209" t="s">
        <v>178</v>
      </c>
      <c r="L169" s="47"/>
      <c r="M169" s="214" t="s">
        <v>19</v>
      </c>
      <c r="N169" s="215" t="s">
        <v>42</v>
      </c>
      <c r="O169" s="87"/>
      <c r="P169" s="216">
        <f>O169*H169</f>
        <v>0</v>
      </c>
      <c r="Q169" s="216">
        <v>0.0011900000000000001</v>
      </c>
      <c r="R169" s="216">
        <f>Q169*H169</f>
        <v>0.0035700000000000003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235</v>
      </c>
      <c r="AT169" s="218" t="s">
        <v>174</v>
      </c>
      <c r="AU169" s="218" t="s">
        <v>81</v>
      </c>
      <c r="AY169" s="20" t="s">
        <v>171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235</v>
      </c>
      <c r="BM169" s="218" t="s">
        <v>560</v>
      </c>
    </row>
    <row r="170" s="2" customFormat="1">
      <c r="A170" s="41"/>
      <c r="B170" s="42"/>
      <c r="C170" s="43"/>
      <c r="D170" s="220" t="s">
        <v>180</v>
      </c>
      <c r="E170" s="43"/>
      <c r="F170" s="221" t="s">
        <v>5179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180</v>
      </c>
      <c r="AU170" s="20" t="s">
        <v>81</v>
      </c>
    </row>
    <row r="171" s="2" customFormat="1" ht="16.5" customHeight="1">
      <c r="A171" s="41"/>
      <c r="B171" s="42"/>
      <c r="C171" s="269" t="s">
        <v>406</v>
      </c>
      <c r="D171" s="269" t="s">
        <v>565</v>
      </c>
      <c r="E171" s="270" t="s">
        <v>5180</v>
      </c>
      <c r="F171" s="271" t="s">
        <v>5181</v>
      </c>
      <c r="G171" s="272" t="s">
        <v>395</v>
      </c>
      <c r="H171" s="273">
        <v>3</v>
      </c>
      <c r="I171" s="274"/>
      <c r="J171" s="275">
        <f>ROUND(I171*H171,2)</f>
        <v>0</v>
      </c>
      <c r="K171" s="271" t="s">
        <v>178</v>
      </c>
      <c r="L171" s="276"/>
      <c r="M171" s="277" t="s">
        <v>19</v>
      </c>
      <c r="N171" s="278" t="s">
        <v>42</v>
      </c>
      <c r="O171" s="87"/>
      <c r="P171" s="216">
        <f>O171*H171</f>
        <v>0</v>
      </c>
      <c r="Q171" s="216">
        <v>0.014500000000000001</v>
      </c>
      <c r="R171" s="216">
        <f>Q171*H171</f>
        <v>0.043500000000000004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286</v>
      </c>
      <c r="AT171" s="218" t="s">
        <v>565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568</v>
      </c>
    </row>
    <row r="172" s="2" customFormat="1" ht="16.5" customHeight="1">
      <c r="A172" s="41"/>
      <c r="B172" s="42"/>
      <c r="C172" s="207" t="s">
        <v>557</v>
      </c>
      <c r="D172" s="207" t="s">
        <v>174</v>
      </c>
      <c r="E172" s="208" t="s">
        <v>5182</v>
      </c>
      <c r="F172" s="209" t="s">
        <v>5183</v>
      </c>
      <c r="G172" s="210" t="s">
        <v>395</v>
      </c>
      <c r="H172" s="211">
        <v>3</v>
      </c>
      <c r="I172" s="212"/>
      <c r="J172" s="213">
        <f>ROUND(I172*H172,2)</f>
        <v>0</v>
      </c>
      <c r="K172" s="209" t="s">
        <v>178</v>
      </c>
      <c r="L172" s="47"/>
      <c r="M172" s="214" t="s">
        <v>19</v>
      </c>
      <c r="N172" s="215" t="s">
        <v>42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235</v>
      </c>
      <c r="AT172" s="218" t="s">
        <v>174</v>
      </c>
      <c r="AU172" s="218" t="s">
        <v>81</v>
      </c>
      <c r="AY172" s="20" t="s">
        <v>171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235</v>
      </c>
      <c r="BM172" s="218" t="s">
        <v>573</v>
      </c>
    </row>
    <row r="173" s="2" customFormat="1">
      <c r="A173" s="41"/>
      <c r="B173" s="42"/>
      <c r="C173" s="43"/>
      <c r="D173" s="220" t="s">
        <v>180</v>
      </c>
      <c r="E173" s="43"/>
      <c r="F173" s="221" t="s">
        <v>5184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180</v>
      </c>
      <c r="AU173" s="20" t="s">
        <v>81</v>
      </c>
    </row>
    <row r="174" s="2" customFormat="1" ht="16.5" customHeight="1">
      <c r="A174" s="41"/>
      <c r="B174" s="42"/>
      <c r="C174" s="269" t="s">
        <v>416</v>
      </c>
      <c r="D174" s="269" t="s">
        <v>565</v>
      </c>
      <c r="E174" s="270" t="s">
        <v>5185</v>
      </c>
      <c r="F174" s="271" t="s">
        <v>5186</v>
      </c>
      <c r="G174" s="272" t="s">
        <v>395</v>
      </c>
      <c r="H174" s="273">
        <v>3</v>
      </c>
      <c r="I174" s="274"/>
      <c r="J174" s="275">
        <f>ROUND(I174*H174,2)</f>
        <v>0</v>
      </c>
      <c r="K174" s="271" t="s">
        <v>178</v>
      </c>
      <c r="L174" s="276"/>
      <c r="M174" s="277" t="s">
        <v>19</v>
      </c>
      <c r="N174" s="278" t="s">
        <v>42</v>
      </c>
      <c r="O174" s="87"/>
      <c r="P174" s="216">
        <f>O174*H174</f>
        <v>0</v>
      </c>
      <c r="Q174" s="216">
        <v>0.0022000000000000001</v>
      </c>
      <c r="R174" s="216">
        <f>Q174*H174</f>
        <v>0.0066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286</v>
      </c>
      <c r="AT174" s="218" t="s">
        <v>565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577</v>
      </c>
    </row>
    <row r="175" s="2" customFormat="1" ht="24.15" customHeight="1">
      <c r="A175" s="41"/>
      <c r="B175" s="42"/>
      <c r="C175" s="207" t="s">
        <v>570</v>
      </c>
      <c r="D175" s="207" t="s">
        <v>174</v>
      </c>
      <c r="E175" s="208" t="s">
        <v>5187</v>
      </c>
      <c r="F175" s="209" t="s">
        <v>5188</v>
      </c>
      <c r="G175" s="210" t="s">
        <v>1005</v>
      </c>
      <c r="H175" s="211">
        <v>3</v>
      </c>
      <c r="I175" s="212"/>
      <c r="J175" s="213">
        <f>ROUND(I175*H175,2)</f>
        <v>0</v>
      </c>
      <c r="K175" s="209" t="s">
        <v>178</v>
      </c>
      <c r="L175" s="47"/>
      <c r="M175" s="214" t="s">
        <v>19</v>
      </c>
      <c r="N175" s="215" t="s">
        <v>42</v>
      </c>
      <c r="O175" s="87"/>
      <c r="P175" s="216">
        <f>O175*H175</f>
        <v>0</v>
      </c>
      <c r="Q175" s="216">
        <v>0.0091999999999999998</v>
      </c>
      <c r="R175" s="216">
        <f>Q175*H175</f>
        <v>0.0276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235</v>
      </c>
      <c r="AT175" s="218" t="s">
        <v>174</v>
      </c>
      <c r="AU175" s="218" t="s">
        <v>81</v>
      </c>
      <c r="AY175" s="20" t="s">
        <v>171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235</v>
      </c>
      <c r="BM175" s="218" t="s">
        <v>583</v>
      </c>
    </row>
    <row r="176" s="2" customFormat="1">
      <c r="A176" s="41"/>
      <c r="B176" s="42"/>
      <c r="C176" s="43"/>
      <c r="D176" s="220" t="s">
        <v>180</v>
      </c>
      <c r="E176" s="43"/>
      <c r="F176" s="221" t="s">
        <v>5189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180</v>
      </c>
      <c r="AU176" s="20" t="s">
        <v>81</v>
      </c>
    </row>
    <row r="177" s="2" customFormat="1" ht="24.15" customHeight="1">
      <c r="A177" s="41"/>
      <c r="B177" s="42"/>
      <c r="C177" s="207" t="s">
        <v>424</v>
      </c>
      <c r="D177" s="207" t="s">
        <v>174</v>
      </c>
      <c r="E177" s="208" t="s">
        <v>5190</v>
      </c>
      <c r="F177" s="209" t="s">
        <v>5191</v>
      </c>
      <c r="G177" s="210" t="s">
        <v>1005</v>
      </c>
      <c r="H177" s="211">
        <v>4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0.00173</v>
      </c>
      <c r="R177" s="216">
        <f>Q177*H177</f>
        <v>0.0069199999999999999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235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235</v>
      </c>
      <c r="BM177" s="218" t="s">
        <v>586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5192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2" customFormat="1" ht="16.5" customHeight="1">
      <c r="A179" s="41"/>
      <c r="B179" s="42"/>
      <c r="C179" s="269" t="s">
        <v>580</v>
      </c>
      <c r="D179" s="269" t="s">
        <v>565</v>
      </c>
      <c r="E179" s="270" t="s">
        <v>5193</v>
      </c>
      <c r="F179" s="271" t="s">
        <v>5194</v>
      </c>
      <c r="G179" s="272" t="s">
        <v>395</v>
      </c>
      <c r="H179" s="273">
        <v>4</v>
      </c>
      <c r="I179" s="274"/>
      <c r="J179" s="275">
        <f>ROUND(I179*H179,2)</f>
        <v>0</v>
      </c>
      <c r="K179" s="271" t="s">
        <v>178</v>
      </c>
      <c r="L179" s="276"/>
      <c r="M179" s="277" t="s">
        <v>19</v>
      </c>
      <c r="N179" s="278" t="s">
        <v>42</v>
      </c>
      <c r="O179" s="87"/>
      <c r="P179" s="216">
        <f>O179*H179</f>
        <v>0</v>
      </c>
      <c r="Q179" s="216">
        <v>0.0135</v>
      </c>
      <c r="R179" s="216">
        <f>Q179*H179</f>
        <v>0.053999999999999999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286</v>
      </c>
      <c r="AT179" s="218" t="s">
        <v>565</v>
      </c>
      <c r="AU179" s="218" t="s">
        <v>81</v>
      </c>
      <c r="AY179" s="20" t="s">
        <v>171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235</v>
      </c>
      <c r="BM179" s="218" t="s">
        <v>590</v>
      </c>
    </row>
    <row r="180" s="2" customFormat="1" ht="24.15" customHeight="1">
      <c r="A180" s="41"/>
      <c r="B180" s="42"/>
      <c r="C180" s="207" t="s">
        <v>428</v>
      </c>
      <c r="D180" s="207" t="s">
        <v>174</v>
      </c>
      <c r="E180" s="208" t="s">
        <v>5195</v>
      </c>
      <c r="F180" s="209" t="s">
        <v>5196</v>
      </c>
      <c r="G180" s="210" t="s">
        <v>1005</v>
      </c>
      <c r="H180" s="211">
        <v>1</v>
      </c>
      <c r="I180" s="212"/>
      <c r="J180" s="213">
        <f>ROUND(I180*H180,2)</f>
        <v>0</v>
      </c>
      <c r="K180" s="209" t="s">
        <v>178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0.00157</v>
      </c>
      <c r="R180" s="216">
        <f>Q180*H180</f>
        <v>0.00157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235</v>
      </c>
      <c r="AT180" s="218" t="s">
        <v>174</v>
      </c>
      <c r="AU180" s="218" t="s">
        <v>81</v>
      </c>
      <c r="AY180" s="20" t="s">
        <v>171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235</v>
      </c>
      <c r="BM180" s="218" t="s">
        <v>594</v>
      </c>
    </row>
    <row r="181" s="2" customFormat="1">
      <c r="A181" s="41"/>
      <c r="B181" s="42"/>
      <c r="C181" s="43"/>
      <c r="D181" s="220" t="s">
        <v>180</v>
      </c>
      <c r="E181" s="43"/>
      <c r="F181" s="221" t="s">
        <v>5197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180</v>
      </c>
      <c r="AU181" s="20" t="s">
        <v>81</v>
      </c>
    </row>
    <row r="182" s="2" customFormat="1" ht="16.5" customHeight="1">
      <c r="A182" s="41"/>
      <c r="B182" s="42"/>
      <c r="C182" s="269" t="s">
        <v>587</v>
      </c>
      <c r="D182" s="269" t="s">
        <v>565</v>
      </c>
      <c r="E182" s="270" t="s">
        <v>5198</v>
      </c>
      <c r="F182" s="271" t="s">
        <v>5199</v>
      </c>
      <c r="G182" s="272" t="s">
        <v>395</v>
      </c>
      <c r="H182" s="273">
        <v>1</v>
      </c>
      <c r="I182" s="274"/>
      <c r="J182" s="275">
        <f>ROUND(I182*H182,2)</f>
        <v>0</v>
      </c>
      <c r="K182" s="271" t="s">
        <v>178</v>
      </c>
      <c r="L182" s="276"/>
      <c r="M182" s="277" t="s">
        <v>19</v>
      </c>
      <c r="N182" s="278" t="s">
        <v>42</v>
      </c>
      <c r="O182" s="87"/>
      <c r="P182" s="216">
        <f>O182*H182</f>
        <v>0</v>
      </c>
      <c r="Q182" s="216">
        <v>0.017999999999999999</v>
      </c>
      <c r="R182" s="216">
        <f>Q182*H182</f>
        <v>0.017999999999999999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286</v>
      </c>
      <c r="AT182" s="218" t="s">
        <v>565</v>
      </c>
      <c r="AU182" s="218" t="s">
        <v>81</v>
      </c>
      <c r="AY182" s="20" t="s">
        <v>171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235</v>
      </c>
      <c r="BM182" s="218" t="s">
        <v>599</v>
      </c>
    </row>
    <row r="183" s="2" customFormat="1" ht="21.75" customHeight="1">
      <c r="A183" s="41"/>
      <c r="B183" s="42"/>
      <c r="C183" s="207" t="s">
        <v>434</v>
      </c>
      <c r="D183" s="207" t="s">
        <v>174</v>
      </c>
      <c r="E183" s="208" t="s">
        <v>5200</v>
      </c>
      <c r="F183" s="209" t="s">
        <v>5201</v>
      </c>
      <c r="G183" s="210" t="s">
        <v>1005</v>
      </c>
      <c r="H183" s="211">
        <v>3</v>
      </c>
      <c r="I183" s="212"/>
      <c r="J183" s="213">
        <f>ROUND(I183*H183,2)</f>
        <v>0</v>
      </c>
      <c r="K183" s="209" t="s">
        <v>178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0.0058300000000000001</v>
      </c>
      <c r="R183" s="216">
        <f>Q183*H183</f>
        <v>0.017489999999999999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235</v>
      </c>
      <c r="AT183" s="218" t="s">
        <v>174</v>
      </c>
      <c r="AU183" s="218" t="s">
        <v>81</v>
      </c>
      <c r="AY183" s="20" t="s">
        <v>171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235</v>
      </c>
      <c r="BM183" s="218" t="s">
        <v>603</v>
      </c>
    </row>
    <row r="184" s="2" customFormat="1">
      <c r="A184" s="41"/>
      <c r="B184" s="42"/>
      <c r="C184" s="43"/>
      <c r="D184" s="220" t="s">
        <v>180</v>
      </c>
      <c r="E184" s="43"/>
      <c r="F184" s="221" t="s">
        <v>5202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180</v>
      </c>
      <c r="AU184" s="20" t="s">
        <v>81</v>
      </c>
    </row>
    <row r="185" s="2" customFormat="1" ht="16.5" customHeight="1">
      <c r="A185" s="41"/>
      <c r="B185" s="42"/>
      <c r="C185" s="207" t="s">
        <v>596</v>
      </c>
      <c r="D185" s="207" t="s">
        <v>174</v>
      </c>
      <c r="E185" s="208" t="s">
        <v>5203</v>
      </c>
      <c r="F185" s="209" t="s">
        <v>5204</v>
      </c>
      <c r="G185" s="210" t="s">
        <v>1005</v>
      </c>
      <c r="H185" s="211">
        <v>3</v>
      </c>
      <c r="I185" s="212"/>
      <c r="J185" s="213">
        <f>ROUND(I185*H185,2)</f>
        <v>0</v>
      </c>
      <c r="K185" s="209" t="s">
        <v>178</v>
      </c>
      <c r="L185" s="47"/>
      <c r="M185" s="214" t="s">
        <v>19</v>
      </c>
      <c r="N185" s="215" t="s">
        <v>42</v>
      </c>
      <c r="O185" s="87"/>
      <c r="P185" s="216">
        <f>O185*H185</f>
        <v>0</v>
      </c>
      <c r="Q185" s="216">
        <v>0.00017000000000000001</v>
      </c>
      <c r="R185" s="216">
        <f>Q185*H185</f>
        <v>0.00051000000000000004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235</v>
      </c>
      <c r="AT185" s="218" t="s">
        <v>174</v>
      </c>
      <c r="AU185" s="218" t="s">
        <v>81</v>
      </c>
      <c r="AY185" s="20" t="s">
        <v>171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235</v>
      </c>
      <c r="BM185" s="218" t="s">
        <v>611</v>
      </c>
    </row>
    <row r="186" s="2" customFormat="1">
      <c r="A186" s="41"/>
      <c r="B186" s="42"/>
      <c r="C186" s="43"/>
      <c r="D186" s="220" t="s">
        <v>180</v>
      </c>
      <c r="E186" s="43"/>
      <c r="F186" s="221" t="s">
        <v>5205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180</v>
      </c>
      <c r="AU186" s="20" t="s">
        <v>81</v>
      </c>
    </row>
    <row r="187" s="2" customFormat="1" ht="16.5" customHeight="1">
      <c r="A187" s="41"/>
      <c r="B187" s="42"/>
      <c r="C187" s="269" t="s">
        <v>451</v>
      </c>
      <c r="D187" s="269" t="s">
        <v>565</v>
      </c>
      <c r="E187" s="270" t="s">
        <v>5206</v>
      </c>
      <c r="F187" s="271" t="s">
        <v>5207</v>
      </c>
      <c r="G187" s="272" t="s">
        <v>395</v>
      </c>
      <c r="H187" s="273">
        <v>3</v>
      </c>
      <c r="I187" s="274"/>
      <c r="J187" s="275">
        <f>ROUND(I187*H187,2)</f>
        <v>0</v>
      </c>
      <c r="K187" s="271" t="s">
        <v>19</v>
      </c>
      <c r="L187" s="276"/>
      <c r="M187" s="277" t="s">
        <v>19</v>
      </c>
      <c r="N187" s="278" t="s">
        <v>42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286</v>
      </c>
      <c r="AT187" s="218" t="s">
        <v>565</v>
      </c>
      <c r="AU187" s="218" t="s">
        <v>81</v>
      </c>
      <c r="AY187" s="20" t="s">
        <v>171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235</v>
      </c>
      <c r="BM187" s="218" t="s">
        <v>615</v>
      </c>
    </row>
    <row r="188" s="2" customFormat="1" ht="24.15" customHeight="1">
      <c r="A188" s="41"/>
      <c r="B188" s="42"/>
      <c r="C188" s="207" t="s">
        <v>608</v>
      </c>
      <c r="D188" s="207" t="s">
        <v>174</v>
      </c>
      <c r="E188" s="208" t="s">
        <v>5208</v>
      </c>
      <c r="F188" s="209" t="s">
        <v>5209</v>
      </c>
      <c r="G188" s="210" t="s">
        <v>1005</v>
      </c>
      <c r="H188" s="211">
        <v>3</v>
      </c>
      <c r="I188" s="212"/>
      <c r="J188" s="213">
        <f>ROUND(I188*H188,2)</f>
        <v>0</v>
      </c>
      <c r="K188" s="209" t="s">
        <v>5210</v>
      </c>
      <c r="L188" s="47"/>
      <c r="M188" s="214" t="s">
        <v>19</v>
      </c>
      <c r="N188" s="215" t="s">
        <v>42</v>
      </c>
      <c r="O188" s="87"/>
      <c r="P188" s="216">
        <f>O188*H188</f>
        <v>0</v>
      </c>
      <c r="Q188" s="216">
        <v>0.00042999999999999999</v>
      </c>
      <c r="R188" s="216">
        <f>Q188*H188</f>
        <v>0.0012899999999999999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235</v>
      </c>
      <c r="AT188" s="218" t="s">
        <v>174</v>
      </c>
      <c r="AU188" s="218" t="s">
        <v>81</v>
      </c>
      <c r="AY188" s="20" t="s">
        <v>171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235</v>
      </c>
      <c r="BM188" s="218" t="s">
        <v>620</v>
      </c>
    </row>
    <row r="189" s="2" customFormat="1" ht="16.5" customHeight="1">
      <c r="A189" s="41"/>
      <c r="B189" s="42"/>
      <c r="C189" s="269" t="s">
        <v>457</v>
      </c>
      <c r="D189" s="269" t="s">
        <v>565</v>
      </c>
      <c r="E189" s="270" t="s">
        <v>5211</v>
      </c>
      <c r="F189" s="271" t="s">
        <v>5212</v>
      </c>
      <c r="G189" s="272" t="s">
        <v>395</v>
      </c>
      <c r="H189" s="273">
        <v>2</v>
      </c>
      <c r="I189" s="274"/>
      <c r="J189" s="275">
        <f>ROUND(I189*H189,2)</f>
        <v>0</v>
      </c>
      <c r="K189" s="271" t="s">
        <v>178</v>
      </c>
      <c r="L189" s="276"/>
      <c r="M189" s="277" t="s">
        <v>19</v>
      </c>
      <c r="N189" s="278" t="s">
        <v>42</v>
      </c>
      <c r="O189" s="87"/>
      <c r="P189" s="216">
        <f>O189*H189</f>
        <v>0</v>
      </c>
      <c r="Q189" s="216">
        <v>0.0040000000000000001</v>
      </c>
      <c r="R189" s="216">
        <f>Q189*H189</f>
        <v>0.0080000000000000002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286</v>
      </c>
      <c r="AT189" s="218" t="s">
        <v>565</v>
      </c>
      <c r="AU189" s="218" t="s">
        <v>81</v>
      </c>
      <c r="AY189" s="20" t="s">
        <v>171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235</v>
      </c>
      <c r="BM189" s="218" t="s">
        <v>625</v>
      </c>
    </row>
    <row r="190" s="2" customFormat="1" ht="16.5" customHeight="1">
      <c r="A190" s="41"/>
      <c r="B190" s="42"/>
      <c r="C190" s="269" t="s">
        <v>617</v>
      </c>
      <c r="D190" s="269" t="s">
        <v>565</v>
      </c>
      <c r="E190" s="270" t="s">
        <v>5213</v>
      </c>
      <c r="F190" s="271" t="s">
        <v>5214</v>
      </c>
      <c r="G190" s="272" t="s">
        <v>395</v>
      </c>
      <c r="H190" s="273">
        <v>1</v>
      </c>
      <c r="I190" s="274"/>
      <c r="J190" s="275">
        <f>ROUND(I190*H190,2)</f>
        <v>0</v>
      </c>
      <c r="K190" s="271" t="s">
        <v>178</v>
      </c>
      <c r="L190" s="276"/>
      <c r="M190" s="277" t="s">
        <v>19</v>
      </c>
      <c r="N190" s="278" t="s">
        <v>42</v>
      </c>
      <c r="O190" s="87"/>
      <c r="P190" s="216">
        <f>O190*H190</f>
        <v>0</v>
      </c>
      <c r="Q190" s="216">
        <v>0.0064999999999999997</v>
      </c>
      <c r="R190" s="216">
        <f>Q190*H190</f>
        <v>0.0064999999999999997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286</v>
      </c>
      <c r="AT190" s="218" t="s">
        <v>565</v>
      </c>
      <c r="AU190" s="218" t="s">
        <v>81</v>
      </c>
      <c r="AY190" s="20" t="s">
        <v>171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235</v>
      </c>
      <c r="BM190" s="218" t="s">
        <v>630</v>
      </c>
    </row>
    <row r="191" s="2" customFormat="1" ht="16.5" customHeight="1">
      <c r="A191" s="41"/>
      <c r="B191" s="42"/>
      <c r="C191" s="207" t="s">
        <v>462</v>
      </c>
      <c r="D191" s="207" t="s">
        <v>174</v>
      </c>
      <c r="E191" s="208" t="s">
        <v>5215</v>
      </c>
      <c r="F191" s="209" t="s">
        <v>5216</v>
      </c>
      <c r="G191" s="210" t="s">
        <v>1005</v>
      </c>
      <c r="H191" s="211">
        <v>1</v>
      </c>
      <c r="I191" s="212"/>
      <c r="J191" s="213">
        <f>ROUND(I191*H191,2)</f>
        <v>0</v>
      </c>
      <c r="K191" s="209" t="s">
        <v>5210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0.00064000000000000005</v>
      </c>
      <c r="R191" s="216">
        <f>Q191*H191</f>
        <v>0.00064000000000000005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235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235</v>
      </c>
      <c r="BM191" s="218" t="s">
        <v>635</v>
      </c>
    </row>
    <row r="192" s="2" customFormat="1" ht="16.5" customHeight="1">
      <c r="A192" s="41"/>
      <c r="B192" s="42"/>
      <c r="C192" s="269" t="s">
        <v>627</v>
      </c>
      <c r="D192" s="269" t="s">
        <v>565</v>
      </c>
      <c r="E192" s="270" t="s">
        <v>5217</v>
      </c>
      <c r="F192" s="271" t="s">
        <v>5218</v>
      </c>
      <c r="G192" s="272" t="s">
        <v>395</v>
      </c>
      <c r="H192" s="273">
        <v>1</v>
      </c>
      <c r="I192" s="274"/>
      <c r="J192" s="275">
        <f>ROUND(I192*H192,2)</f>
        <v>0</v>
      </c>
      <c r="K192" s="271" t="s">
        <v>178</v>
      </c>
      <c r="L192" s="276"/>
      <c r="M192" s="277" t="s">
        <v>19</v>
      </c>
      <c r="N192" s="278" t="s">
        <v>42</v>
      </c>
      <c r="O192" s="87"/>
      <c r="P192" s="216">
        <f>O192*H192</f>
        <v>0</v>
      </c>
      <c r="Q192" s="216">
        <v>0.014</v>
      </c>
      <c r="R192" s="216">
        <f>Q192*H192</f>
        <v>0.014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286</v>
      </c>
      <c r="AT192" s="218" t="s">
        <v>565</v>
      </c>
      <c r="AU192" s="218" t="s">
        <v>81</v>
      </c>
      <c r="AY192" s="20" t="s">
        <v>171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235</v>
      </c>
      <c r="BM192" s="218" t="s">
        <v>640</v>
      </c>
    </row>
    <row r="193" s="2" customFormat="1" ht="16.5" customHeight="1">
      <c r="A193" s="41"/>
      <c r="B193" s="42"/>
      <c r="C193" s="207" t="s">
        <v>467</v>
      </c>
      <c r="D193" s="207" t="s">
        <v>174</v>
      </c>
      <c r="E193" s="208" t="s">
        <v>5219</v>
      </c>
      <c r="F193" s="209" t="s">
        <v>5220</v>
      </c>
      <c r="G193" s="210" t="s">
        <v>1005</v>
      </c>
      <c r="H193" s="211">
        <v>3</v>
      </c>
      <c r="I193" s="212"/>
      <c r="J193" s="213">
        <f>ROUND(I193*H193,2)</f>
        <v>0</v>
      </c>
      <c r="K193" s="209" t="s">
        <v>178</v>
      </c>
      <c r="L193" s="47"/>
      <c r="M193" s="214" t="s">
        <v>19</v>
      </c>
      <c r="N193" s="215" t="s">
        <v>42</v>
      </c>
      <c r="O193" s="87"/>
      <c r="P193" s="216">
        <f>O193*H193</f>
        <v>0</v>
      </c>
      <c r="Q193" s="216">
        <v>0.0018400000000000001</v>
      </c>
      <c r="R193" s="216">
        <f>Q193*H193</f>
        <v>0.0055200000000000006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235</v>
      </c>
      <c r="AT193" s="218" t="s">
        <v>174</v>
      </c>
      <c r="AU193" s="218" t="s">
        <v>81</v>
      </c>
      <c r="AY193" s="20" t="s">
        <v>171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235</v>
      </c>
      <c r="BM193" s="218" t="s">
        <v>644</v>
      </c>
    </row>
    <row r="194" s="2" customFormat="1">
      <c r="A194" s="41"/>
      <c r="B194" s="42"/>
      <c r="C194" s="43"/>
      <c r="D194" s="220" t="s">
        <v>180</v>
      </c>
      <c r="E194" s="43"/>
      <c r="F194" s="221" t="s">
        <v>5221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180</v>
      </c>
      <c r="AU194" s="20" t="s">
        <v>81</v>
      </c>
    </row>
    <row r="195" s="2" customFormat="1" ht="16.5" customHeight="1">
      <c r="A195" s="41"/>
      <c r="B195" s="42"/>
      <c r="C195" s="207" t="s">
        <v>637</v>
      </c>
      <c r="D195" s="207" t="s">
        <v>174</v>
      </c>
      <c r="E195" s="208" t="s">
        <v>5222</v>
      </c>
      <c r="F195" s="209" t="s">
        <v>5223</v>
      </c>
      <c r="G195" s="210" t="s">
        <v>1005</v>
      </c>
      <c r="H195" s="211">
        <v>1</v>
      </c>
      <c r="I195" s="212"/>
      <c r="J195" s="213">
        <f>ROUND(I195*H195,2)</f>
        <v>0</v>
      </c>
      <c r="K195" s="209" t="s">
        <v>178</v>
      </c>
      <c r="L195" s="47"/>
      <c r="M195" s="214" t="s">
        <v>19</v>
      </c>
      <c r="N195" s="215" t="s">
        <v>42</v>
      </c>
      <c r="O195" s="87"/>
      <c r="P195" s="216">
        <f>O195*H195</f>
        <v>0</v>
      </c>
      <c r="Q195" s="216">
        <v>0.0023600000000000001</v>
      </c>
      <c r="R195" s="216">
        <f>Q195*H195</f>
        <v>0.0023600000000000001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235</v>
      </c>
      <c r="AT195" s="218" t="s">
        <v>174</v>
      </c>
      <c r="AU195" s="218" t="s">
        <v>81</v>
      </c>
      <c r="AY195" s="20" t="s">
        <v>171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235</v>
      </c>
      <c r="BM195" s="218" t="s">
        <v>648</v>
      </c>
    </row>
    <row r="196" s="2" customFormat="1">
      <c r="A196" s="41"/>
      <c r="B196" s="42"/>
      <c r="C196" s="43"/>
      <c r="D196" s="220" t="s">
        <v>180</v>
      </c>
      <c r="E196" s="43"/>
      <c r="F196" s="221" t="s">
        <v>5224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180</v>
      </c>
      <c r="AU196" s="20" t="s">
        <v>81</v>
      </c>
    </row>
    <row r="197" s="2" customFormat="1" ht="16.5" customHeight="1">
      <c r="A197" s="41"/>
      <c r="B197" s="42"/>
      <c r="C197" s="207" t="s">
        <v>471</v>
      </c>
      <c r="D197" s="207" t="s">
        <v>174</v>
      </c>
      <c r="E197" s="208" t="s">
        <v>5225</v>
      </c>
      <c r="F197" s="209" t="s">
        <v>5226</v>
      </c>
      <c r="G197" s="210" t="s">
        <v>1005</v>
      </c>
      <c r="H197" s="211">
        <v>2</v>
      </c>
      <c r="I197" s="212"/>
      <c r="J197" s="213">
        <f>ROUND(I197*H197,2)</f>
        <v>0</v>
      </c>
      <c r="K197" s="209" t="s">
        <v>178</v>
      </c>
      <c r="L197" s="47"/>
      <c r="M197" s="214" t="s">
        <v>19</v>
      </c>
      <c r="N197" s="215" t="s">
        <v>42</v>
      </c>
      <c r="O197" s="87"/>
      <c r="P197" s="216">
        <f>O197*H197</f>
        <v>0</v>
      </c>
      <c r="Q197" s="216">
        <v>0.0030899999999999999</v>
      </c>
      <c r="R197" s="216">
        <f>Q197*H197</f>
        <v>0.0061799999999999997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235</v>
      </c>
      <c r="AT197" s="218" t="s">
        <v>174</v>
      </c>
      <c r="AU197" s="218" t="s">
        <v>81</v>
      </c>
      <c r="AY197" s="20" t="s">
        <v>171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235</v>
      </c>
      <c r="BM197" s="218" t="s">
        <v>652</v>
      </c>
    </row>
    <row r="198" s="2" customFormat="1">
      <c r="A198" s="41"/>
      <c r="B198" s="42"/>
      <c r="C198" s="43"/>
      <c r="D198" s="220" t="s">
        <v>180</v>
      </c>
      <c r="E198" s="43"/>
      <c r="F198" s="221" t="s">
        <v>5227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180</v>
      </c>
      <c r="AU198" s="20" t="s">
        <v>81</v>
      </c>
    </row>
    <row r="199" s="2" customFormat="1" ht="16.5" customHeight="1">
      <c r="A199" s="41"/>
      <c r="B199" s="42"/>
      <c r="C199" s="207" t="s">
        <v>261</v>
      </c>
      <c r="D199" s="207" t="s">
        <v>174</v>
      </c>
      <c r="E199" s="208" t="s">
        <v>5228</v>
      </c>
      <c r="F199" s="209" t="s">
        <v>5229</v>
      </c>
      <c r="G199" s="210" t="s">
        <v>1005</v>
      </c>
      <c r="H199" s="211">
        <v>3</v>
      </c>
      <c r="I199" s="212"/>
      <c r="J199" s="213">
        <f>ROUND(I199*H199,2)</f>
        <v>0</v>
      </c>
      <c r="K199" s="209" t="s">
        <v>178</v>
      </c>
      <c r="L199" s="47"/>
      <c r="M199" s="214" t="s">
        <v>19</v>
      </c>
      <c r="N199" s="215" t="s">
        <v>42</v>
      </c>
      <c r="O199" s="87"/>
      <c r="P199" s="216">
        <f>O199*H199</f>
        <v>0</v>
      </c>
      <c r="Q199" s="216">
        <v>0.0018</v>
      </c>
      <c r="R199" s="216">
        <f>Q199*H199</f>
        <v>0.0054000000000000003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235</v>
      </c>
      <c r="AT199" s="218" t="s">
        <v>174</v>
      </c>
      <c r="AU199" s="218" t="s">
        <v>81</v>
      </c>
      <c r="AY199" s="20" t="s">
        <v>171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235</v>
      </c>
      <c r="BM199" s="218" t="s">
        <v>656</v>
      </c>
    </row>
    <row r="200" s="2" customFormat="1">
      <c r="A200" s="41"/>
      <c r="B200" s="42"/>
      <c r="C200" s="43"/>
      <c r="D200" s="220" t="s">
        <v>180</v>
      </c>
      <c r="E200" s="43"/>
      <c r="F200" s="221" t="s">
        <v>5230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180</v>
      </c>
      <c r="AU200" s="20" t="s">
        <v>81</v>
      </c>
    </row>
    <row r="201" s="2" customFormat="1" ht="21.75" customHeight="1">
      <c r="A201" s="41"/>
      <c r="B201" s="42"/>
      <c r="C201" s="207" t="s">
        <v>488</v>
      </c>
      <c r="D201" s="207" t="s">
        <v>174</v>
      </c>
      <c r="E201" s="208" t="s">
        <v>5231</v>
      </c>
      <c r="F201" s="209" t="s">
        <v>5232</v>
      </c>
      <c r="G201" s="210" t="s">
        <v>1005</v>
      </c>
      <c r="H201" s="211">
        <v>1</v>
      </c>
      <c r="I201" s="212"/>
      <c r="J201" s="213">
        <f>ROUND(I201*H201,2)</f>
        <v>0</v>
      </c>
      <c r="K201" s="209" t="s">
        <v>178</v>
      </c>
      <c r="L201" s="47"/>
      <c r="M201" s="214" t="s">
        <v>19</v>
      </c>
      <c r="N201" s="215" t="s">
        <v>42</v>
      </c>
      <c r="O201" s="87"/>
      <c r="P201" s="216">
        <f>O201*H201</f>
        <v>0</v>
      </c>
      <c r="Q201" s="216">
        <v>0.00172</v>
      </c>
      <c r="R201" s="216">
        <f>Q201*H201</f>
        <v>0.00172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235</v>
      </c>
      <c r="AT201" s="218" t="s">
        <v>174</v>
      </c>
      <c r="AU201" s="218" t="s">
        <v>81</v>
      </c>
      <c r="AY201" s="20" t="s">
        <v>171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235</v>
      </c>
      <c r="BM201" s="218" t="s">
        <v>661</v>
      </c>
    </row>
    <row r="202" s="2" customFormat="1">
      <c r="A202" s="41"/>
      <c r="B202" s="42"/>
      <c r="C202" s="43"/>
      <c r="D202" s="220" t="s">
        <v>180</v>
      </c>
      <c r="E202" s="43"/>
      <c r="F202" s="221" t="s">
        <v>5233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180</v>
      </c>
      <c r="AU202" s="20" t="s">
        <v>81</v>
      </c>
    </row>
    <row r="203" s="2" customFormat="1" ht="16.5" customHeight="1">
      <c r="A203" s="41"/>
      <c r="B203" s="42"/>
      <c r="C203" s="207" t="s">
        <v>484</v>
      </c>
      <c r="D203" s="207" t="s">
        <v>174</v>
      </c>
      <c r="E203" s="208" t="s">
        <v>5234</v>
      </c>
      <c r="F203" s="209" t="s">
        <v>5235</v>
      </c>
      <c r="G203" s="210" t="s">
        <v>395</v>
      </c>
      <c r="H203" s="211">
        <v>1</v>
      </c>
      <c r="I203" s="212"/>
      <c r="J203" s="213">
        <f>ROUND(I203*H203,2)</f>
        <v>0</v>
      </c>
      <c r="K203" s="209" t="s">
        <v>178</v>
      </c>
      <c r="L203" s="47"/>
      <c r="M203" s="214" t="s">
        <v>19</v>
      </c>
      <c r="N203" s="215" t="s">
        <v>42</v>
      </c>
      <c r="O203" s="87"/>
      <c r="P203" s="216">
        <f>O203*H203</f>
        <v>0</v>
      </c>
      <c r="Q203" s="216">
        <v>0.00031</v>
      </c>
      <c r="R203" s="216">
        <f>Q203*H203</f>
        <v>0.00031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235</v>
      </c>
      <c r="AT203" s="218" t="s">
        <v>174</v>
      </c>
      <c r="AU203" s="218" t="s">
        <v>81</v>
      </c>
      <c r="AY203" s="20" t="s">
        <v>171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235</v>
      </c>
      <c r="BM203" s="218" t="s">
        <v>668</v>
      </c>
    </row>
    <row r="204" s="2" customFormat="1">
      <c r="A204" s="41"/>
      <c r="B204" s="42"/>
      <c r="C204" s="43"/>
      <c r="D204" s="220" t="s">
        <v>180</v>
      </c>
      <c r="E204" s="43"/>
      <c r="F204" s="221" t="s">
        <v>5236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180</v>
      </c>
      <c r="AU204" s="20" t="s">
        <v>81</v>
      </c>
    </row>
    <row r="205" s="2" customFormat="1" ht="24.15" customHeight="1">
      <c r="A205" s="41"/>
      <c r="B205" s="42"/>
      <c r="C205" s="207" t="s">
        <v>498</v>
      </c>
      <c r="D205" s="207" t="s">
        <v>174</v>
      </c>
      <c r="E205" s="208" t="s">
        <v>5237</v>
      </c>
      <c r="F205" s="209" t="s">
        <v>5238</v>
      </c>
      <c r="G205" s="210" t="s">
        <v>1005</v>
      </c>
      <c r="H205" s="211">
        <v>1</v>
      </c>
      <c r="I205" s="212"/>
      <c r="J205" s="213">
        <f>ROUND(I205*H205,2)</f>
        <v>0</v>
      </c>
      <c r="K205" s="209" t="s">
        <v>178</v>
      </c>
      <c r="L205" s="47"/>
      <c r="M205" s="214" t="s">
        <v>19</v>
      </c>
      <c r="N205" s="215" t="s">
        <v>42</v>
      </c>
      <c r="O205" s="87"/>
      <c r="P205" s="216">
        <f>O205*H205</f>
        <v>0</v>
      </c>
      <c r="Q205" s="216">
        <v>0.0058500000000000002</v>
      </c>
      <c r="R205" s="216">
        <f>Q205*H205</f>
        <v>0.0058500000000000002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235</v>
      </c>
      <c r="AT205" s="218" t="s">
        <v>174</v>
      </c>
      <c r="AU205" s="218" t="s">
        <v>81</v>
      </c>
      <c r="AY205" s="20" t="s">
        <v>171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235</v>
      </c>
      <c r="BM205" s="218" t="s">
        <v>5239</v>
      </c>
    </row>
    <row r="206" s="2" customFormat="1">
      <c r="A206" s="41"/>
      <c r="B206" s="42"/>
      <c r="C206" s="43"/>
      <c r="D206" s="220" t="s">
        <v>180</v>
      </c>
      <c r="E206" s="43"/>
      <c r="F206" s="221" t="s">
        <v>5240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180</v>
      </c>
      <c r="AU206" s="20" t="s">
        <v>81</v>
      </c>
    </row>
    <row r="207" s="2" customFormat="1" ht="16.5" customHeight="1">
      <c r="A207" s="41"/>
      <c r="B207" s="42"/>
      <c r="C207" s="269" t="s">
        <v>665</v>
      </c>
      <c r="D207" s="269" t="s">
        <v>565</v>
      </c>
      <c r="E207" s="270" t="s">
        <v>5241</v>
      </c>
      <c r="F207" s="271" t="s">
        <v>5242</v>
      </c>
      <c r="G207" s="272" t="s">
        <v>395</v>
      </c>
      <c r="H207" s="273">
        <v>1</v>
      </c>
      <c r="I207" s="274"/>
      <c r="J207" s="275">
        <f>ROUND(I207*H207,2)</f>
        <v>0</v>
      </c>
      <c r="K207" s="271" t="s">
        <v>178</v>
      </c>
      <c r="L207" s="276"/>
      <c r="M207" s="277" t="s">
        <v>19</v>
      </c>
      <c r="N207" s="278" t="s">
        <v>42</v>
      </c>
      <c r="O207" s="87"/>
      <c r="P207" s="216">
        <f>O207*H207</f>
        <v>0</v>
      </c>
      <c r="Q207" s="216">
        <v>0.082000000000000003</v>
      </c>
      <c r="R207" s="216">
        <f>Q207*H207</f>
        <v>0.082000000000000003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286</v>
      </c>
      <c r="AT207" s="218" t="s">
        <v>565</v>
      </c>
      <c r="AU207" s="218" t="s">
        <v>81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235</v>
      </c>
      <c r="BM207" s="218" t="s">
        <v>5243</v>
      </c>
    </row>
    <row r="208" s="2" customFormat="1" ht="24.15" customHeight="1">
      <c r="A208" s="41"/>
      <c r="B208" s="42"/>
      <c r="C208" s="207" t="s">
        <v>503</v>
      </c>
      <c r="D208" s="207" t="s">
        <v>174</v>
      </c>
      <c r="E208" s="208" t="s">
        <v>5244</v>
      </c>
      <c r="F208" s="209" t="s">
        <v>5245</v>
      </c>
      <c r="G208" s="210" t="s">
        <v>1005</v>
      </c>
      <c r="H208" s="211">
        <v>1</v>
      </c>
      <c r="I208" s="212"/>
      <c r="J208" s="213">
        <f>ROUND(I208*H208,2)</f>
        <v>0</v>
      </c>
      <c r="K208" s="209" t="s">
        <v>178</v>
      </c>
      <c r="L208" s="47"/>
      <c r="M208" s="214" t="s">
        <v>19</v>
      </c>
      <c r="N208" s="215" t="s">
        <v>42</v>
      </c>
      <c r="O208" s="87"/>
      <c r="P208" s="216">
        <f>O208*H208</f>
        <v>0</v>
      </c>
      <c r="Q208" s="216">
        <v>0.0058500000000000002</v>
      </c>
      <c r="R208" s="216">
        <f>Q208*H208</f>
        <v>0.0058500000000000002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235</v>
      </c>
      <c r="AT208" s="218" t="s">
        <v>174</v>
      </c>
      <c r="AU208" s="218" t="s">
        <v>81</v>
      </c>
      <c r="AY208" s="20" t="s">
        <v>171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235</v>
      </c>
      <c r="BM208" s="218" t="s">
        <v>5246</v>
      </c>
    </row>
    <row r="209" s="2" customFormat="1">
      <c r="A209" s="41"/>
      <c r="B209" s="42"/>
      <c r="C209" s="43"/>
      <c r="D209" s="220" t="s">
        <v>180</v>
      </c>
      <c r="E209" s="43"/>
      <c r="F209" s="221" t="s">
        <v>5247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180</v>
      </c>
      <c r="AU209" s="20" t="s">
        <v>81</v>
      </c>
    </row>
    <row r="210" s="2" customFormat="1" ht="16.5" customHeight="1">
      <c r="A210" s="41"/>
      <c r="B210" s="42"/>
      <c r="C210" s="269" t="s">
        <v>677</v>
      </c>
      <c r="D210" s="269" t="s">
        <v>565</v>
      </c>
      <c r="E210" s="270" t="s">
        <v>5248</v>
      </c>
      <c r="F210" s="271" t="s">
        <v>5249</v>
      </c>
      <c r="G210" s="272" t="s">
        <v>395</v>
      </c>
      <c r="H210" s="273">
        <v>1</v>
      </c>
      <c r="I210" s="274"/>
      <c r="J210" s="275">
        <f>ROUND(I210*H210,2)</f>
        <v>0</v>
      </c>
      <c r="K210" s="271" t="s">
        <v>178</v>
      </c>
      <c r="L210" s="276"/>
      <c r="M210" s="277" t="s">
        <v>19</v>
      </c>
      <c r="N210" s="278" t="s">
        <v>42</v>
      </c>
      <c r="O210" s="87"/>
      <c r="P210" s="216">
        <f>O210*H210</f>
        <v>0</v>
      </c>
      <c r="Q210" s="216">
        <v>0.078</v>
      </c>
      <c r="R210" s="216">
        <f>Q210*H210</f>
        <v>0.078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286</v>
      </c>
      <c r="AT210" s="218" t="s">
        <v>565</v>
      </c>
      <c r="AU210" s="218" t="s">
        <v>81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235</v>
      </c>
      <c r="BM210" s="218" t="s">
        <v>5250</v>
      </c>
    </row>
    <row r="211" s="2" customFormat="1" ht="16.5" customHeight="1">
      <c r="A211" s="41"/>
      <c r="B211" s="42"/>
      <c r="C211" s="207" t="s">
        <v>510</v>
      </c>
      <c r="D211" s="207" t="s">
        <v>174</v>
      </c>
      <c r="E211" s="208" t="s">
        <v>5251</v>
      </c>
      <c r="F211" s="209" t="s">
        <v>5252</v>
      </c>
      <c r="G211" s="210" t="s">
        <v>1005</v>
      </c>
      <c r="H211" s="211">
        <v>3</v>
      </c>
      <c r="I211" s="212"/>
      <c r="J211" s="213">
        <f>ROUND(I211*H211,2)</f>
        <v>0</v>
      </c>
      <c r="K211" s="209" t="s">
        <v>178</v>
      </c>
      <c r="L211" s="47"/>
      <c r="M211" s="214" t="s">
        <v>19</v>
      </c>
      <c r="N211" s="215" t="s">
        <v>42</v>
      </c>
      <c r="O211" s="87"/>
      <c r="P211" s="216">
        <f>O211*H211</f>
        <v>0</v>
      </c>
      <c r="Q211" s="216">
        <v>0.010659999999999999</v>
      </c>
      <c r="R211" s="216">
        <f>Q211*H211</f>
        <v>0.031979999999999995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235</v>
      </c>
      <c r="AT211" s="218" t="s">
        <v>174</v>
      </c>
      <c r="AU211" s="218" t="s">
        <v>81</v>
      </c>
      <c r="AY211" s="20" t="s">
        <v>171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235</v>
      </c>
      <c r="BM211" s="218" t="s">
        <v>703</v>
      </c>
    </row>
    <row r="212" s="2" customFormat="1">
      <c r="A212" s="41"/>
      <c r="B212" s="42"/>
      <c r="C212" s="43"/>
      <c r="D212" s="220" t="s">
        <v>180</v>
      </c>
      <c r="E212" s="43"/>
      <c r="F212" s="221" t="s">
        <v>5253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180</v>
      </c>
      <c r="AU212" s="20" t="s">
        <v>81</v>
      </c>
    </row>
    <row r="213" s="2" customFormat="1" ht="24.15" customHeight="1">
      <c r="A213" s="41"/>
      <c r="B213" s="42"/>
      <c r="C213" s="207" t="s">
        <v>693</v>
      </c>
      <c r="D213" s="207" t="s">
        <v>174</v>
      </c>
      <c r="E213" s="208" t="s">
        <v>5254</v>
      </c>
      <c r="F213" s="209" t="s">
        <v>5255</v>
      </c>
      <c r="G213" s="210" t="s">
        <v>177</v>
      </c>
      <c r="H213" s="211">
        <v>0.435</v>
      </c>
      <c r="I213" s="212"/>
      <c r="J213" s="213">
        <f>ROUND(I213*H213,2)</f>
        <v>0</v>
      </c>
      <c r="K213" s="209" t="s">
        <v>178</v>
      </c>
      <c r="L213" s="47"/>
      <c r="M213" s="214" t="s">
        <v>19</v>
      </c>
      <c r="N213" s="215" t="s">
        <v>42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235</v>
      </c>
      <c r="AT213" s="218" t="s">
        <v>174</v>
      </c>
      <c r="AU213" s="218" t="s">
        <v>81</v>
      </c>
      <c r="AY213" s="20" t="s">
        <v>171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235</v>
      </c>
      <c r="BM213" s="218" t="s">
        <v>5256</v>
      </c>
    </row>
    <row r="214" s="2" customFormat="1">
      <c r="A214" s="41"/>
      <c r="B214" s="42"/>
      <c r="C214" s="43"/>
      <c r="D214" s="220" t="s">
        <v>180</v>
      </c>
      <c r="E214" s="43"/>
      <c r="F214" s="221" t="s">
        <v>5257</v>
      </c>
      <c r="G214" s="43"/>
      <c r="H214" s="43"/>
      <c r="I214" s="222"/>
      <c r="J214" s="43"/>
      <c r="K214" s="43"/>
      <c r="L214" s="47"/>
      <c r="M214" s="283"/>
      <c r="N214" s="284"/>
      <c r="O214" s="285"/>
      <c r="P214" s="285"/>
      <c r="Q214" s="285"/>
      <c r="R214" s="285"/>
      <c r="S214" s="285"/>
      <c r="T214" s="286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180</v>
      </c>
      <c r="AU214" s="20" t="s">
        <v>81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6l0cuZ57GlPFoIa/rdT7dQqq5xjCGKqmQe5rO8pZy7NUZYCi94e9wu0i4z5iar82ytmqCq+H7xC4XeBXWZalug==" hashValue="i3HolLFobFwz8ObyOOK+b1VfQVaLoNSSAR9yUSJH38Lhe3yvWG1CNv90yR5VjdOi2H/LeExJEEfdU+Phw3cVAw==" algorithmName="SHA-512" password="CC35"/>
  <autoFilter ref="C82:K2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721174042"/>
    <hyperlink ref="F89" r:id="rId2" display="https://podminky.urs.cz/item/CS_URS_2023_01/721174043"/>
    <hyperlink ref="F91" r:id="rId3" display="https://podminky.urs.cz/item/CS_URS_2023_01/721174045"/>
    <hyperlink ref="F93" r:id="rId4" display="https://podminky.urs.cz/item/CS_URS_2023_01/721290111"/>
    <hyperlink ref="F95" r:id="rId5" display="https://podminky.urs.cz/item/CS_URS_2023_01/721194104"/>
    <hyperlink ref="F97" r:id="rId6" display="https://podminky.urs.cz/item/CS_URS_2023_01/721194105"/>
    <hyperlink ref="F99" r:id="rId7" display="https://podminky.urs.cz/item/CS_URS_2023_01/721194109"/>
    <hyperlink ref="F101" r:id="rId8" display="https://podminky.urs.cz/item/CS_URS_2023_01/721226521"/>
    <hyperlink ref="F103" r:id="rId9" display="https://podminky.urs.cz/item/CS_URS_2023_01/721171912"/>
    <hyperlink ref="F105" r:id="rId10" display="https://podminky.urs.cz/item/CS_URS_2023_01/721171915"/>
    <hyperlink ref="F107" r:id="rId11" display="https://podminky.urs.cz/item/CS_URS_2023_01/998721102"/>
    <hyperlink ref="F111" r:id="rId12" display="https://podminky.urs.cz/item/CS_URS_2023_01/722174002"/>
    <hyperlink ref="F113" r:id="rId13" display="https://podminky.urs.cz/item/CS_URS_2023_01/722174003"/>
    <hyperlink ref="F115" r:id="rId14" display="https://podminky.urs.cz/item/CS_URS_2023_01/722174025"/>
    <hyperlink ref="F117" r:id="rId15" display="https://podminky.urs.cz/item/CS_URS_2023_01/722290226"/>
    <hyperlink ref="F121" r:id="rId16" display="https://podminky.urs.cz/item/CS_URS_2023_01/722290234"/>
    <hyperlink ref="F123" r:id="rId17" display="https://podminky.urs.cz/item/CS_URS_2023_01/722181241"/>
    <hyperlink ref="F125" r:id="rId18" display="https://podminky.urs.cz/item/CS_URS_2023_01/722181242"/>
    <hyperlink ref="F129" r:id="rId19" display="https://podminky.urs.cz/item/CS_URS_2023_01/722190401"/>
    <hyperlink ref="F133" r:id="rId20" display="https://podminky.urs.cz/item/CS_URS_2023_01/722190402"/>
    <hyperlink ref="F135" r:id="rId21" display="https://podminky.urs.cz/item/CS_URS_2023_01/722232044"/>
    <hyperlink ref="F137" r:id="rId22" display="https://podminky.urs.cz/item/CS_URS_2023_01/722232045"/>
    <hyperlink ref="F139" r:id="rId23" display="https://podminky.urs.cz/item/CS_URS_2023_01/722232046"/>
    <hyperlink ref="F141" r:id="rId24" display="https://podminky.urs.cz/item/CS_URS_2023_01/722239102"/>
    <hyperlink ref="F144" r:id="rId25" display="https://podminky.urs.cz/item/CS_URS_2023_01/722239103"/>
    <hyperlink ref="F147" r:id="rId26" display="https://podminky.urs.cz/item/CS_URS_2023_01/722239104"/>
    <hyperlink ref="F150" r:id="rId27" display="https://podminky.urs.cz/item/CS_URS_2023_01/722231221"/>
    <hyperlink ref="F152" r:id="rId28" display="https://podminky.urs.cz/item/CS_URS_2023_01/722232061"/>
    <hyperlink ref="F154" r:id="rId29" display="https://podminky.urs.cz/item/CS_URS_2023_01/722263206"/>
    <hyperlink ref="F156" r:id="rId30" display="https://podminky.urs.cz/item/CS_URS_2023_01/722239101"/>
    <hyperlink ref="F159" r:id="rId31" display="https://podminky.urs.cz/item/CS_URS_2023_01/725813111"/>
    <hyperlink ref="F162" r:id="rId32" display="https://podminky.urs.cz/item/CS_URS_2023_01/722131934"/>
    <hyperlink ref="F166" r:id="rId33" display="https://podminky.urs.cz/item/CS_URS_2023_01/998722102"/>
    <hyperlink ref="F170" r:id="rId34" display="https://podminky.urs.cz/item/CS_URS_2023_01/725119125"/>
    <hyperlink ref="F173" r:id="rId35" display="https://podminky.urs.cz/item/CS_URS_2023_01/725119131"/>
    <hyperlink ref="F176" r:id="rId36" display="https://podminky.urs.cz/item/CS_URS_2023_01/726111031"/>
    <hyperlink ref="F178" r:id="rId37" display="https://podminky.urs.cz/item/CS_URS_2023_01/725219102"/>
    <hyperlink ref="F181" r:id="rId38" display="https://podminky.urs.cz/item/CS_URS_2023_01/725229103"/>
    <hyperlink ref="F184" r:id="rId39" display="https://podminky.urs.cz/item/CS_URS_2023_01/725241901"/>
    <hyperlink ref="F186" r:id="rId40" display="https://podminky.urs.cz/item/CS_URS_2023_01/725244907"/>
    <hyperlink ref="F194" r:id="rId41" display="https://podminky.urs.cz/item/CS_URS_2023_01/725822613"/>
    <hyperlink ref="F196" r:id="rId42" display="https://podminky.urs.cz/item/CS_URS_2023_01/725831315"/>
    <hyperlink ref="F198" r:id="rId43" display="https://podminky.urs.cz/item/CS_URS_2023_01/725841333"/>
    <hyperlink ref="F200" r:id="rId44" display="https://podminky.urs.cz/item/CS_URS_2023_01/725821325"/>
    <hyperlink ref="F202" r:id="rId45" display="https://podminky.urs.cz/item/CS_URS_2023_01/725821312"/>
    <hyperlink ref="F204" r:id="rId46" display="https://podminky.urs.cz/item/CS_URS_2023_01/725980123"/>
    <hyperlink ref="F206" r:id="rId47" display="https://podminky.urs.cz/item/CS_URS_2023_01/725539205"/>
    <hyperlink ref="F209" r:id="rId48" display="https://podminky.urs.cz/item/CS_URS_2023_01/725539206"/>
    <hyperlink ref="F212" r:id="rId49" display="https://podminky.urs.cz/item/CS_URS_2023_01/725531102"/>
    <hyperlink ref="F214" r:id="rId50" display="https://podminky.urs.cz/item/CS_URS_2023_01/998725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5258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ROUND((SUM(BE84:BE123)),  2)</f>
        <v>0</v>
      </c>
      <c r="G33" s="41"/>
      <c r="H33" s="41"/>
      <c r="I33" s="151">
        <v>0.20999999999999999</v>
      </c>
      <c r="J33" s="150">
        <f>ROUND(((SUM(BE84:BE123))*I33),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ROUND((SUM(BF84:BF123)),  2)</f>
        <v>0</v>
      </c>
      <c r="G34" s="41"/>
      <c r="H34" s="41"/>
      <c r="I34" s="151">
        <v>0.14999999999999999</v>
      </c>
      <c r="J34" s="150">
        <f>ROUND(((SUM(BF84:BF123))*I34),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ROUND((SUM(BG84:BG123)),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ROUND((SUM(BH84:BH123)),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ROUND((SUM(BI84:BI123)),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5259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5260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5261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5262</v>
      </c>
      <c r="E63" s="177"/>
      <c r="F63" s="177"/>
      <c r="G63" s="177"/>
      <c r="H63" s="177"/>
      <c r="I63" s="177"/>
      <c r="J63" s="178">
        <f>J109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5263</v>
      </c>
      <c r="E64" s="177"/>
      <c r="F64" s="177"/>
      <c r="G64" s="177"/>
      <c r="H64" s="177"/>
      <c r="I64" s="177"/>
      <c r="J64" s="178">
        <f>J118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156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ÚSTÍ NAD LABEM STŘEKOV ON - OPRAVA OBJEKTU _OPRAVA Č.1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09 -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1. 4. 2023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Sprva železnic,s.o.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157</v>
      </c>
      <c r="D83" s="183" t="s">
        <v>56</v>
      </c>
      <c r="E83" s="183" t="s">
        <v>52</v>
      </c>
      <c r="F83" s="183" t="s">
        <v>53</v>
      </c>
      <c r="G83" s="183" t="s">
        <v>158</v>
      </c>
      <c r="H83" s="183" t="s">
        <v>159</v>
      </c>
      <c r="I83" s="183" t="s">
        <v>160</v>
      </c>
      <c r="J83" s="183" t="s">
        <v>126</v>
      </c>
      <c r="K83" s="184" t="s">
        <v>161</v>
      </c>
      <c r="L83" s="185"/>
      <c r="M83" s="95" t="s">
        <v>19</v>
      </c>
      <c r="N83" s="96" t="s">
        <v>41</v>
      </c>
      <c r="O83" s="96" t="s">
        <v>162</v>
      </c>
      <c r="P83" s="96" t="s">
        <v>163</v>
      </c>
      <c r="Q83" s="96" t="s">
        <v>164</v>
      </c>
      <c r="R83" s="96" t="s">
        <v>165</v>
      </c>
      <c r="S83" s="96" t="s">
        <v>166</v>
      </c>
      <c r="T83" s="97" t="s">
        <v>167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168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70</v>
      </c>
      <c r="AU84" s="20" t="s">
        <v>127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5264</v>
      </c>
      <c r="F85" s="194" t="s">
        <v>5265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P86+P94+P109+P118</f>
        <v>0</v>
      </c>
      <c r="Q85" s="199"/>
      <c r="R85" s="200">
        <f>R86+R94+R109+R118</f>
        <v>0</v>
      </c>
      <c r="S85" s="199"/>
      <c r="T85" s="201">
        <f>T86+T94+T109+T118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210</v>
      </c>
      <c r="AT85" s="203" t="s">
        <v>70</v>
      </c>
      <c r="AU85" s="203" t="s">
        <v>71</v>
      </c>
      <c r="AY85" s="202" t="s">
        <v>171</v>
      </c>
      <c r="BK85" s="204">
        <f>BK86+BK94+BK109+BK118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5266</v>
      </c>
      <c r="F86" s="205" t="s">
        <v>5267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SUM(P87:P93)</f>
        <v>0</v>
      </c>
      <c r="Q86" s="199"/>
      <c r="R86" s="200">
        <f>SUM(R87:R93)</f>
        <v>0</v>
      </c>
      <c r="S86" s="199"/>
      <c r="T86" s="201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210</v>
      </c>
      <c r="AT86" s="203" t="s">
        <v>70</v>
      </c>
      <c r="AU86" s="203" t="s">
        <v>79</v>
      </c>
      <c r="AY86" s="202" t="s">
        <v>171</v>
      </c>
      <c r="BK86" s="204">
        <f>SUM(BK87:BK93)</f>
        <v>0</v>
      </c>
    </row>
    <row r="87" s="2" customFormat="1" ht="24.15" customHeight="1">
      <c r="A87" s="41"/>
      <c r="B87" s="42"/>
      <c r="C87" s="207" t="s">
        <v>79</v>
      </c>
      <c r="D87" s="207" t="s">
        <v>174</v>
      </c>
      <c r="E87" s="208" t="s">
        <v>5268</v>
      </c>
      <c r="F87" s="209" t="s">
        <v>5269</v>
      </c>
      <c r="G87" s="210" t="s">
        <v>5270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179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179</v>
      </c>
      <c r="BM87" s="218" t="s">
        <v>5271</v>
      </c>
    </row>
    <row r="88" s="2" customFormat="1" ht="16.5" customHeight="1">
      <c r="A88" s="41"/>
      <c r="B88" s="42"/>
      <c r="C88" s="207" t="s">
        <v>81</v>
      </c>
      <c r="D88" s="207" t="s">
        <v>174</v>
      </c>
      <c r="E88" s="208" t="s">
        <v>5272</v>
      </c>
      <c r="F88" s="209" t="s">
        <v>5273</v>
      </c>
      <c r="G88" s="210" t="s">
        <v>5270</v>
      </c>
      <c r="H88" s="211">
        <v>1</v>
      </c>
      <c r="I88" s="212"/>
      <c r="J88" s="213">
        <f>ROUND(I88*H88,2)</f>
        <v>0</v>
      </c>
      <c r="K88" s="209" t="s">
        <v>178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179</v>
      </c>
      <c r="AT88" s="218" t="s">
        <v>174</v>
      </c>
      <c r="AU88" s="218" t="s">
        <v>81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179</v>
      </c>
      <c r="BM88" s="218" t="s">
        <v>81</v>
      </c>
    </row>
    <row r="89" s="2" customFormat="1">
      <c r="A89" s="41"/>
      <c r="B89" s="42"/>
      <c r="C89" s="43"/>
      <c r="D89" s="220" t="s">
        <v>180</v>
      </c>
      <c r="E89" s="43"/>
      <c r="F89" s="221" t="s">
        <v>5274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180</v>
      </c>
      <c r="AU89" s="20" t="s">
        <v>81</v>
      </c>
    </row>
    <row r="90" s="2" customFormat="1" ht="16.5" customHeight="1">
      <c r="A90" s="41"/>
      <c r="B90" s="42"/>
      <c r="C90" s="207" t="s">
        <v>185</v>
      </c>
      <c r="D90" s="207" t="s">
        <v>174</v>
      </c>
      <c r="E90" s="208" t="s">
        <v>5275</v>
      </c>
      <c r="F90" s="209" t="s">
        <v>5276</v>
      </c>
      <c r="G90" s="210" t="s">
        <v>5270</v>
      </c>
      <c r="H90" s="211">
        <v>1</v>
      </c>
      <c r="I90" s="212"/>
      <c r="J90" s="213">
        <f>ROUND(I90*H90,2)</f>
        <v>0</v>
      </c>
      <c r="K90" s="209" t="s">
        <v>178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179</v>
      </c>
      <c r="AT90" s="218" t="s">
        <v>174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179</v>
      </c>
      <c r="BM90" s="218" t="s">
        <v>179</v>
      </c>
    </row>
    <row r="91" s="2" customFormat="1">
      <c r="A91" s="41"/>
      <c r="B91" s="42"/>
      <c r="C91" s="43"/>
      <c r="D91" s="220" t="s">
        <v>180</v>
      </c>
      <c r="E91" s="43"/>
      <c r="F91" s="221" t="s">
        <v>5277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180</v>
      </c>
      <c r="AU91" s="20" t="s">
        <v>81</v>
      </c>
    </row>
    <row r="92" s="2" customFormat="1" ht="16.5" customHeight="1">
      <c r="A92" s="41"/>
      <c r="B92" s="42"/>
      <c r="C92" s="207" t="s">
        <v>179</v>
      </c>
      <c r="D92" s="207" t="s">
        <v>174</v>
      </c>
      <c r="E92" s="208" t="s">
        <v>5278</v>
      </c>
      <c r="F92" s="209" t="s">
        <v>5279</v>
      </c>
      <c r="G92" s="210" t="s">
        <v>5270</v>
      </c>
      <c r="H92" s="211">
        <v>1</v>
      </c>
      <c r="I92" s="212"/>
      <c r="J92" s="213">
        <f>ROUND(I92*H92,2)</f>
        <v>0</v>
      </c>
      <c r="K92" s="209" t="s">
        <v>178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179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179</v>
      </c>
      <c r="BM92" s="218" t="s">
        <v>197</v>
      </c>
    </row>
    <row r="93" s="2" customFormat="1">
      <c r="A93" s="41"/>
      <c r="B93" s="42"/>
      <c r="C93" s="43"/>
      <c r="D93" s="220" t="s">
        <v>180</v>
      </c>
      <c r="E93" s="43"/>
      <c r="F93" s="221" t="s">
        <v>5280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180</v>
      </c>
      <c r="AU93" s="20" t="s">
        <v>81</v>
      </c>
    </row>
    <row r="94" s="12" customFormat="1" ht="22.8" customHeight="1">
      <c r="A94" s="12"/>
      <c r="B94" s="191"/>
      <c r="C94" s="192"/>
      <c r="D94" s="193" t="s">
        <v>70</v>
      </c>
      <c r="E94" s="205" t="s">
        <v>5281</v>
      </c>
      <c r="F94" s="205" t="s">
        <v>5282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SUM(P95:P108)</f>
        <v>0</v>
      </c>
      <c r="Q94" s="199"/>
      <c r="R94" s="200">
        <f>SUM(R95:R108)</f>
        <v>0</v>
      </c>
      <c r="S94" s="199"/>
      <c r="T94" s="201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210</v>
      </c>
      <c r="AT94" s="203" t="s">
        <v>70</v>
      </c>
      <c r="AU94" s="203" t="s">
        <v>79</v>
      </c>
      <c r="AY94" s="202" t="s">
        <v>171</v>
      </c>
      <c r="BK94" s="204">
        <f>SUM(BK95:BK108)</f>
        <v>0</v>
      </c>
    </row>
    <row r="95" s="2" customFormat="1" ht="16.5" customHeight="1">
      <c r="A95" s="41"/>
      <c r="B95" s="42"/>
      <c r="C95" s="207" t="s">
        <v>210</v>
      </c>
      <c r="D95" s="207" t="s">
        <v>174</v>
      </c>
      <c r="E95" s="208" t="s">
        <v>5283</v>
      </c>
      <c r="F95" s="209" t="s">
        <v>5284</v>
      </c>
      <c r="G95" s="210" t="s">
        <v>395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179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179</v>
      </c>
      <c r="BM95" s="218" t="s">
        <v>204</v>
      </c>
    </row>
    <row r="96" s="2" customFormat="1" ht="16.5" customHeight="1">
      <c r="A96" s="41"/>
      <c r="B96" s="42"/>
      <c r="C96" s="207" t="s">
        <v>197</v>
      </c>
      <c r="D96" s="207" t="s">
        <v>174</v>
      </c>
      <c r="E96" s="208" t="s">
        <v>5285</v>
      </c>
      <c r="F96" s="209" t="s">
        <v>5286</v>
      </c>
      <c r="G96" s="210" t="s">
        <v>5270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179</v>
      </c>
      <c r="AT96" s="218" t="s">
        <v>174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179</v>
      </c>
      <c r="BM96" s="218" t="s">
        <v>213</v>
      </c>
    </row>
    <row r="97" s="2" customFormat="1" ht="16.5" customHeight="1">
      <c r="A97" s="41"/>
      <c r="B97" s="42"/>
      <c r="C97" s="207" t="s">
        <v>224</v>
      </c>
      <c r="D97" s="207" t="s">
        <v>174</v>
      </c>
      <c r="E97" s="208" t="s">
        <v>5287</v>
      </c>
      <c r="F97" s="209" t="s">
        <v>5288</v>
      </c>
      <c r="G97" s="210" t="s">
        <v>5270</v>
      </c>
      <c r="H97" s="211">
        <v>1</v>
      </c>
      <c r="I97" s="212"/>
      <c r="J97" s="213">
        <f>ROUND(I97*H97,2)</f>
        <v>0</v>
      </c>
      <c r="K97" s="209" t="s">
        <v>178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179</v>
      </c>
      <c r="AT97" s="218" t="s">
        <v>174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179</v>
      </c>
      <c r="BM97" s="218" t="s">
        <v>219</v>
      </c>
    </row>
    <row r="98" s="2" customFormat="1">
      <c r="A98" s="41"/>
      <c r="B98" s="42"/>
      <c r="C98" s="43"/>
      <c r="D98" s="220" t="s">
        <v>180</v>
      </c>
      <c r="E98" s="43"/>
      <c r="F98" s="221" t="s">
        <v>5289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180</v>
      </c>
      <c r="AU98" s="20" t="s">
        <v>81</v>
      </c>
    </row>
    <row r="99" s="2" customFormat="1" ht="16.5" customHeight="1">
      <c r="A99" s="41"/>
      <c r="B99" s="42"/>
      <c r="C99" s="207" t="s">
        <v>204</v>
      </c>
      <c r="D99" s="207" t="s">
        <v>174</v>
      </c>
      <c r="E99" s="208" t="s">
        <v>5290</v>
      </c>
      <c r="F99" s="209" t="s">
        <v>5291</v>
      </c>
      <c r="G99" s="210" t="s">
        <v>5270</v>
      </c>
      <c r="H99" s="211">
        <v>1</v>
      </c>
      <c r="I99" s="212"/>
      <c r="J99" s="213">
        <f>ROUND(I99*H99,2)</f>
        <v>0</v>
      </c>
      <c r="K99" s="209" t="s">
        <v>178</v>
      </c>
      <c r="L99" s="47"/>
      <c r="M99" s="214" t="s">
        <v>19</v>
      </c>
      <c r="N99" s="215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179</v>
      </c>
      <c r="AT99" s="218" t="s">
        <v>174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179</v>
      </c>
      <c r="BM99" s="218" t="s">
        <v>227</v>
      </c>
    </row>
    <row r="100" s="2" customFormat="1">
      <c r="A100" s="41"/>
      <c r="B100" s="42"/>
      <c r="C100" s="43"/>
      <c r="D100" s="220" t="s">
        <v>180</v>
      </c>
      <c r="E100" s="43"/>
      <c r="F100" s="221" t="s">
        <v>5292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180</v>
      </c>
      <c r="AU100" s="20" t="s">
        <v>81</v>
      </c>
    </row>
    <row r="101" s="2" customFormat="1" ht="16.5" customHeight="1">
      <c r="A101" s="41"/>
      <c r="B101" s="42"/>
      <c r="C101" s="207" t="s">
        <v>238</v>
      </c>
      <c r="D101" s="207" t="s">
        <v>174</v>
      </c>
      <c r="E101" s="208" t="s">
        <v>5293</v>
      </c>
      <c r="F101" s="209" t="s">
        <v>5294</v>
      </c>
      <c r="G101" s="210" t="s">
        <v>5270</v>
      </c>
      <c r="H101" s="211">
        <v>1</v>
      </c>
      <c r="I101" s="212"/>
      <c r="J101" s="213">
        <f>ROUND(I101*H101,2)</f>
        <v>0</v>
      </c>
      <c r="K101" s="209" t="s">
        <v>178</v>
      </c>
      <c r="L101" s="47"/>
      <c r="M101" s="214" t="s">
        <v>19</v>
      </c>
      <c r="N101" s="215" t="s">
        <v>42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179</v>
      </c>
      <c r="AT101" s="218" t="s">
        <v>174</v>
      </c>
      <c r="AU101" s="218" t="s">
        <v>81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179</v>
      </c>
      <c r="BM101" s="218" t="s">
        <v>235</v>
      </c>
    </row>
    <row r="102" s="2" customFormat="1">
      <c r="A102" s="41"/>
      <c r="B102" s="42"/>
      <c r="C102" s="43"/>
      <c r="D102" s="220" t="s">
        <v>180</v>
      </c>
      <c r="E102" s="43"/>
      <c r="F102" s="221" t="s">
        <v>5295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180</v>
      </c>
      <c r="AU102" s="20" t="s">
        <v>81</v>
      </c>
    </row>
    <row r="103" s="2" customFormat="1" ht="16.5" customHeight="1">
      <c r="A103" s="41"/>
      <c r="B103" s="42"/>
      <c r="C103" s="207" t="s">
        <v>213</v>
      </c>
      <c r="D103" s="207" t="s">
        <v>174</v>
      </c>
      <c r="E103" s="208" t="s">
        <v>5296</v>
      </c>
      <c r="F103" s="209" t="s">
        <v>5297</v>
      </c>
      <c r="G103" s="210" t="s">
        <v>5270</v>
      </c>
      <c r="H103" s="211">
        <v>1</v>
      </c>
      <c r="I103" s="212"/>
      <c r="J103" s="213">
        <f>ROUND(I103*H103,2)</f>
        <v>0</v>
      </c>
      <c r="K103" s="209" t="s">
        <v>178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179</v>
      </c>
      <c r="AT103" s="218" t="s">
        <v>174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179</v>
      </c>
      <c r="BM103" s="218" t="s">
        <v>241</v>
      </c>
    </row>
    <row r="104" s="2" customFormat="1">
      <c r="A104" s="41"/>
      <c r="B104" s="42"/>
      <c r="C104" s="43"/>
      <c r="D104" s="220" t="s">
        <v>180</v>
      </c>
      <c r="E104" s="43"/>
      <c r="F104" s="221" t="s">
        <v>5298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180</v>
      </c>
      <c r="AU104" s="20" t="s">
        <v>81</v>
      </c>
    </row>
    <row r="105" s="2" customFormat="1" ht="16.5" customHeight="1">
      <c r="A105" s="41"/>
      <c r="B105" s="42"/>
      <c r="C105" s="207" t="s">
        <v>255</v>
      </c>
      <c r="D105" s="207" t="s">
        <v>174</v>
      </c>
      <c r="E105" s="208" t="s">
        <v>5299</v>
      </c>
      <c r="F105" s="209" t="s">
        <v>5300</v>
      </c>
      <c r="G105" s="210" t="s">
        <v>5270</v>
      </c>
      <c r="H105" s="211">
        <v>1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248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5301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2" customFormat="1" ht="16.5" customHeight="1">
      <c r="A107" s="41"/>
      <c r="B107" s="42"/>
      <c r="C107" s="207" t="s">
        <v>219</v>
      </c>
      <c r="D107" s="207" t="s">
        <v>174</v>
      </c>
      <c r="E107" s="208" t="s">
        <v>5302</v>
      </c>
      <c r="F107" s="209" t="s">
        <v>5303</v>
      </c>
      <c r="G107" s="210" t="s">
        <v>5270</v>
      </c>
      <c r="H107" s="211">
        <v>1</v>
      </c>
      <c r="I107" s="212"/>
      <c r="J107" s="213">
        <f>ROUND(I107*H107,2)</f>
        <v>0</v>
      </c>
      <c r="K107" s="209" t="s">
        <v>178</v>
      </c>
      <c r="L107" s="47"/>
      <c r="M107" s="214" t="s">
        <v>19</v>
      </c>
      <c r="N107" s="215" t="s">
        <v>42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179</v>
      </c>
      <c r="AT107" s="218" t="s">
        <v>174</v>
      </c>
      <c r="AU107" s="218" t="s">
        <v>81</v>
      </c>
      <c r="AY107" s="20" t="s">
        <v>171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179</v>
      </c>
      <c r="BM107" s="218" t="s">
        <v>258</v>
      </c>
    </row>
    <row r="108" s="2" customFormat="1">
      <c r="A108" s="41"/>
      <c r="B108" s="42"/>
      <c r="C108" s="43"/>
      <c r="D108" s="220" t="s">
        <v>180</v>
      </c>
      <c r="E108" s="43"/>
      <c r="F108" s="221" t="s">
        <v>5304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180</v>
      </c>
      <c r="AU108" s="20" t="s">
        <v>81</v>
      </c>
    </row>
    <row r="109" s="12" customFormat="1" ht="22.8" customHeight="1">
      <c r="A109" s="12"/>
      <c r="B109" s="191"/>
      <c r="C109" s="192"/>
      <c r="D109" s="193" t="s">
        <v>70</v>
      </c>
      <c r="E109" s="205" t="s">
        <v>5305</v>
      </c>
      <c r="F109" s="205" t="s">
        <v>5306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SUM(P110:P117)</f>
        <v>0</v>
      </c>
      <c r="Q109" s="199"/>
      <c r="R109" s="200">
        <f>SUM(R110:R117)</f>
        <v>0</v>
      </c>
      <c r="S109" s="199"/>
      <c r="T109" s="20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210</v>
      </c>
      <c r="AT109" s="203" t="s">
        <v>70</v>
      </c>
      <c r="AU109" s="203" t="s">
        <v>79</v>
      </c>
      <c r="AY109" s="202" t="s">
        <v>171</v>
      </c>
      <c r="BK109" s="204">
        <f>SUM(BK110:BK117)</f>
        <v>0</v>
      </c>
    </row>
    <row r="110" s="2" customFormat="1" ht="16.5" customHeight="1">
      <c r="A110" s="41"/>
      <c r="B110" s="42"/>
      <c r="C110" s="207" t="s">
        <v>269</v>
      </c>
      <c r="D110" s="207" t="s">
        <v>174</v>
      </c>
      <c r="E110" s="208" t="s">
        <v>5307</v>
      </c>
      <c r="F110" s="209" t="s">
        <v>5308</v>
      </c>
      <c r="G110" s="210" t="s">
        <v>5270</v>
      </c>
      <c r="H110" s="211">
        <v>1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179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179</v>
      </c>
      <c r="BM110" s="218" t="s">
        <v>265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5309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2" customFormat="1" ht="24.15" customHeight="1">
      <c r="A112" s="41"/>
      <c r="B112" s="42"/>
      <c r="C112" s="207" t="s">
        <v>227</v>
      </c>
      <c r="D112" s="207" t="s">
        <v>174</v>
      </c>
      <c r="E112" s="208" t="s">
        <v>5310</v>
      </c>
      <c r="F112" s="209" t="s">
        <v>5311</v>
      </c>
      <c r="G112" s="210" t="s">
        <v>3741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179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179</v>
      </c>
      <c r="BM112" s="218" t="s">
        <v>5312</v>
      </c>
    </row>
    <row r="113" s="2" customFormat="1" ht="16.5" customHeight="1">
      <c r="A113" s="41"/>
      <c r="B113" s="42"/>
      <c r="C113" s="207" t="s">
        <v>8</v>
      </c>
      <c r="D113" s="207" t="s">
        <v>174</v>
      </c>
      <c r="E113" s="208" t="s">
        <v>5313</v>
      </c>
      <c r="F113" s="209" t="s">
        <v>5314</v>
      </c>
      <c r="G113" s="210" t="s">
        <v>395</v>
      </c>
      <c r="H113" s="211">
        <v>10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5315</v>
      </c>
    </row>
    <row r="114" s="2" customFormat="1" ht="16.5" customHeight="1">
      <c r="A114" s="41"/>
      <c r="B114" s="42"/>
      <c r="C114" s="207" t="s">
        <v>392</v>
      </c>
      <c r="D114" s="207" t="s">
        <v>174</v>
      </c>
      <c r="E114" s="208" t="s">
        <v>5316</v>
      </c>
      <c r="F114" s="209" t="s">
        <v>5317</v>
      </c>
      <c r="G114" s="210" t="s">
        <v>3741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42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498</v>
      </c>
      <c r="AT114" s="218" t="s">
        <v>174</v>
      </c>
      <c r="AU114" s="218" t="s">
        <v>81</v>
      </c>
      <c r="AY114" s="20" t="s">
        <v>171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498</v>
      </c>
      <c r="BM114" s="218" t="s">
        <v>5318</v>
      </c>
    </row>
    <row r="115" s="2" customFormat="1" ht="24.15" customHeight="1">
      <c r="A115" s="41"/>
      <c r="B115" s="42"/>
      <c r="C115" s="207" t="s">
        <v>235</v>
      </c>
      <c r="D115" s="207" t="s">
        <v>174</v>
      </c>
      <c r="E115" s="208" t="s">
        <v>5319</v>
      </c>
      <c r="F115" s="209" t="s">
        <v>5320</v>
      </c>
      <c r="G115" s="210" t="s">
        <v>395</v>
      </c>
      <c r="H115" s="211">
        <v>3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498</v>
      </c>
      <c r="AT115" s="218" t="s">
        <v>174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498</v>
      </c>
      <c r="BM115" s="218" t="s">
        <v>5321</v>
      </c>
    </row>
    <row r="116" s="16" customFormat="1">
      <c r="A116" s="16"/>
      <c r="B116" s="259"/>
      <c r="C116" s="260"/>
      <c r="D116" s="227" t="s">
        <v>182</v>
      </c>
      <c r="E116" s="261" t="s">
        <v>19</v>
      </c>
      <c r="F116" s="262" t="s">
        <v>5322</v>
      </c>
      <c r="G116" s="260"/>
      <c r="H116" s="261" t="s">
        <v>19</v>
      </c>
      <c r="I116" s="263"/>
      <c r="J116" s="260"/>
      <c r="K116" s="260"/>
      <c r="L116" s="264"/>
      <c r="M116" s="265"/>
      <c r="N116" s="266"/>
      <c r="O116" s="266"/>
      <c r="P116" s="266"/>
      <c r="Q116" s="266"/>
      <c r="R116" s="266"/>
      <c r="S116" s="266"/>
      <c r="T116" s="267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8" t="s">
        <v>182</v>
      </c>
      <c r="AU116" s="268" t="s">
        <v>81</v>
      </c>
      <c r="AV116" s="16" t="s">
        <v>79</v>
      </c>
      <c r="AW116" s="16" t="s">
        <v>33</v>
      </c>
      <c r="AX116" s="16" t="s">
        <v>71</v>
      </c>
      <c r="AY116" s="268" t="s">
        <v>171</v>
      </c>
    </row>
    <row r="117" s="13" customFormat="1">
      <c r="A117" s="13"/>
      <c r="B117" s="225"/>
      <c r="C117" s="226"/>
      <c r="D117" s="227" t="s">
        <v>182</v>
      </c>
      <c r="E117" s="228" t="s">
        <v>19</v>
      </c>
      <c r="F117" s="229" t="s">
        <v>185</v>
      </c>
      <c r="G117" s="226"/>
      <c r="H117" s="230">
        <v>3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182</v>
      </c>
      <c r="AU117" s="236" t="s">
        <v>81</v>
      </c>
      <c r="AV117" s="13" t="s">
        <v>81</v>
      </c>
      <c r="AW117" s="13" t="s">
        <v>33</v>
      </c>
      <c r="AX117" s="13" t="s">
        <v>79</v>
      </c>
      <c r="AY117" s="236" t="s">
        <v>171</v>
      </c>
    </row>
    <row r="118" s="12" customFormat="1" ht="22.8" customHeight="1">
      <c r="A118" s="12"/>
      <c r="B118" s="191"/>
      <c r="C118" s="192"/>
      <c r="D118" s="193" t="s">
        <v>70</v>
      </c>
      <c r="E118" s="205" t="s">
        <v>5323</v>
      </c>
      <c r="F118" s="205" t="s">
        <v>5324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SUM(P119:P123)</f>
        <v>0</v>
      </c>
      <c r="Q118" s="199"/>
      <c r="R118" s="200">
        <f>SUM(R119:R123)</f>
        <v>0</v>
      </c>
      <c r="S118" s="199"/>
      <c r="T118" s="201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210</v>
      </c>
      <c r="AT118" s="203" t="s">
        <v>70</v>
      </c>
      <c r="AU118" s="203" t="s">
        <v>79</v>
      </c>
      <c r="AY118" s="202" t="s">
        <v>171</v>
      </c>
      <c r="BK118" s="204">
        <f>SUM(BK119:BK123)</f>
        <v>0</v>
      </c>
    </row>
    <row r="119" s="2" customFormat="1" ht="16.5" customHeight="1">
      <c r="A119" s="41"/>
      <c r="B119" s="42"/>
      <c r="C119" s="207" t="s">
        <v>346</v>
      </c>
      <c r="D119" s="207" t="s">
        <v>174</v>
      </c>
      <c r="E119" s="208" t="s">
        <v>5325</v>
      </c>
      <c r="F119" s="209" t="s">
        <v>5326</v>
      </c>
      <c r="G119" s="210" t="s">
        <v>5270</v>
      </c>
      <c r="H119" s="211">
        <v>1</v>
      </c>
      <c r="I119" s="212"/>
      <c r="J119" s="213">
        <f>ROUND(I119*H119,2)</f>
        <v>0</v>
      </c>
      <c r="K119" s="209" t="s">
        <v>5327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5328</v>
      </c>
      <c r="AT119" s="218" t="s">
        <v>174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5328</v>
      </c>
      <c r="BM119" s="218" t="s">
        <v>5329</v>
      </c>
    </row>
    <row r="120" s="2" customFormat="1">
      <c r="A120" s="41"/>
      <c r="B120" s="42"/>
      <c r="C120" s="43"/>
      <c r="D120" s="220" t="s">
        <v>180</v>
      </c>
      <c r="E120" s="43"/>
      <c r="F120" s="221" t="s">
        <v>5330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180</v>
      </c>
      <c r="AU120" s="20" t="s">
        <v>81</v>
      </c>
    </row>
    <row r="121" s="16" customFormat="1">
      <c r="A121" s="16"/>
      <c r="B121" s="259"/>
      <c r="C121" s="260"/>
      <c r="D121" s="227" t="s">
        <v>182</v>
      </c>
      <c r="E121" s="261" t="s">
        <v>19</v>
      </c>
      <c r="F121" s="262" t="s">
        <v>5331</v>
      </c>
      <c r="G121" s="260"/>
      <c r="H121" s="261" t="s">
        <v>19</v>
      </c>
      <c r="I121" s="263"/>
      <c r="J121" s="260"/>
      <c r="K121" s="260"/>
      <c r="L121" s="264"/>
      <c r="M121" s="265"/>
      <c r="N121" s="266"/>
      <c r="O121" s="266"/>
      <c r="P121" s="266"/>
      <c r="Q121" s="266"/>
      <c r="R121" s="266"/>
      <c r="S121" s="266"/>
      <c r="T121" s="267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8" t="s">
        <v>182</v>
      </c>
      <c r="AU121" s="268" t="s">
        <v>81</v>
      </c>
      <c r="AV121" s="16" t="s">
        <v>79</v>
      </c>
      <c r="AW121" s="16" t="s">
        <v>33</v>
      </c>
      <c r="AX121" s="16" t="s">
        <v>71</v>
      </c>
      <c r="AY121" s="268" t="s">
        <v>171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79</v>
      </c>
      <c r="G122" s="226"/>
      <c r="H122" s="230">
        <v>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79</v>
      </c>
      <c r="AY122" s="236" t="s">
        <v>171</v>
      </c>
    </row>
    <row r="123" s="2" customFormat="1" ht="16.5" customHeight="1">
      <c r="A123" s="41"/>
      <c r="B123" s="42"/>
      <c r="C123" s="207" t="s">
        <v>241</v>
      </c>
      <c r="D123" s="207" t="s">
        <v>174</v>
      </c>
      <c r="E123" s="208" t="s">
        <v>5332</v>
      </c>
      <c r="F123" s="209" t="s">
        <v>5333</v>
      </c>
      <c r="G123" s="210" t="s">
        <v>3741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305" t="s">
        <v>19</v>
      </c>
      <c r="N123" s="306" t="s">
        <v>42</v>
      </c>
      <c r="O123" s="285"/>
      <c r="P123" s="303">
        <f>O123*H123</f>
        <v>0</v>
      </c>
      <c r="Q123" s="303">
        <v>0</v>
      </c>
      <c r="R123" s="303">
        <f>Q123*H123</f>
        <v>0</v>
      </c>
      <c r="S123" s="303">
        <v>0</v>
      </c>
      <c r="T123" s="304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5328</v>
      </c>
      <c r="AT123" s="218" t="s">
        <v>174</v>
      </c>
      <c r="AU123" s="218" t="s">
        <v>81</v>
      </c>
      <c r="AY123" s="20" t="s">
        <v>171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5328</v>
      </c>
      <c r="BM123" s="218" t="s">
        <v>5334</v>
      </c>
    </row>
    <row r="124" s="2" customFormat="1" ht="6.96" customHeight="1">
      <c r="A124" s="41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7"/>
      <c r="M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</sheetData>
  <sheetProtection sheet="1" autoFilter="0" formatColumns="0" formatRows="0" objects="1" scenarios="1" spinCount="100000" saltValue="yleZodPs5tT7EbjsiiXpQ1+ebz32J14o/z8VgfenPKYoeqvTWgs2I9dGqxxytwEMinFRrwiSFiIeayYi0mMtuQ==" hashValue="Inff/52DL6q5Wnl4mo3NA22dY8HeBOz2Zx93MYyiBCHwd08kyPsUIFciXEXcdONmKPeS8H9Vt+j7mpC86OhDpQ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2103000"/>
    <hyperlink ref="F91" r:id="rId2" display="https://podminky.urs.cz/item/CS_URS_2023_01/012303000"/>
    <hyperlink ref="F93" r:id="rId3" display="https://podminky.urs.cz/item/CS_URS_2023_01/013254000"/>
    <hyperlink ref="F98" r:id="rId4" display="https://podminky.urs.cz/item/CS_URS_2023_01/032803000"/>
    <hyperlink ref="F100" r:id="rId5" display="https://podminky.urs.cz/item/CS_URS_2023_01/034103000"/>
    <hyperlink ref="F102" r:id="rId6" display="https://podminky.urs.cz/item/CS_URS_2023_01/034303000"/>
    <hyperlink ref="F104" r:id="rId7" display="https://podminky.urs.cz/item/CS_URS_2023_01/034403000"/>
    <hyperlink ref="F106" r:id="rId8" display="https://podminky.urs.cz/item/CS_URS_2023_01/034503000"/>
    <hyperlink ref="F108" r:id="rId9" display="https://podminky.urs.cz/item/CS_URS_2023_01/039103000"/>
    <hyperlink ref="F111" r:id="rId10" display="https://podminky.urs.cz/item/CS_URS_2023_01/041403000"/>
    <hyperlink ref="F120" r:id="rId11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7" customWidth="1"/>
    <col min="2" max="2" width="1.667969" style="307" customWidth="1"/>
    <col min="3" max="4" width="5" style="307" customWidth="1"/>
    <col min="5" max="5" width="11.66016" style="307" customWidth="1"/>
    <col min="6" max="6" width="9.160156" style="307" customWidth="1"/>
    <col min="7" max="7" width="5" style="307" customWidth="1"/>
    <col min="8" max="8" width="77.83203" style="307" customWidth="1"/>
    <col min="9" max="10" width="20" style="307" customWidth="1"/>
    <col min="11" max="11" width="1.667969" style="307" customWidth="1"/>
  </cols>
  <sheetData>
    <row r="1" s="1" customFormat="1" ht="37.5" customHeight="1"/>
    <row r="2" s="1" customFormat="1" ht="7.5" customHeight="1">
      <c r="B2" s="308"/>
      <c r="C2" s="309"/>
      <c r="D2" s="309"/>
      <c r="E2" s="309"/>
      <c r="F2" s="309"/>
      <c r="G2" s="309"/>
      <c r="H2" s="309"/>
      <c r="I2" s="309"/>
      <c r="J2" s="309"/>
      <c r="K2" s="310"/>
    </row>
    <row r="3" s="18" customFormat="1" ht="45" customHeight="1">
      <c r="B3" s="311"/>
      <c r="C3" s="312" t="s">
        <v>5335</v>
      </c>
      <c r="D3" s="312"/>
      <c r="E3" s="312"/>
      <c r="F3" s="312"/>
      <c r="G3" s="312"/>
      <c r="H3" s="312"/>
      <c r="I3" s="312"/>
      <c r="J3" s="312"/>
      <c r="K3" s="313"/>
    </row>
    <row r="4" s="1" customFormat="1" ht="25.5" customHeight="1">
      <c r="B4" s="314"/>
      <c r="C4" s="315" t="s">
        <v>5336</v>
      </c>
      <c r="D4" s="315"/>
      <c r="E4" s="315"/>
      <c r="F4" s="315"/>
      <c r="G4" s="315"/>
      <c r="H4" s="315"/>
      <c r="I4" s="315"/>
      <c r="J4" s="315"/>
      <c r="K4" s="316"/>
    </row>
    <row r="5" s="1" customFormat="1" ht="5.25" customHeight="1">
      <c r="B5" s="314"/>
      <c r="C5" s="317"/>
      <c r="D5" s="317"/>
      <c r="E5" s="317"/>
      <c r="F5" s="317"/>
      <c r="G5" s="317"/>
      <c r="H5" s="317"/>
      <c r="I5" s="317"/>
      <c r="J5" s="317"/>
      <c r="K5" s="316"/>
    </row>
    <row r="6" s="1" customFormat="1" ht="15" customHeight="1">
      <c r="B6" s="314"/>
      <c r="C6" s="318" t="s">
        <v>5337</v>
      </c>
      <c r="D6" s="318"/>
      <c r="E6" s="318"/>
      <c r="F6" s="318"/>
      <c r="G6" s="318"/>
      <c r="H6" s="318"/>
      <c r="I6" s="318"/>
      <c r="J6" s="318"/>
      <c r="K6" s="316"/>
    </row>
    <row r="7" s="1" customFormat="1" ht="15" customHeight="1">
      <c r="B7" s="319"/>
      <c r="C7" s="318" t="s">
        <v>5338</v>
      </c>
      <c r="D7" s="318"/>
      <c r="E7" s="318"/>
      <c r="F7" s="318"/>
      <c r="G7" s="318"/>
      <c r="H7" s="318"/>
      <c r="I7" s="318"/>
      <c r="J7" s="318"/>
      <c r="K7" s="316"/>
    </row>
    <row r="8" s="1" customFormat="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="1" customFormat="1" ht="15" customHeight="1">
      <c r="B9" s="319"/>
      <c r="C9" s="318" t="s">
        <v>5339</v>
      </c>
      <c r="D9" s="318"/>
      <c r="E9" s="318"/>
      <c r="F9" s="318"/>
      <c r="G9" s="318"/>
      <c r="H9" s="318"/>
      <c r="I9" s="318"/>
      <c r="J9" s="318"/>
      <c r="K9" s="316"/>
    </row>
    <row r="10" s="1" customFormat="1" ht="15" customHeight="1">
      <c r="B10" s="319"/>
      <c r="C10" s="318"/>
      <c r="D10" s="318" t="s">
        <v>5340</v>
      </c>
      <c r="E10" s="318"/>
      <c r="F10" s="318"/>
      <c r="G10" s="318"/>
      <c r="H10" s="318"/>
      <c r="I10" s="318"/>
      <c r="J10" s="318"/>
      <c r="K10" s="316"/>
    </row>
    <row r="11" s="1" customFormat="1" ht="15" customHeight="1">
      <c r="B11" s="319"/>
      <c r="C11" s="320"/>
      <c r="D11" s="318" t="s">
        <v>5341</v>
      </c>
      <c r="E11" s="318"/>
      <c r="F11" s="318"/>
      <c r="G11" s="318"/>
      <c r="H11" s="318"/>
      <c r="I11" s="318"/>
      <c r="J11" s="318"/>
      <c r="K11" s="316"/>
    </row>
    <row r="12" s="1" customFormat="1" ht="15" customHeight="1">
      <c r="B12" s="319"/>
      <c r="C12" s="320"/>
      <c r="D12" s="318"/>
      <c r="E12" s="318"/>
      <c r="F12" s="318"/>
      <c r="G12" s="318"/>
      <c r="H12" s="318"/>
      <c r="I12" s="318"/>
      <c r="J12" s="318"/>
      <c r="K12" s="316"/>
    </row>
    <row r="13" s="1" customFormat="1" ht="15" customHeight="1">
      <c r="B13" s="319"/>
      <c r="C13" s="320"/>
      <c r="D13" s="321" t="s">
        <v>5342</v>
      </c>
      <c r="E13" s="318"/>
      <c r="F13" s="318"/>
      <c r="G13" s="318"/>
      <c r="H13" s="318"/>
      <c r="I13" s="318"/>
      <c r="J13" s="318"/>
      <c r="K13" s="316"/>
    </row>
    <row r="14" s="1" customFormat="1" ht="12.75" customHeight="1">
      <c r="B14" s="319"/>
      <c r="C14" s="320"/>
      <c r="D14" s="320"/>
      <c r="E14" s="320"/>
      <c r="F14" s="320"/>
      <c r="G14" s="320"/>
      <c r="H14" s="320"/>
      <c r="I14" s="320"/>
      <c r="J14" s="320"/>
      <c r="K14" s="316"/>
    </row>
    <row r="15" s="1" customFormat="1" ht="15" customHeight="1">
      <c r="B15" s="319"/>
      <c r="C15" s="320"/>
      <c r="D15" s="318" t="s">
        <v>5343</v>
      </c>
      <c r="E15" s="318"/>
      <c r="F15" s="318"/>
      <c r="G15" s="318"/>
      <c r="H15" s="318"/>
      <c r="I15" s="318"/>
      <c r="J15" s="318"/>
      <c r="K15" s="316"/>
    </row>
    <row r="16" s="1" customFormat="1" ht="15" customHeight="1">
      <c r="B16" s="319"/>
      <c r="C16" s="320"/>
      <c r="D16" s="318" t="s">
        <v>5344</v>
      </c>
      <c r="E16" s="318"/>
      <c r="F16" s="318"/>
      <c r="G16" s="318"/>
      <c r="H16" s="318"/>
      <c r="I16" s="318"/>
      <c r="J16" s="318"/>
      <c r="K16" s="316"/>
    </row>
    <row r="17" s="1" customFormat="1" ht="15" customHeight="1">
      <c r="B17" s="319"/>
      <c r="C17" s="320"/>
      <c r="D17" s="318" t="s">
        <v>5345</v>
      </c>
      <c r="E17" s="318"/>
      <c r="F17" s="318"/>
      <c r="G17" s="318"/>
      <c r="H17" s="318"/>
      <c r="I17" s="318"/>
      <c r="J17" s="318"/>
      <c r="K17" s="316"/>
    </row>
    <row r="18" s="1" customFormat="1" ht="15" customHeight="1">
      <c r="B18" s="319"/>
      <c r="C18" s="320"/>
      <c r="D18" s="320"/>
      <c r="E18" s="322" t="s">
        <v>78</v>
      </c>
      <c r="F18" s="318" t="s">
        <v>5346</v>
      </c>
      <c r="G18" s="318"/>
      <c r="H18" s="318"/>
      <c r="I18" s="318"/>
      <c r="J18" s="318"/>
      <c r="K18" s="316"/>
    </row>
    <row r="19" s="1" customFormat="1" ht="15" customHeight="1">
      <c r="B19" s="319"/>
      <c r="C19" s="320"/>
      <c r="D19" s="320"/>
      <c r="E19" s="322" t="s">
        <v>5347</v>
      </c>
      <c r="F19" s="318" t="s">
        <v>5348</v>
      </c>
      <c r="G19" s="318"/>
      <c r="H19" s="318"/>
      <c r="I19" s="318"/>
      <c r="J19" s="318"/>
      <c r="K19" s="316"/>
    </row>
    <row r="20" s="1" customFormat="1" ht="15" customHeight="1">
      <c r="B20" s="319"/>
      <c r="C20" s="320"/>
      <c r="D20" s="320"/>
      <c r="E20" s="322" t="s">
        <v>5349</v>
      </c>
      <c r="F20" s="318" t="s">
        <v>5350</v>
      </c>
      <c r="G20" s="318"/>
      <c r="H20" s="318"/>
      <c r="I20" s="318"/>
      <c r="J20" s="318"/>
      <c r="K20" s="316"/>
    </row>
    <row r="21" s="1" customFormat="1" ht="15" customHeight="1">
      <c r="B21" s="319"/>
      <c r="C21" s="320"/>
      <c r="D21" s="320"/>
      <c r="E21" s="322" t="s">
        <v>5351</v>
      </c>
      <c r="F21" s="318" t="s">
        <v>5352</v>
      </c>
      <c r="G21" s="318"/>
      <c r="H21" s="318"/>
      <c r="I21" s="318"/>
      <c r="J21" s="318"/>
      <c r="K21" s="316"/>
    </row>
    <row r="22" s="1" customFormat="1" ht="15" customHeight="1">
      <c r="B22" s="319"/>
      <c r="C22" s="320"/>
      <c r="D22" s="320"/>
      <c r="E22" s="322" t="s">
        <v>4660</v>
      </c>
      <c r="F22" s="318" t="s">
        <v>4661</v>
      </c>
      <c r="G22" s="318"/>
      <c r="H22" s="318"/>
      <c r="I22" s="318"/>
      <c r="J22" s="318"/>
      <c r="K22" s="316"/>
    </row>
    <row r="23" s="1" customFormat="1" ht="15" customHeight="1">
      <c r="B23" s="319"/>
      <c r="C23" s="320"/>
      <c r="D23" s="320"/>
      <c r="E23" s="322" t="s">
        <v>5353</v>
      </c>
      <c r="F23" s="318" t="s">
        <v>5354</v>
      </c>
      <c r="G23" s="318"/>
      <c r="H23" s="318"/>
      <c r="I23" s="318"/>
      <c r="J23" s="318"/>
      <c r="K23" s="316"/>
    </row>
    <row r="24" s="1" customFormat="1" ht="12.75" customHeight="1">
      <c r="B24" s="319"/>
      <c r="C24" s="320"/>
      <c r="D24" s="320"/>
      <c r="E24" s="320"/>
      <c r="F24" s="320"/>
      <c r="G24" s="320"/>
      <c r="H24" s="320"/>
      <c r="I24" s="320"/>
      <c r="J24" s="320"/>
      <c r="K24" s="316"/>
    </row>
    <row r="25" s="1" customFormat="1" ht="15" customHeight="1">
      <c r="B25" s="319"/>
      <c r="C25" s="318" t="s">
        <v>5355</v>
      </c>
      <c r="D25" s="318"/>
      <c r="E25" s="318"/>
      <c r="F25" s="318"/>
      <c r="G25" s="318"/>
      <c r="H25" s="318"/>
      <c r="I25" s="318"/>
      <c r="J25" s="318"/>
      <c r="K25" s="316"/>
    </row>
    <row r="26" s="1" customFormat="1" ht="15" customHeight="1">
      <c r="B26" s="319"/>
      <c r="C26" s="318" t="s">
        <v>5356</v>
      </c>
      <c r="D26" s="318"/>
      <c r="E26" s="318"/>
      <c r="F26" s="318"/>
      <c r="G26" s="318"/>
      <c r="H26" s="318"/>
      <c r="I26" s="318"/>
      <c r="J26" s="318"/>
      <c r="K26" s="316"/>
    </row>
    <row r="27" s="1" customFormat="1" ht="15" customHeight="1">
      <c r="B27" s="319"/>
      <c r="C27" s="318"/>
      <c r="D27" s="318" t="s">
        <v>5357</v>
      </c>
      <c r="E27" s="318"/>
      <c r="F27" s="318"/>
      <c r="G27" s="318"/>
      <c r="H27" s="318"/>
      <c r="I27" s="318"/>
      <c r="J27" s="318"/>
      <c r="K27" s="316"/>
    </row>
    <row r="28" s="1" customFormat="1" ht="15" customHeight="1">
      <c r="B28" s="319"/>
      <c r="C28" s="320"/>
      <c r="D28" s="318" t="s">
        <v>5358</v>
      </c>
      <c r="E28" s="318"/>
      <c r="F28" s="318"/>
      <c r="G28" s="318"/>
      <c r="H28" s="318"/>
      <c r="I28" s="318"/>
      <c r="J28" s="318"/>
      <c r="K28" s="316"/>
    </row>
    <row r="29" s="1" customFormat="1" ht="12.75" customHeight="1">
      <c r="B29" s="319"/>
      <c r="C29" s="320"/>
      <c r="D29" s="320"/>
      <c r="E29" s="320"/>
      <c r="F29" s="320"/>
      <c r="G29" s="320"/>
      <c r="H29" s="320"/>
      <c r="I29" s="320"/>
      <c r="J29" s="320"/>
      <c r="K29" s="316"/>
    </row>
    <row r="30" s="1" customFormat="1" ht="15" customHeight="1">
      <c r="B30" s="319"/>
      <c r="C30" s="320"/>
      <c r="D30" s="318" t="s">
        <v>5359</v>
      </c>
      <c r="E30" s="318"/>
      <c r="F30" s="318"/>
      <c r="G30" s="318"/>
      <c r="H30" s="318"/>
      <c r="I30" s="318"/>
      <c r="J30" s="318"/>
      <c r="K30" s="316"/>
    </row>
    <row r="31" s="1" customFormat="1" ht="15" customHeight="1">
      <c r="B31" s="319"/>
      <c r="C31" s="320"/>
      <c r="D31" s="318" t="s">
        <v>5360</v>
      </c>
      <c r="E31" s="318"/>
      <c r="F31" s="318"/>
      <c r="G31" s="318"/>
      <c r="H31" s="318"/>
      <c r="I31" s="318"/>
      <c r="J31" s="318"/>
      <c r="K31" s="316"/>
    </row>
    <row r="32" s="1" customFormat="1" ht="12.75" customHeight="1">
      <c r="B32" s="319"/>
      <c r="C32" s="320"/>
      <c r="D32" s="320"/>
      <c r="E32" s="320"/>
      <c r="F32" s="320"/>
      <c r="G32" s="320"/>
      <c r="H32" s="320"/>
      <c r="I32" s="320"/>
      <c r="J32" s="320"/>
      <c r="K32" s="316"/>
    </row>
    <row r="33" s="1" customFormat="1" ht="15" customHeight="1">
      <c r="B33" s="319"/>
      <c r="C33" s="320"/>
      <c r="D33" s="318" t="s">
        <v>5361</v>
      </c>
      <c r="E33" s="318"/>
      <c r="F33" s="318"/>
      <c r="G33" s="318"/>
      <c r="H33" s="318"/>
      <c r="I33" s="318"/>
      <c r="J33" s="318"/>
      <c r="K33" s="316"/>
    </row>
    <row r="34" s="1" customFormat="1" ht="15" customHeight="1">
      <c r="B34" s="319"/>
      <c r="C34" s="320"/>
      <c r="D34" s="318" t="s">
        <v>5362</v>
      </c>
      <c r="E34" s="318"/>
      <c r="F34" s="318"/>
      <c r="G34" s="318"/>
      <c r="H34" s="318"/>
      <c r="I34" s="318"/>
      <c r="J34" s="318"/>
      <c r="K34" s="316"/>
    </row>
    <row r="35" s="1" customFormat="1" ht="15" customHeight="1">
      <c r="B35" s="319"/>
      <c r="C35" s="320"/>
      <c r="D35" s="318" t="s">
        <v>5363</v>
      </c>
      <c r="E35" s="318"/>
      <c r="F35" s="318"/>
      <c r="G35" s="318"/>
      <c r="H35" s="318"/>
      <c r="I35" s="318"/>
      <c r="J35" s="318"/>
      <c r="K35" s="316"/>
    </row>
    <row r="36" s="1" customFormat="1" ht="15" customHeight="1">
      <c r="B36" s="319"/>
      <c r="C36" s="320"/>
      <c r="D36" s="318"/>
      <c r="E36" s="321" t="s">
        <v>157</v>
      </c>
      <c r="F36" s="318"/>
      <c r="G36" s="318" t="s">
        <v>5364</v>
      </c>
      <c r="H36" s="318"/>
      <c r="I36" s="318"/>
      <c r="J36" s="318"/>
      <c r="K36" s="316"/>
    </row>
    <row r="37" s="1" customFormat="1" ht="30.75" customHeight="1">
      <c r="B37" s="319"/>
      <c r="C37" s="320"/>
      <c r="D37" s="318"/>
      <c r="E37" s="321" t="s">
        <v>5365</v>
      </c>
      <c r="F37" s="318"/>
      <c r="G37" s="318" t="s">
        <v>5366</v>
      </c>
      <c r="H37" s="318"/>
      <c r="I37" s="318"/>
      <c r="J37" s="318"/>
      <c r="K37" s="316"/>
    </row>
    <row r="38" s="1" customFormat="1" ht="15" customHeight="1">
      <c r="B38" s="319"/>
      <c r="C38" s="320"/>
      <c r="D38" s="318"/>
      <c r="E38" s="321" t="s">
        <v>52</v>
      </c>
      <c r="F38" s="318"/>
      <c r="G38" s="318" t="s">
        <v>5367</v>
      </c>
      <c r="H38" s="318"/>
      <c r="I38" s="318"/>
      <c r="J38" s="318"/>
      <c r="K38" s="316"/>
    </row>
    <row r="39" s="1" customFormat="1" ht="15" customHeight="1">
      <c r="B39" s="319"/>
      <c r="C39" s="320"/>
      <c r="D39" s="318"/>
      <c r="E39" s="321" t="s">
        <v>53</v>
      </c>
      <c r="F39" s="318"/>
      <c r="G39" s="318" t="s">
        <v>5368</v>
      </c>
      <c r="H39" s="318"/>
      <c r="I39" s="318"/>
      <c r="J39" s="318"/>
      <c r="K39" s="316"/>
    </row>
    <row r="40" s="1" customFormat="1" ht="15" customHeight="1">
      <c r="B40" s="319"/>
      <c r="C40" s="320"/>
      <c r="D40" s="318"/>
      <c r="E40" s="321" t="s">
        <v>158</v>
      </c>
      <c r="F40" s="318"/>
      <c r="G40" s="318" t="s">
        <v>5369</v>
      </c>
      <c r="H40" s="318"/>
      <c r="I40" s="318"/>
      <c r="J40" s="318"/>
      <c r="K40" s="316"/>
    </row>
    <row r="41" s="1" customFormat="1" ht="15" customHeight="1">
      <c r="B41" s="319"/>
      <c r="C41" s="320"/>
      <c r="D41" s="318"/>
      <c r="E41" s="321" t="s">
        <v>159</v>
      </c>
      <c r="F41" s="318"/>
      <c r="G41" s="318" t="s">
        <v>5370</v>
      </c>
      <c r="H41" s="318"/>
      <c r="I41" s="318"/>
      <c r="J41" s="318"/>
      <c r="K41" s="316"/>
    </row>
    <row r="42" s="1" customFormat="1" ht="15" customHeight="1">
      <c r="B42" s="319"/>
      <c r="C42" s="320"/>
      <c r="D42" s="318"/>
      <c r="E42" s="321" t="s">
        <v>5371</v>
      </c>
      <c r="F42" s="318"/>
      <c r="G42" s="318" t="s">
        <v>5372</v>
      </c>
      <c r="H42" s="318"/>
      <c r="I42" s="318"/>
      <c r="J42" s="318"/>
      <c r="K42" s="316"/>
    </row>
    <row r="43" s="1" customFormat="1" ht="15" customHeight="1">
      <c r="B43" s="319"/>
      <c r="C43" s="320"/>
      <c r="D43" s="318"/>
      <c r="E43" s="321"/>
      <c r="F43" s="318"/>
      <c r="G43" s="318" t="s">
        <v>5373</v>
      </c>
      <c r="H43" s="318"/>
      <c r="I43" s="318"/>
      <c r="J43" s="318"/>
      <c r="K43" s="316"/>
    </row>
    <row r="44" s="1" customFormat="1" ht="15" customHeight="1">
      <c r="B44" s="319"/>
      <c r="C44" s="320"/>
      <c r="D44" s="318"/>
      <c r="E44" s="321" t="s">
        <v>5374</v>
      </c>
      <c r="F44" s="318"/>
      <c r="G44" s="318" t="s">
        <v>5375</v>
      </c>
      <c r="H44" s="318"/>
      <c r="I44" s="318"/>
      <c r="J44" s="318"/>
      <c r="K44" s="316"/>
    </row>
    <row r="45" s="1" customFormat="1" ht="15" customHeight="1">
      <c r="B45" s="319"/>
      <c r="C45" s="320"/>
      <c r="D45" s="318"/>
      <c r="E45" s="321" t="s">
        <v>161</v>
      </c>
      <c r="F45" s="318"/>
      <c r="G45" s="318" t="s">
        <v>5376</v>
      </c>
      <c r="H45" s="318"/>
      <c r="I45" s="318"/>
      <c r="J45" s="318"/>
      <c r="K45" s="316"/>
    </row>
    <row r="46" s="1" customFormat="1" ht="12.75" customHeight="1">
      <c r="B46" s="319"/>
      <c r="C46" s="320"/>
      <c r="D46" s="318"/>
      <c r="E46" s="318"/>
      <c r="F46" s="318"/>
      <c r="G46" s="318"/>
      <c r="H46" s="318"/>
      <c r="I46" s="318"/>
      <c r="J46" s="318"/>
      <c r="K46" s="316"/>
    </row>
    <row r="47" s="1" customFormat="1" ht="15" customHeight="1">
      <c r="B47" s="319"/>
      <c r="C47" s="320"/>
      <c r="D47" s="318" t="s">
        <v>5377</v>
      </c>
      <c r="E47" s="318"/>
      <c r="F47" s="318"/>
      <c r="G47" s="318"/>
      <c r="H47" s="318"/>
      <c r="I47" s="318"/>
      <c r="J47" s="318"/>
      <c r="K47" s="316"/>
    </row>
    <row r="48" s="1" customFormat="1" ht="15" customHeight="1">
      <c r="B48" s="319"/>
      <c r="C48" s="320"/>
      <c r="D48" s="320"/>
      <c r="E48" s="318" t="s">
        <v>5378</v>
      </c>
      <c r="F48" s="318"/>
      <c r="G48" s="318"/>
      <c r="H48" s="318"/>
      <c r="I48" s="318"/>
      <c r="J48" s="318"/>
      <c r="K48" s="316"/>
    </row>
    <row r="49" s="1" customFormat="1" ht="15" customHeight="1">
      <c r="B49" s="319"/>
      <c r="C49" s="320"/>
      <c r="D49" s="320"/>
      <c r="E49" s="318" t="s">
        <v>5379</v>
      </c>
      <c r="F49" s="318"/>
      <c r="G49" s="318"/>
      <c r="H49" s="318"/>
      <c r="I49" s="318"/>
      <c r="J49" s="318"/>
      <c r="K49" s="316"/>
    </row>
    <row r="50" s="1" customFormat="1" ht="15" customHeight="1">
      <c r="B50" s="319"/>
      <c r="C50" s="320"/>
      <c r="D50" s="320"/>
      <c r="E50" s="318" t="s">
        <v>5380</v>
      </c>
      <c r="F50" s="318"/>
      <c r="G50" s="318"/>
      <c r="H50" s="318"/>
      <c r="I50" s="318"/>
      <c r="J50" s="318"/>
      <c r="K50" s="316"/>
    </row>
    <row r="51" s="1" customFormat="1" ht="15" customHeight="1">
      <c r="B51" s="319"/>
      <c r="C51" s="320"/>
      <c r="D51" s="318" t="s">
        <v>5381</v>
      </c>
      <c r="E51" s="318"/>
      <c r="F51" s="318"/>
      <c r="G51" s="318"/>
      <c r="H51" s="318"/>
      <c r="I51" s="318"/>
      <c r="J51" s="318"/>
      <c r="K51" s="316"/>
    </row>
    <row r="52" s="1" customFormat="1" ht="25.5" customHeight="1">
      <c r="B52" s="314"/>
      <c r="C52" s="315" t="s">
        <v>5382</v>
      </c>
      <c r="D52" s="315"/>
      <c r="E52" s="315"/>
      <c r="F52" s="315"/>
      <c r="G52" s="315"/>
      <c r="H52" s="315"/>
      <c r="I52" s="315"/>
      <c r="J52" s="315"/>
      <c r="K52" s="316"/>
    </row>
    <row r="53" s="1" customFormat="1" ht="5.25" customHeight="1">
      <c r="B53" s="314"/>
      <c r="C53" s="317"/>
      <c r="D53" s="317"/>
      <c r="E53" s="317"/>
      <c r="F53" s="317"/>
      <c r="G53" s="317"/>
      <c r="H53" s="317"/>
      <c r="I53" s="317"/>
      <c r="J53" s="317"/>
      <c r="K53" s="316"/>
    </row>
    <row r="54" s="1" customFormat="1" ht="15" customHeight="1">
      <c r="B54" s="314"/>
      <c r="C54" s="318" t="s">
        <v>5383</v>
      </c>
      <c r="D54" s="318"/>
      <c r="E54" s="318"/>
      <c r="F54" s="318"/>
      <c r="G54" s="318"/>
      <c r="H54" s="318"/>
      <c r="I54" s="318"/>
      <c r="J54" s="318"/>
      <c r="K54" s="316"/>
    </row>
    <row r="55" s="1" customFormat="1" ht="15" customHeight="1">
      <c r="B55" s="314"/>
      <c r="C55" s="318" t="s">
        <v>5384</v>
      </c>
      <c r="D55" s="318"/>
      <c r="E55" s="318"/>
      <c r="F55" s="318"/>
      <c r="G55" s="318"/>
      <c r="H55" s="318"/>
      <c r="I55" s="318"/>
      <c r="J55" s="318"/>
      <c r="K55" s="316"/>
    </row>
    <row r="56" s="1" customFormat="1" ht="12.75" customHeight="1">
      <c r="B56" s="314"/>
      <c r="C56" s="318"/>
      <c r="D56" s="318"/>
      <c r="E56" s="318"/>
      <c r="F56" s="318"/>
      <c r="G56" s="318"/>
      <c r="H56" s="318"/>
      <c r="I56" s="318"/>
      <c r="J56" s="318"/>
      <c r="K56" s="316"/>
    </row>
    <row r="57" s="1" customFormat="1" ht="15" customHeight="1">
      <c r="B57" s="314"/>
      <c r="C57" s="318" t="s">
        <v>5385</v>
      </c>
      <c r="D57" s="318"/>
      <c r="E57" s="318"/>
      <c r="F57" s="318"/>
      <c r="G57" s="318"/>
      <c r="H57" s="318"/>
      <c r="I57" s="318"/>
      <c r="J57" s="318"/>
      <c r="K57" s="316"/>
    </row>
    <row r="58" s="1" customFormat="1" ht="15" customHeight="1">
      <c r="B58" s="314"/>
      <c r="C58" s="320"/>
      <c r="D58" s="318" t="s">
        <v>5386</v>
      </c>
      <c r="E58" s="318"/>
      <c r="F58" s="318"/>
      <c r="G58" s="318"/>
      <c r="H58" s="318"/>
      <c r="I58" s="318"/>
      <c r="J58" s="318"/>
      <c r="K58" s="316"/>
    </row>
    <row r="59" s="1" customFormat="1" ht="15" customHeight="1">
      <c r="B59" s="314"/>
      <c r="C59" s="320"/>
      <c r="D59" s="318" t="s">
        <v>5387</v>
      </c>
      <c r="E59" s="318"/>
      <c r="F59" s="318"/>
      <c r="G59" s="318"/>
      <c r="H59" s="318"/>
      <c r="I59" s="318"/>
      <c r="J59" s="318"/>
      <c r="K59" s="316"/>
    </row>
    <row r="60" s="1" customFormat="1" ht="15" customHeight="1">
      <c r="B60" s="314"/>
      <c r="C60" s="320"/>
      <c r="D60" s="318" t="s">
        <v>5388</v>
      </c>
      <c r="E60" s="318"/>
      <c r="F60" s="318"/>
      <c r="G60" s="318"/>
      <c r="H60" s="318"/>
      <c r="I60" s="318"/>
      <c r="J60" s="318"/>
      <c r="K60" s="316"/>
    </row>
    <row r="61" s="1" customFormat="1" ht="15" customHeight="1">
      <c r="B61" s="314"/>
      <c r="C61" s="320"/>
      <c r="D61" s="318" t="s">
        <v>5389</v>
      </c>
      <c r="E61" s="318"/>
      <c r="F61" s="318"/>
      <c r="G61" s="318"/>
      <c r="H61" s="318"/>
      <c r="I61" s="318"/>
      <c r="J61" s="318"/>
      <c r="K61" s="316"/>
    </row>
    <row r="62" s="1" customFormat="1" ht="15" customHeight="1">
      <c r="B62" s="314"/>
      <c r="C62" s="320"/>
      <c r="D62" s="323" t="s">
        <v>5390</v>
      </c>
      <c r="E62" s="323"/>
      <c r="F62" s="323"/>
      <c r="G62" s="323"/>
      <c r="H62" s="323"/>
      <c r="I62" s="323"/>
      <c r="J62" s="323"/>
      <c r="K62" s="316"/>
    </row>
    <row r="63" s="1" customFormat="1" ht="15" customHeight="1">
      <c r="B63" s="314"/>
      <c r="C63" s="320"/>
      <c r="D63" s="318" t="s">
        <v>5391</v>
      </c>
      <c r="E63" s="318"/>
      <c r="F63" s="318"/>
      <c r="G63" s="318"/>
      <c r="H63" s="318"/>
      <c r="I63" s="318"/>
      <c r="J63" s="318"/>
      <c r="K63" s="316"/>
    </row>
    <row r="64" s="1" customFormat="1" ht="12.75" customHeight="1">
      <c r="B64" s="314"/>
      <c r="C64" s="320"/>
      <c r="D64" s="320"/>
      <c r="E64" s="324"/>
      <c r="F64" s="320"/>
      <c r="G64" s="320"/>
      <c r="H64" s="320"/>
      <c r="I64" s="320"/>
      <c r="J64" s="320"/>
      <c r="K64" s="316"/>
    </row>
    <row r="65" s="1" customFormat="1" ht="15" customHeight="1">
      <c r="B65" s="314"/>
      <c r="C65" s="320"/>
      <c r="D65" s="318" t="s">
        <v>5392</v>
      </c>
      <c r="E65" s="318"/>
      <c r="F65" s="318"/>
      <c r="G65" s="318"/>
      <c r="H65" s="318"/>
      <c r="I65" s="318"/>
      <c r="J65" s="318"/>
      <c r="K65" s="316"/>
    </row>
    <row r="66" s="1" customFormat="1" ht="15" customHeight="1">
      <c r="B66" s="314"/>
      <c r="C66" s="320"/>
      <c r="D66" s="323" t="s">
        <v>5393</v>
      </c>
      <c r="E66" s="323"/>
      <c r="F66" s="323"/>
      <c r="G66" s="323"/>
      <c r="H66" s="323"/>
      <c r="I66" s="323"/>
      <c r="J66" s="323"/>
      <c r="K66" s="316"/>
    </row>
    <row r="67" s="1" customFormat="1" ht="15" customHeight="1">
      <c r="B67" s="314"/>
      <c r="C67" s="320"/>
      <c r="D67" s="318" t="s">
        <v>5394</v>
      </c>
      <c r="E67" s="318"/>
      <c r="F67" s="318"/>
      <c r="G67" s="318"/>
      <c r="H67" s="318"/>
      <c r="I67" s="318"/>
      <c r="J67" s="318"/>
      <c r="K67" s="316"/>
    </row>
    <row r="68" s="1" customFormat="1" ht="15" customHeight="1">
      <c r="B68" s="314"/>
      <c r="C68" s="320"/>
      <c r="D68" s="318" t="s">
        <v>5395</v>
      </c>
      <c r="E68" s="318"/>
      <c r="F68" s="318"/>
      <c r="G68" s="318"/>
      <c r="H68" s="318"/>
      <c r="I68" s="318"/>
      <c r="J68" s="318"/>
      <c r="K68" s="316"/>
    </row>
    <row r="69" s="1" customFormat="1" ht="15" customHeight="1">
      <c r="B69" s="314"/>
      <c r="C69" s="320"/>
      <c r="D69" s="318" t="s">
        <v>5396</v>
      </c>
      <c r="E69" s="318"/>
      <c r="F69" s="318"/>
      <c r="G69" s="318"/>
      <c r="H69" s="318"/>
      <c r="I69" s="318"/>
      <c r="J69" s="318"/>
      <c r="K69" s="316"/>
    </row>
    <row r="70" s="1" customFormat="1" ht="15" customHeight="1">
      <c r="B70" s="314"/>
      <c r="C70" s="320"/>
      <c r="D70" s="318" t="s">
        <v>5397</v>
      </c>
      <c r="E70" s="318"/>
      <c r="F70" s="318"/>
      <c r="G70" s="318"/>
      <c r="H70" s="318"/>
      <c r="I70" s="318"/>
      <c r="J70" s="318"/>
      <c r="K70" s="316"/>
    </row>
    <row r="71" s="1" customFormat="1" ht="12.75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7"/>
    </row>
    <row r="72" s="1" customFormat="1" ht="18.75" customHeight="1">
      <c r="B72" s="328"/>
      <c r="C72" s="328"/>
      <c r="D72" s="328"/>
      <c r="E72" s="328"/>
      <c r="F72" s="328"/>
      <c r="G72" s="328"/>
      <c r="H72" s="328"/>
      <c r="I72" s="328"/>
      <c r="J72" s="328"/>
      <c r="K72" s="329"/>
    </row>
    <row r="73" s="1" customFormat="1" ht="18.75" customHeight="1">
      <c r="B73" s="329"/>
      <c r="C73" s="329"/>
      <c r="D73" s="329"/>
      <c r="E73" s="329"/>
      <c r="F73" s="329"/>
      <c r="G73" s="329"/>
      <c r="H73" s="329"/>
      <c r="I73" s="329"/>
      <c r="J73" s="329"/>
      <c r="K73" s="329"/>
    </row>
    <row r="74" s="1" customFormat="1" ht="7.5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2"/>
    </row>
    <row r="75" s="1" customFormat="1" ht="45" customHeight="1">
      <c r="B75" s="333"/>
      <c r="C75" s="334" t="s">
        <v>5398</v>
      </c>
      <c r="D75" s="334"/>
      <c r="E75" s="334"/>
      <c r="F75" s="334"/>
      <c r="G75" s="334"/>
      <c r="H75" s="334"/>
      <c r="I75" s="334"/>
      <c r="J75" s="334"/>
      <c r="K75" s="335"/>
    </row>
    <row r="76" s="1" customFormat="1" ht="17.25" customHeight="1">
      <c r="B76" s="333"/>
      <c r="C76" s="336" t="s">
        <v>5399</v>
      </c>
      <c r="D76" s="336"/>
      <c r="E76" s="336"/>
      <c r="F76" s="336" t="s">
        <v>5400</v>
      </c>
      <c r="G76" s="337"/>
      <c r="H76" s="336" t="s">
        <v>53</v>
      </c>
      <c r="I76" s="336" t="s">
        <v>56</v>
      </c>
      <c r="J76" s="336" t="s">
        <v>5401</v>
      </c>
      <c r="K76" s="335"/>
    </row>
    <row r="77" s="1" customFormat="1" ht="17.25" customHeight="1">
      <c r="B77" s="333"/>
      <c r="C77" s="338" t="s">
        <v>5402</v>
      </c>
      <c r="D77" s="338"/>
      <c r="E77" s="338"/>
      <c r="F77" s="339" t="s">
        <v>5403</v>
      </c>
      <c r="G77" s="340"/>
      <c r="H77" s="338"/>
      <c r="I77" s="338"/>
      <c r="J77" s="338" t="s">
        <v>5404</v>
      </c>
      <c r="K77" s="335"/>
    </row>
    <row r="78" s="1" customFormat="1" ht="5.25" customHeight="1">
      <c r="B78" s="333"/>
      <c r="C78" s="341"/>
      <c r="D78" s="341"/>
      <c r="E78" s="341"/>
      <c r="F78" s="341"/>
      <c r="G78" s="342"/>
      <c r="H78" s="341"/>
      <c r="I78" s="341"/>
      <c r="J78" s="341"/>
      <c r="K78" s="335"/>
    </row>
    <row r="79" s="1" customFormat="1" ht="15" customHeight="1">
      <c r="B79" s="333"/>
      <c r="C79" s="321" t="s">
        <v>52</v>
      </c>
      <c r="D79" s="343"/>
      <c r="E79" s="343"/>
      <c r="F79" s="344" t="s">
        <v>5405</v>
      </c>
      <c r="G79" s="345"/>
      <c r="H79" s="321" t="s">
        <v>5406</v>
      </c>
      <c r="I79" s="321" t="s">
        <v>5407</v>
      </c>
      <c r="J79" s="321">
        <v>20</v>
      </c>
      <c r="K79" s="335"/>
    </row>
    <row r="80" s="1" customFormat="1" ht="15" customHeight="1">
      <c r="B80" s="333"/>
      <c r="C80" s="321" t="s">
        <v>5408</v>
      </c>
      <c r="D80" s="321"/>
      <c r="E80" s="321"/>
      <c r="F80" s="344" t="s">
        <v>5405</v>
      </c>
      <c r="G80" s="345"/>
      <c r="H80" s="321" t="s">
        <v>5409</v>
      </c>
      <c r="I80" s="321" t="s">
        <v>5407</v>
      </c>
      <c r="J80" s="321">
        <v>120</v>
      </c>
      <c r="K80" s="335"/>
    </row>
    <row r="81" s="1" customFormat="1" ht="15" customHeight="1">
      <c r="B81" s="346"/>
      <c r="C81" s="321" t="s">
        <v>5410</v>
      </c>
      <c r="D81" s="321"/>
      <c r="E81" s="321"/>
      <c r="F81" s="344" t="s">
        <v>5411</v>
      </c>
      <c r="G81" s="345"/>
      <c r="H81" s="321" t="s">
        <v>5412</v>
      </c>
      <c r="I81" s="321" t="s">
        <v>5407</v>
      </c>
      <c r="J81" s="321">
        <v>50</v>
      </c>
      <c r="K81" s="335"/>
    </row>
    <row r="82" s="1" customFormat="1" ht="15" customHeight="1">
      <c r="B82" s="346"/>
      <c r="C82" s="321" t="s">
        <v>5413</v>
      </c>
      <c r="D82" s="321"/>
      <c r="E82" s="321"/>
      <c r="F82" s="344" t="s">
        <v>5405</v>
      </c>
      <c r="G82" s="345"/>
      <c r="H82" s="321" t="s">
        <v>5414</v>
      </c>
      <c r="I82" s="321" t="s">
        <v>5415</v>
      </c>
      <c r="J82" s="321"/>
      <c r="K82" s="335"/>
    </row>
    <row r="83" s="1" customFormat="1" ht="15" customHeight="1">
      <c r="B83" s="346"/>
      <c r="C83" s="347" t="s">
        <v>5416</v>
      </c>
      <c r="D83" s="347"/>
      <c r="E83" s="347"/>
      <c r="F83" s="348" t="s">
        <v>5411</v>
      </c>
      <c r="G83" s="347"/>
      <c r="H83" s="347" t="s">
        <v>5417</v>
      </c>
      <c r="I83" s="347" t="s">
        <v>5407</v>
      </c>
      <c r="J83" s="347">
        <v>15</v>
      </c>
      <c r="K83" s="335"/>
    </row>
    <row r="84" s="1" customFormat="1" ht="15" customHeight="1">
      <c r="B84" s="346"/>
      <c r="C84" s="347" t="s">
        <v>5418</v>
      </c>
      <c r="D84" s="347"/>
      <c r="E84" s="347"/>
      <c r="F84" s="348" t="s">
        <v>5411</v>
      </c>
      <c r="G84" s="347"/>
      <c r="H84" s="347" t="s">
        <v>5419</v>
      </c>
      <c r="I84" s="347" t="s">
        <v>5407</v>
      </c>
      <c r="J84" s="347">
        <v>15</v>
      </c>
      <c r="K84" s="335"/>
    </row>
    <row r="85" s="1" customFormat="1" ht="15" customHeight="1">
      <c r="B85" s="346"/>
      <c r="C85" s="347" t="s">
        <v>5420</v>
      </c>
      <c r="D85" s="347"/>
      <c r="E85" s="347"/>
      <c r="F85" s="348" t="s">
        <v>5411</v>
      </c>
      <c r="G85" s="347"/>
      <c r="H85" s="347" t="s">
        <v>5421</v>
      </c>
      <c r="I85" s="347" t="s">
        <v>5407</v>
      </c>
      <c r="J85" s="347">
        <v>20</v>
      </c>
      <c r="K85" s="335"/>
    </row>
    <row r="86" s="1" customFormat="1" ht="15" customHeight="1">
      <c r="B86" s="346"/>
      <c r="C86" s="347" t="s">
        <v>5422</v>
      </c>
      <c r="D86" s="347"/>
      <c r="E86" s="347"/>
      <c r="F86" s="348" t="s">
        <v>5411</v>
      </c>
      <c r="G86" s="347"/>
      <c r="H86" s="347" t="s">
        <v>5423</v>
      </c>
      <c r="I86" s="347" t="s">
        <v>5407</v>
      </c>
      <c r="J86" s="347">
        <v>20</v>
      </c>
      <c r="K86" s="335"/>
    </row>
    <row r="87" s="1" customFormat="1" ht="15" customHeight="1">
      <c r="B87" s="346"/>
      <c r="C87" s="321" t="s">
        <v>5424</v>
      </c>
      <c r="D87" s="321"/>
      <c r="E87" s="321"/>
      <c r="F87" s="344" t="s">
        <v>5411</v>
      </c>
      <c r="G87" s="345"/>
      <c r="H87" s="321" t="s">
        <v>5425</v>
      </c>
      <c r="I87" s="321" t="s">
        <v>5407</v>
      </c>
      <c r="J87" s="321">
        <v>50</v>
      </c>
      <c r="K87" s="335"/>
    </row>
    <row r="88" s="1" customFormat="1" ht="15" customHeight="1">
      <c r="B88" s="346"/>
      <c r="C88" s="321" t="s">
        <v>5426</v>
      </c>
      <c r="D88" s="321"/>
      <c r="E88" s="321"/>
      <c r="F88" s="344" t="s">
        <v>5411</v>
      </c>
      <c r="G88" s="345"/>
      <c r="H88" s="321" t="s">
        <v>5427</v>
      </c>
      <c r="I88" s="321" t="s">
        <v>5407</v>
      </c>
      <c r="J88" s="321">
        <v>20</v>
      </c>
      <c r="K88" s="335"/>
    </row>
    <row r="89" s="1" customFormat="1" ht="15" customHeight="1">
      <c r="B89" s="346"/>
      <c r="C89" s="321" t="s">
        <v>5428</v>
      </c>
      <c r="D89" s="321"/>
      <c r="E89" s="321"/>
      <c r="F89" s="344" t="s">
        <v>5411</v>
      </c>
      <c r="G89" s="345"/>
      <c r="H89" s="321" t="s">
        <v>5429</v>
      </c>
      <c r="I89" s="321" t="s">
        <v>5407</v>
      </c>
      <c r="J89" s="321">
        <v>20</v>
      </c>
      <c r="K89" s="335"/>
    </row>
    <row r="90" s="1" customFormat="1" ht="15" customHeight="1">
      <c r="B90" s="346"/>
      <c r="C90" s="321" t="s">
        <v>5430</v>
      </c>
      <c r="D90" s="321"/>
      <c r="E90" s="321"/>
      <c r="F90" s="344" t="s">
        <v>5411</v>
      </c>
      <c r="G90" s="345"/>
      <c r="H90" s="321" t="s">
        <v>5431</v>
      </c>
      <c r="I90" s="321" t="s">
        <v>5407</v>
      </c>
      <c r="J90" s="321">
        <v>50</v>
      </c>
      <c r="K90" s="335"/>
    </row>
    <row r="91" s="1" customFormat="1" ht="15" customHeight="1">
      <c r="B91" s="346"/>
      <c r="C91" s="321" t="s">
        <v>5432</v>
      </c>
      <c r="D91" s="321"/>
      <c r="E91" s="321"/>
      <c r="F91" s="344" t="s">
        <v>5411</v>
      </c>
      <c r="G91" s="345"/>
      <c r="H91" s="321" t="s">
        <v>5432</v>
      </c>
      <c r="I91" s="321" t="s">
        <v>5407</v>
      </c>
      <c r="J91" s="321">
        <v>50</v>
      </c>
      <c r="K91" s="335"/>
    </row>
    <row r="92" s="1" customFormat="1" ht="15" customHeight="1">
      <c r="B92" s="346"/>
      <c r="C92" s="321" t="s">
        <v>5433</v>
      </c>
      <c r="D92" s="321"/>
      <c r="E92" s="321"/>
      <c r="F92" s="344" t="s">
        <v>5411</v>
      </c>
      <c r="G92" s="345"/>
      <c r="H92" s="321" t="s">
        <v>5434</v>
      </c>
      <c r="I92" s="321" t="s">
        <v>5407</v>
      </c>
      <c r="J92" s="321">
        <v>255</v>
      </c>
      <c r="K92" s="335"/>
    </row>
    <row r="93" s="1" customFormat="1" ht="15" customHeight="1">
      <c r="B93" s="346"/>
      <c r="C93" s="321" t="s">
        <v>5435</v>
      </c>
      <c r="D93" s="321"/>
      <c r="E93" s="321"/>
      <c r="F93" s="344" t="s">
        <v>5405</v>
      </c>
      <c r="G93" s="345"/>
      <c r="H93" s="321" t="s">
        <v>5436</v>
      </c>
      <c r="I93" s="321" t="s">
        <v>5437</v>
      </c>
      <c r="J93" s="321"/>
      <c r="K93" s="335"/>
    </row>
    <row r="94" s="1" customFormat="1" ht="15" customHeight="1">
      <c r="B94" s="346"/>
      <c r="C94" s="321" t="s">
        <v>5438</v>
      </c>
      <c r="D94" s="321"/>
      <c r="E94" s="321"/>
      <c r="F94" s="344" t="s">
        <v>5405</v>
      </c>
      <c r="G94" s="345"/>
      <c r="H94" s="321" t="s">
        <v>5439</v>
      </c>
      <c r="I94" s="321" t="s">
        <v>5440</v>
      </c>
      <c r="J94" s="321"/>
      <c r="K94" s="335"/>
    </row>
    <row r="95" s="1" customFormat="1" ht="15" customHeight="1">
      <c r="B95" s="346"/>
      <c r="C95" s="321" t="s">
        <v>5441</v>
      </c>
      <c r="D95" s="321"/>
      <c r="E95" s="321"/>
      <c r="F95" s="344" t="s">
        <v>5405</v>
      </c>
      <c r="G95" s="345"/>
      <c r="H95" s="321" t="s">
        <v>5441</v>
      </c>
      <c r="I95" s="321" t="s">
        <v>5440</v>
      </c>
      <c r="J95" s="321"/>
      <c r="K95" s="335"/>
    </row>
    <row r="96" s="1" customFormat="1" ht="15" customHeight="1">
      <c r="B96" s="346"/>
      <c r="C96" s="321" t="s">
        <v>37</v>
      </c>
      <c r="D96" s="321"/>
      <c r="E96" s="321"/>
      <c r="F96" s="344" t="s">
        <v>5405</v>
      </c>
      <c r="G96" s="345"/>
      <c r="H96" s="321" t="s">
        <v>5442</v>
      </c>
      <c r="I96" s="321" t="s">
        <v>5440</v>
      </c>
      <c r="J96" s="321"/>
      <c r="K96" s="335"/>
    </row>
    <row r="97" s="1" customFormat="1" ht="15" customHeight="1">
      <c r="B97" s="346"/>
      <c r="C97" s="321" t="s">
        <v>47</v>
      </c>
      <c r="D97" s="321"/>
      <c r="E97" s="321"/>
      <c r="F97" s="344" t="s">
        <v>5405</v>
      </c>
      <c r="G97" s="345"/>
      <c r="H97" s="321" t="s">
        <v>5443</v>
      </c>
      <c r="I97" s="321" t="s">
        <v>5440</v>
      </c>
      <c r="J97" s="321"/>
      <c r="K97" s="335"/>
    </row>
    <row r="98" s="1" customFormat="1" ht="15" customHeight="1">
      <c r="B98" s="349"/>
      <c r="C98" s="350"/>
      <c r="D98" s="350"/>
      <c r="E98" s="350"/>
      <c r="F98" s="350"/>
      <c r="G98" s="350"/>
      <c r="H98" s="350"/>
      <c r="I98" s="350"/>
      <c r="J98" s="350"/>
      <c r="K98" s="351"/>
    </row>
    <row r="99" s="1" customFormat="1" ht="18.75" customHeight="1">
      <c r="B99" s="352"/>
      <c r="C99" s="353"/>
      <c r="D99" s="353"/>
      <c r="E99" s="353"/>
      <c r="F99" s="353"/>
      <c r="G99" s="353"/>
      <c r="H99" s="353"/>
      <c r="I99" s="353"/>
      <c r="J99" s="353"/>
      <c r="K99" s="352"/>
    </row>
    <row r="100" s="1" customFormat="1" ht="18.75" customHeight="1"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</row>
    <row r="101" s="1" customFormat="1" ht="7.5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2"/>
    </row>
    <row r="102" s="1" customFormat="1" ht="45" customHeight="1">
      <c r="B102" s="333"/>
      <c r="C102" s="334" t="s">
        <v>5444</v>
      </c>
      <c r="D102" s="334"/>
      <c r="E102" s="334"/>
      <c r="F102" s="334"/>
      <c r="G102" s="334"/>
      <c r="H102" s="334"/>
      <c r="I102" s="334"/>
      <c r="J102" s="334"/>
      <c r="K102" s="335"/>
    </row>
    <row r="103" s="1" customFormat="1" ht="17.25" customHeight="1">
      <c r="B103" s="333"/>
      <c r="C103" s="336" t="s">
        <v>5399</v>
      </c>
      <c r="D103" s="336"/>
      <c r="E103" s="336"/>
      <c r="F103" s="336" t="s">
        <v>5400</v>
      </c>
      <c r="G103" s="337"/>
      <c r="H103" s="336" t="s">
        <v>53</v>
      </c>
      <c r="I103" s="336" t="s">
        <v>56</v>
      </c>
      <c r="J103" s="336" t="s">
        <v>5401</v>
      </c>
      <c r="K103" s="335"/>
    </row>
    <row r="104" s="1" customFormat="1" ht="17.25" customHeight="1">
      <c r="B104" s="333"/>
      <c r="C104" s="338" t="s">
        <v>5402</v>
      </c>
      <c r="D104" s="338"/>
      <c r="E104" s="338"/>
      <c r="F104" s="339" t="s">
        <v>5403</v>
      </c>
      <c r="G104" s="340"/>
      <c r="H104" s="338"/>
      <c r="I104" s="338"/>
      <c r="J104" s="338" t="s">
        <v>5404</v>
      </c>
      <c r="K104" s="335"/>
    </row>
    <row r="105" s="1" customFormat="1" ht="5.25" customHeight="1">
      <c r="B105" s="333"/>
      <c r="C105" s="336"/>
      <c r="D105" s="336"/>
      <c r="E105" s="336"/>
      <c r="F105" s="336"/>
      <c r="G105" s="354"/>
      <c r="H105" s="336"/>
      <c r="I105" s="336"/>
      <c r="J105" s="336"/>
      <c r="K105" s="335"/>
    </row>
    <row r="106" s="1" customFormat="1" ht="15" customHeight="1">
      <c r="B106" s="333"/>
      <c r="C106" s="321" t="s">
        <v>52</v>
      </c>
      <c r="D106" s="343"/>
      <c r="E106" s="343"/>
      <c r="F106" s="344" t="s">
        <v>5405</v>
      </c>
      <c r="G106" s="321"/>
      <c r="H106" s="321" t="s">
        <v>5445</v>
      </c>
      <c r="I106" s="321" t="s">
        <v>5407</v>
      </c>
      <c r="J106" s="321">
        <v>20</v>
      </c>
      <c r="K106" s="335"/>
    </row>
    <row r="107" s="1" customFormat="1" ht="15" customHeight="1">
      <c r="B107" s="333"/>
      <c r="C107" s="321" t="s">
        <v>5408</v>
      </c>
      <c r="D107" s="321"/>
      <c r="E107" s="321"/>
      <c r="F107" s="344" t="s">
        <v>5405</v>
      </c>
      <c r="G107" s="321"/>
      <c r="H107" s="321" t="s">
        <v>5445</v>
      </c>
      <c r="I107" s="321" t="s">
        <v>5407</v>
      </c>
      <c r="J107" s="321">
        <v>120</v>
      </c>
      <c r="K107" s="335"/>
    </row>
    <row r="108" s="1" customFormat="1" ht="15" customHeight="1">
      <c r="B108" s="346"/>
      <c r="C108" s="321" t="s">
        <v>5410</v>
      </c>
      <c r="D108" s="321"/>
      <c r="E108" s="321"/>
      <c r="F108" s="344" t="s">
        <v>5411</v>
      </c>
      <c r="G108" s="321"/>
      <c r="H108" s="321" t="s">
        <v>5445</v>
      </c>
      <c r="I108" s="321" t="s">
        <v>5407</v>
      </c>
      <c r="J108" s="321">
        <v>50</v>
      </c>
      <c r="K108" s="335"/>
    </row>
    <row r="109" s="1" customFormat="1" ht="15" customHeight="1">
      <c r="B109" s="346"/>
      <c r="C109" s="321" t="s">
        <v>5413</v>
      </c>
      <c r="D109" s="321"/>
      <c r="E109" s="321"/>
      <c r="F109" s="344" t="s">
        <v>5405</v>
      </c>
      <c r="G109" s="321"/>
      <c r="H109" s="321" t="s">
        <v>5445</v>
      </c>
      <c r="I109" s="321" t="s">
        <v>5415</v>
      </c>
      <c r="J109" s="321"/>
      <c r="K109" s="335"/>
    </row>
    <row r="110" s="1" customFormat="1" ht="15" customHeight="1">
      <c r="B110" s="346"/>
      <c r="C110" s="321" t="s">
        <v>5424</v>
      </c>
      <c r="D110" s="321"/>
      <c r="E110" s="321"/>
      <c r="F110" s="344" t="s">
        <v>5411</v>
      </c>
      <c r="G110" s="321"/>
      <c r="H110" s="321" t="s">
        <v>5445</v>
      </c>
      <c r="I110" s="321" t="s">
        <v>5407</v>
      </c>
      <c r="J110" s="321">
        <v>50</v>
      </c>
      <c r="K110" s="335"/>
    </row>
    <row r="111" s="1" customFormat="1" ht="15" customHeight="1">
      <c r="B111" s="346"/>
      <c r="C111" s="321" t="s">
        <v>5432</v>
      </c>
      <c r="D111" s="321"/>
      <c r="E111" s="321"/>
      <c r="F111" s="344" t="s">
        <v>5411</v>
      </c>
      <c r="G111" s="321"/>
      <c r="H111" s="321" t="s">
        <v>5445</v>
      </c>
      <c r="I111" s="321" t="s">
        <v>5407</v>
      </c>
      <c r="J111" s="321">
        <v>50</v>
      </c>
      <c r="K111" s="335"/>
    </row>
    <row r="112" s="1" customFormat="1" ht="15" customHeight="1">
      <c r="B112" s="346"/>
      <c r="C112" s="321" t="s">
        <v>5430</v>
      </c>
      <c r="D112" s="321"/>
      <c r="E112" s="321"/>
      <c r="F112" s="344" t="s">
        <v>5411</v>
      </c>
      <c r="G112" s="321"/>
      <c r="H112" s="321" t="s">
        <v>5445</v>
      </c>
      <c r="I112" s="321" t="s">
        <v>5407</v>
      </c>
      <c r="J112" s="321">
        <v>50</v>
      </c>
      <c r="K112" s="335"/>
    </row>
    <row r="113" s="1" customFormat="1" ht="15" customHeight="1">
      <c r="B113" s="346"/>
      <c r="C113" s="321" t="s">
        <v>52</v>
      </c>
      <c r="D113" s="321"/>
      <c r="E113" s="321"/>
      <c r="F113" s="344" t="s">
        <v>5405</v>
      </c>
      <c r="G113" s="321"/>
      <c r="H113" s="321" t="s">
        <v>5446</v>
      </c>
      <c r="I113" s="321" t="s">
        <v>5407</v>
      </c>
      <c r="J113" s="321">
        <v>20</v>
      </c>
      <c r="K113" s="335"/>
    </row>
    <row r="114" s="1" customFormat="1" ht="15" customHeight="1">
      <c r="B114" s="346"/>
      <c r="C114" s="321" t="s">
        <v>5447</v>
      </c>
      <c r="D114" s="321"/>
      <c r="E114" s="321"/>
      <c r="F114" s="344" t="s">
        <v>5405</v>
      </c>
      <c r="G114" s="321"/>
      <c r="H114" s="321" t="s">
        <v>5448</v>
      </c>
      <c r="I114" s="321" t="s">
        <v>5407</v>
      </c>
      <c r="J114" s="321">
        <v>120</v>
      </c>
      <c r="K114" s="335"/>
    </row>
    <row r="115" s="1" customFormat="1" ht="15" customHeight="1">
      <c r="B115" s="346"/>
      <c r="C115" s="321" t="s">
        <v>37</v>
      </c>
      <c r="D115" s="321"/>
      <c r="E115" s="321"/>
      <c r="F115" s="344" t="s">
        <v>5405</v>
      </c>
      <c r="G115" s="321"/>
      <c r="H115" s="321" t="s">
        <v>5449</v>
      </c>
      <c r="I115" s="321" t="s">
        <v>5440</v>
      </c>
      <c r="J115" s="321"/>
      <c r="K115" s="335"/>
    </row>
    <row r="116" s="1" customFormat="1" ht="15" customHeight="1">
      <c r="B116" s="346"/>
      <c r="C116" s="321" t="s">
        <v>47</v>
      </c>
      <c r="D116" s="321"/>
      <c r="E116" s="321"/>
      <c r="F116" s="344" t="s">
        <v>5405</v>
      </c>
      <c r="G116" s="321"/>
      <c r="H116" s="321" t="s">
        <v>5450</v>
      </c>
      <c r="I116" s="321" t="s">
        <v>5440</v>
      </c>
      <c r="J116" s="321"/>
      <c r="K116" s="335"/>
    </row>
    <row r="117" s="1" customFormat="1" ht="15" customHeight="1">
      <c r="B117" s="346"/>
      <c r="C117" s="321" t="s">
        <v>56</v>
      </c>
      <c r="D117" s="321"/>
      <c r="E117" s="321"/>
      <c r="F117" s="344" t="s">
        <v>5405</v>
      </c>
      <c r="G117" s="321"/>
      <c r="H117" s="321" t="s">
        <v>5451</v>
      </c>
      <c r="I117" s="321" t="s">
        <v>5452</v>
      </c>
      <c r="J117" s="321"/>
      <c r="K117" s="335"/>
    </row>
    <row r="118" s="1" customFormat="1" ht="15" customHeight="1">
      <c r="B118" s="349"/>
      <c r="C118" s="355"/>
      <c r="D118" s="355"/>
      <c r="E118" s="355"/>
      <c r="F118" s="355"/>
      <c r="G118" s="355"/>
      <c r="H118" s="355"/>
      <c r="I118" s="355"/>
      <c r="J118" s="355"/>
      <c r="K118" s="351"/>
    </row>
    <row r="119" s="1" customFormat="1" ht="18.75" customHeight="1">
      <c r="B119" s="356"/>
      <c r="C119" s="357"/>
      <c r="D119" s="357"/>
      <c r="E119" s="357"/>
      <c r="F119" s="358"/>
      <c r="G119" s="357"/>
      <c r="H119" s="357"/>
      <c r="I119" s="357"/>
      <c r="J119" s="357"/>
      <c r="K119" s="356"/>
    </row>
    <row r="120" s="1" customFormat="1" ht="18.75" customHeight="1"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</row>
    <row r="121" s="1" customFormat="1" ht="7.5" customHeight="1">
      <c r="B121" s="359"/>
      <c r="C121" s="360"/>
      <c r="D121" s="360"/>
      <c r="E121" s="360"/>
      <c r="F121" s="360"/>
      <c r="G121" s="360"/>
      <c r="H121" s="360"/>
      <c r="I121" s="360"/>
      <c r="J121" s="360"/>
      <c r="K121" s="361"/>
    </row>
    <row r="122" s="1" customFormat="1" ht="45" customHeight="1">
      <c r="B122" s="362"/>
      <c r="C122" s="312" t="s">
        <v>5453</v>
      </c>
      <c r="D122" s="312"/>
      <c r="E122" s="312"/>
      <c r="F122" s="312"/>
      <c r="G122" s="312"/>
      <c r="H122" s="312"/>
      <c r="I122" s="312"/>
      <c r="J122" s="312"/>
      <c r="K122" s="363"/>
    </row>
    <row r="123" s="1" customFormat="1" ht="17.25" customHeight="1">
      <c r="B123" s="364"/>
      <c r="C123" s="336" t="s">
        <v>5399</v>
      </c>
      <c r="D123" s="336"/>
      <c r="E123" s="336"/>
      <c r="F123" s="336" t="s">
        <v>5400</v>
      </c>
      <c r="G123" s="337"/>
      <c r="H123" s="336" t="s">
        <v>53</v>
      </c>
      <c r="I123" s="336" t="s">
        <v>56</v>
      </c>
      <c r="J123" s="336" t="s">
        <v>5401</v>
      </c>
      <c r="K123" s="365"/>
    </row>
    <row r="124" s="1" customFormat="1" ht="17.25" customHeight="1">
      <c r="B124" s="364"/>
      <c r="C124" s="338" t="s">
        <v>5402</v>
      </c>
      <c r="D124" s="338"/>
      <c r="E124" s="338"/>
      <c r="F124" s="339" t="s">
        <v>5403</v>
      </c>
      <c r="G124" s="340"/>
      <c r="H124" s="338"/>
      <c r="I124" s="338"/>
      <c r="J124" s="338" t="s">
        <v>5404</v>
      </c>
      <c r="K124" s="365"/>
    </row>
    <row r="125" s="1" customFormat="1" ht="5.25" customHeight="1">
      <c r="B125" s="366"/>
      <c r="C125" s="341"/>
      <c r="D125" s="341"/>
      <c r="E125" s="341"/>
      <c r="F125" s="341"/>
      <c r="G125" s="367"/>
      <c r="H125" s="341"/>
      <c r="I125" s="341"/>
      <c r="J125" s="341"/>
      <c r="K125" s="368"/>
    </row>
    <row r="126" s="1" customFormat="1" ht="15" customHeight="1">
      <c r="B126" s="366"/>
      <c r="C126" s="321" t="s">
        <v>5408</v>
      </c>
      <c r="D126" s="343"/>
      <c r="E126" s="343"/>
      <c r="F126" s="344" t="s">
        <v>5405</v>
      </c>
      <c r="G126" s="321"/>
      <c r="H126" s="321" t="s">
        <v>5445</v>
      </c>
      <c r="I126" s="321" t="s">
        <v>5407</v>
      </c>
      <c r="J126" s="321">
        <v>120</v>
      </c>
      <c r="K126" s="369"/>
    </row>
    <row r="127" s="1" customFormat="1" ht="15" customHeight="1">
      <c r="B127" s="366"/>
      <c r="C127" s="321" t="s">
        <v>5454</v>
      </c>
      <c r="D127" s="321"/>
      <c r="E127" s="321"/>
      <c r="F127" s="344" t="s">
        <v>5405</v>
      </c>
      <c r="G127" s="321"/>
      <c r="H127" s="321" t="s">
        <v>5455</v>
      </c>
      <c r="I127" s="321" t="s">
        <v>5407</v>
      </c>
      <c r="J127" s="321" t="s">
        <v>5456</v>
      </c>
      <c r="K127" s="369"/>
    </row>
    <row r="128" s="1" customFormat="1" ht="15" customHeight="1">
      <c r="B128" s="366"/>
      <c r="C128" s="321" t="s">
        <v>5353</v>
      </c>
      <c r="D128" s="321"/>
      <c r="E128" s="321"/>
      <c r="F128" s="344" t="s">
        <v>5405</v>
      </c>
      <c r="G128" s="321"/>
      <c r="H128" s="321" t="s">
        <v>5457</v>
      </c>
      <c r="I128" s="321" t="s">
        <v>5407</v>
      </c>
      <c r="J128" s="321" t="s">
        <v>5456</v>
      </c>
      <c r="K128" s="369"/>
    </row>
    <row r="129" s="1" customFormat="1" ht="15" customHeight="1">
      <c r="B129" s="366"/>
      <c r="C129" s="321" t="s">
        <v>5416</v>
      </c>
      <c r="D129" s="321"/>
      <c r="E129" s="321"/>
      <c r="F129" s="344" t="s">
        <v>5411</v>
      </c>
      <c r="G129" s="321"/>
      <c r="H129" s="321" t="s">
        <v>5417</v>
      </c>
      <c r="I129" s="321" t="s">
        <v>5407</v>
      </c>
      <c r="J129" s="321">
        <v>15</v>
      </c>
      <c r="K129" s="369"/>
    </row>
    <row r="130" s="1" customFormat="1" ht="15" customHeight="1">
      <c r="B130" s="366"/>
      <c r="C130" s="347" t="s">
        <v>5418</v>
      </c>
      <c r="D130" s="347"/>
      <c r="E130" s="347"/>
      <c r="F130" s="348" t="s">
        <v>5411</v>
      </c>
      <c r="G130" s="347"/>
      <c r="H130" s="347" t="s">
        <v>5419</v>
      </c>
      <c r="I130" s="347" t="s">
        <v>5407</v>
      </c>
      <c r="J130" s="347">
        <v>15</v>
      </c>
      <c r="K130" s="369"/>
    </row>
    <row r="131" s="1" customFormat="1" ht="15" customHeight="1">
      <c r="B131" s="366"/>
      <c r="C131" s="347" t="s">
        <v>5420</v>
      </c>
      <c r="D131" s="347"/>
      <c r="E131" s="347"/>
      <c r="F131" s="348" t="s">
        <v>5411</v>
      </c>
      <c r="G131" s="347"/>
      <c r="H131" s="347" t="s">
        <v>5421</v>
      </c>
      <c r="I131" s="347" t="s">
        <v>5407</v>
      </c>
      <c r="J131" s="347">
        <v>20</v>
      </c>
      <c r="K131" s="369"/>
    </row>
    <row r="132" s="1" customFormat="1" ht="15" customHeight="1">
      <c r="B132" s="366"/>
      <c r="C132" s="347" t="s">
        <v>5422</v>
      </c>
      <c r="D132" s="347"/>
      <c r="E132" s="347"/>
      <c r="F132" s="348" t="s">
        <v>5411</v>
      </c>
      <c r="G132" s="347"/>
      <c r="H132" s="347" t="s">
        <v>5423</v>
      </c>
      <c r="I132" s="347" t="s">
        <v>5407</v>
      </c>
      <c r="J132" s="347">
        <v>20</v>
      </c>
      <c r="K132" s="369"/>
    </row>
    <row r="133" s="1" customFormat="1" ht="15" customHeight="1">
      <c r="B133" s="366"/>
      <c r="C133" s="321" t="s">
        <v>5410</v>
      </c>
      <c r="D133" s="321"/>
      <c r="E133" s="321"/>
      <c r="F133" s="344" t="s">
        <v>5411</v>
      </c>
      <c r="G133" s="321"/>
      <c r="H133" s="321" t="s">
        <v>5445</v>
      </c>
      <c r="I133" s="321" t="s">
        <v>5407</v>
      </c>
      <c r="J133" s="321">
        <v>50</v>
      </c>
      <c r="K133" s="369"/>
    </row>
    <row r="134" s="1" customFormat="1" ht="15" customHeight="1">
      <c r="B134" s="366"/>
      <c r="C134" s="321" t="s">
        <v>5424</v>
      </c>
      <c r="D134" s="321"/>
      <c r="E134" s="321"/>
      <c r="F134" s="344" t="s">
        <v>5411</v>
      </c>
      <c r="G134" s="321"/>
      <c r="H134" s="321" t="s">
        <v>5445</v>
      </c>
      <c r="I134" s="321" t="s">
        <v>5407</v>
      </c>
      <c r="J134" s="321">
        <v>50</v>
      </c>
      <c r="K134" s="369"/>
    </row>
    <row r="135" s="1" customFormat="1" ht="15" customHeight="1">
      <c r="B135" s="366"/>
      <c r="C135" s="321" t="s">
        <v>5430</v>
      </c>
      <c r="D135" s="321"/>
      <c r="E135" s="321"/>
      <c r="F135" s="344" t="s">
        <v>5411</v>
      </c>
      <c r="G135" s="321"/>
      <c r="H135" s="321" t="s">
        <v>5445</v>
      </c>
      <c r="I135" s="321" t="s">
        <v>5407</v>
      </c>
      <c r="J135" s="321">
        <v>50</v>
      </c>
      <c r="K135" s="369"/>
    </row>
    <row r="136" s="1" customFormat="1" ht="15" customHeight="1">
      <c r="B136" s="366"/>
      <c r="C136" s="321" t="s">
        <v>5432</v>
      </c>
      <c r="D136" s="321"/>
      <c r="E136" s="321"/>
      <c r="F136" s="344" t="s">
        <v>5411</v>
      </c>
      <c r="G136" s="321"/>
      <c r="H136" s="321" t="s">
        <v>5445</v>
      </c>
      <c r="I136" s="321" t="s">
        <v>5407</v>
      </c>
      <c r="J136" s="321">
        <v>50</v>
      </c>
      <c r="K136" s="369"/>
    </row>
    <row r="137" s="1" customFormat="1" ht="15" customHeight="1">
      <c r="B137" s="366"/>
      <c r="C137" s="321" t="s">
        <v>5433</v>
      </c>
      <c r="D137" s="321"/>
      <c r="E137" s="321"/>
      <c r="F137" s="344" t="s">
        <v>5411</v>
      </c>
      <c r="G137" s="321"/>
      <c r="H137" s="321" t="s">
        <v>5458</v>
      </c>
      <c r="I137" s="321" t="s">
        <v>5407</v>
      </c>
      <c r="J137" s="321">
        <v>255</v>
      </c>
      <c r="K137" s="369"/>
    </row>
    <row r="138" s="1" customFormat="1" ht="15" customHeight="1">
      <c r="B138" s="366"/>
      <c r="C138" s="321" t="s">
        <v>5435</v>
      </c>
      <c r="D138" s="321"/>
      <c r="E138" s="321"/>
      <c r="F138" s="344" t="s">
        <v>5405</v>
      </c>
      <c r="G138" s="321"/>
      <c r="H138" s="321" t="s">
        <v>5459</v>
      </c>
      <c r="I138" s="321" t="s">
        <v>5437</v>
      </c>
      <c r="J138" s="321"/>
      <c r="K138" s="369"/>
    </row>
    <row r="139" s="1" customFormat="1" ht="15" customHeight="1">
      <c r="B139" s="366"/>
      <c r="C139" s="321" t="s">
        <v>5438</v>
      </c>
      <c r="D139" s="321"/>
      <c r="E139" s="321"/>
      <c r="F139" s="344" t="s">
        <v>5405</v>
      </c>
      <c r="G139" s="321"/>
      <c r="H139" s="321" t="s">
        <v>5460</v>
      </c>
      <c r="I139" s="321" t="s">
        <v>5440</v>
      </c>
      <c r="J139" s="321"/>
      <c r="K139" s="369"/>
    </row>
    <row r="140" s="1" customFormat="1" ht="15" customHeight="1">
      <c r="B140" s="366"/>
      <c r="C140" s="321" t="s">
        <v>5441</v>
      </c>
      <c r="D140" s="321"/>
      <c r="E140" s="321"/>
      <c r="F140" s="344" t="s">
        <v>5405</v>
      </c>
      <c r="G140" s="321"/>
      <c r="H140" s="321" t="s">
        <v>5441</v>
      </c>
      <c r="I140" s="321" t="s">
        <v>5440</v>
      </c>
      <c r="J140" s="321"/>
      <c r="K140" s="369"/>
    </row>
    <row r="141" s="1" customFormat="1" ht="15" customHeight="1">
      <c r="B141" s="366"/>
      <c r="C141" s="321" t="s">
        <v>37</v>
      </c>
      <c r="D141" s="321"/>
      <c r="E141" s="321"/>
      <c r="F141" s="344" t="s">
        <v>5405</v>
      </c>
      <c r="G141" s="321"/>
      <c r="H141" s="321" t="s">
        <v>5461</v>
      </c>
      <c r="I141" s="321" t="s">
        <v>5440</v>
      </c>
      <c r="J141" s="321"/>
      <c r="K141" s="369"/>
    </row>
    <row r="142" s="1" customFormat="1" ht="15" customHeight="1">
      <c r="B142" s="366"/>
      <c r="C142" s="321" t="s">
        <v>5462</v>
      </c>
      <c r="D142" s="321"/>
      <c r="E142" s="321"/>
      <c r="F142" s="344" t="s">
        <v>5405</v>
      </c>
      <c r="G142" s="321"/>
      <c r="H142" s="321" t="s">
        <v>5463</v>
      </c>
      <c r="I142" s="321" t="s">
        <v>5440</v>
      </c>
      <c r="J142" s="321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57"/>
      <c r="C144" s="357"/>
      <c r="D144" s="357"/>
      <c r="E144" s="357"/>
      <c r="F144" s="358"/>
      <c r="G144" s="357"/>
      <c r="H144" s="357"/>
      <c r="I144" s="357"/>
      <c r="J144" s="357"/>
      <c r="K144" s="357"/>
    </row>
    <row r="145" s="1" customFormat="1" ht="18.75" customHeight="1">
      <c r="B145" s="329"/>
      <c r="C145" s="329"/>
      <c r="D145" s="329"/>
      <c r="E145" s="329"/>
      <c r="F145" s="329"/>
      <c r="G145" s="329"/>
      <c r="H145" s="329"/>
      <c r="I145" s="329"/>
      <c r="J145" s="329"/>
      <c r="K145" s="329"/>
    </row>
    <row r="146" s="1" customFormat="1" ht="7.5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2"/>
    </row>
    <row r="147" s="1" customFormat="1" ht="45" customHeight="1">
      <c r="B147" s="333"/>
      <c r="C147" s="334" t="s">
        <v>5464</v>
      </c>
      <c r="D147" s="334"/>
      <c r="E147" s="334"/>
      <c r="F147" s="334"/>
      <c r="G147" s="334"/>
      <c r="H147" s="334"/>
      <c r="I147" s="334"/>
      <c r="J147" s="334"/>
      <c r="K147" s="335"/>
    </row>
    <row r="148" s="1" customFormat="1" ht="17.25" customHeight="1">
      <c r="B148" s="333"/>
      <c r="C148" s="336" t="s">
        <v>5399</v>
      </c>
      <c r="D148" s="336"/>
      <c r="E148" s="336"/>
      <c r="F148" s="336" t="s">
        <v>5400</v>
      </c>
      <c r="G148" s="337"/>
      <c r="H148" s="336" t="s">
        <v>53</v>
      </c>
      <c r="I148" s="336" t="s">
        <v>56</v>
      </c>
      <c r="J148" s="336" t="s">
        <v>5401</v>
      </c>
      <c r="K148" s="335"/>
    </row>
    <row r="149" s="1" customFormat="1" ht="17.25" customHeight="1">
      <c r="B149" s="333"/>
      <c r="C149" s="338" t="s">
        <v>5402</v>
      </c>
      <c r="D149" s="338"/>
      <c r="E149" s="338"/>
      <c r="F149" s="339" t="s">
        <v>5403</v>
      </c>
      <c r="G149" s="340"/>
      <c r="H149" s="338"/>
      <c r="I149" s="338"/>
      <c r="J149" s="338" t="s">
        <v>5404</v>
      </c>
      <c r="K149" s="335"/>
    </row>
    <row r="150" s="1" customFormat="1" ht="5.25" customHeight="1">
      <c r="B150" s="346"/>
      <c r="C150" s="341"/>
      <c r="D150" s="341"/>
      <c r="E150" s="341"/>
      <c r="F150" s="341"/>
      <c r="G150" s="342"/>
      <c r="H150" s="341"/>
      <c r="I150" s="341"/>
      <c r="J150" s="341"/>
      <c r="K150" s="369"/>
    </row>
    <row r="151" s="1" customFormat="1" ht="15" customHeight="1">
      <c r="B151" s="346"/>
      <c r="C151" s="373" t="s">
        <v>5408</v>
      </c>
      <c r="D151" s="321"/>
      <c r="E151" s="321"/>
      <c r="F151" s="374" t="s">
        <v>5405</v>
      </c>
      <c r="G151" s="321"/>
      <c r="H151" s="373" t="s">
        <v>5445</v>
      </c>
      <c r="I151" s="373" t="s">
        <v>5407</v>
      </c>
      <c r="J151" s="373">
        <v>120</v>
      </c>
      <c r="K151" s="369"/>
    </row>
    <row r="152" s="1" customFormat="1" ht="15" customHeight="1">
      <c r="B152" s="346"/>
      <c r="C152" s="373" t="s">
        <v>5454</v>
      </c>
      <c r="D152" s="321"/>
      <c r="E152" s="321"/>
      <c r="F152" s="374" t="s">
        <v>5405</v>
      </c>
      <c r="G152" s="321"/>
      <c r="H152" s="373" t="s">
        <v>5465</v>
      </c>
      <c r="I152" s="373" t="s">
        <v>5407</v>
      </c>
      <c r="J152" s="373" t="s">
        <v>5456</v>
      </c>
      <c r="K152" s="369"/>
    </row>
    <row r="153" s="1" customFormat="1" ht="15" customHeight="1">
      <c r="B153" s="346"/>
      <c r="C153" s="373" t="s">
        <v>5353</v>
      </c>
      <c r="D153" s="321"/>
      <c r="E153" s="321"/>
      <c r="F153" s="374" t="s">
        <v>5405</v>
      </c>
      <c r="G153" s="321"/>
      <c r="H153" s="373" t="s">
        <v>5466</v>
      </c>
      <c r="I153" s="373" t="s">
        <v>5407</v>
      </c>
      <c r="J153" s="373" t="s">
        <v>5456</v>
      </c>
      <c r="K153" s="369"/>
    </row>
    <row r="154" s="1" customFormat="1" ht="15" customHeight="1">
      <c r="B154" s="346"/>
      <c r="C154" s="373" t="s">
        <v>5410</v>
      </c>
      <c r="D154" s="321"/>
      <c r="E154" s="321"/>
      <c r="F154" s="374" t="s">
        <v>5411</v>
      </c>
      <c r="G154" s="321"/>
      <c r="H154" s="373" t="s">
        <v>5445</v>
      </c>
      <c r="I154" s="373" t="s">
        <v>5407</v>
      </c>
      <c r="J154" s="373">
        <v>50</v>
      </c>
      <c r="K154" s="369"/>
    </row>
    <row r="155" s="1" customFormat="1" ht="15" customHeight="1">
      <c r="B155" s="346"/>
      <c r="C155" s="373" t="s">
        <v>5413</v>
      </c>
      <c r="D155" s="321"/>
      <c r="E155" s="321"/>
      <c r="F155" s="374" t="s">
        <v>5405</v>
      </c>
      <c r="G155" s="321"/>
      <c r="H155" s="373" t="s">
        <v>5445</v>
      </c>
      <c r="I155" s="373" t="s">
        <v>5415</v>
      </c>
      <c r="J155" s="373"/>
      <c r="K155" s="369"/>
    </row>
    <row r="156" s="1" customFormat="1" ht="15" customHeight="1">
      <c r="B156" s="346"/>
      <c r="C156" s="373" t="s">
        <v>5424</v>
      </c>
      <c r="D156" s="321"/>
      <c r="E156" s="321"/>
      <c r="F156" s="374" t="s">
        <v>5411</v>
      </c>
      <c r="G156" s="321"/>
      <c r="H156" s="373" t="s">
        <v>5445</v>
      </c>
      <c r="I156" s="373" t="s">
        <v>5407</v>
      </c>
      <c r="J156" s="373">
        <v>50</v>
      </c>
      <c r="K156" s="369"/>
    </row>
    <row r="157" s="1" customFormat="1" ht="15" customHeight="1">
      <c r="B157" s="346"/>
      <c r="C157" s="373" t="s">
        <v>5432</v>
      </c>
      <c r="D157" s="321"/>
      <c r="E157" s="321"/>
      <c r="F157" s="374" t="s">
        <v>5411</v>
      </c>
      <c r="G157" s="321"/>
      <c r="H157" s="373" t="s">
        <v>5445</v>
      </c>
      <c r="I157" s="373" t="s">
        <v>5407</v>
      </c>
      <c r="J157" s="373">
        <v>50</v>
      </c>
      <c r="K157" s="369"/>
    </row>
    <row r="158" s="1" customFormat="1" ht="15" customHeight="1">
      <c r="B158" s="346"/>
      <c r="C158" s="373" t="s">
        <v>5430</v>
      </c>
      <c r="D158" s="321"/>
      <c r="E158" s="321"/>
      <c r="F158" s="374" t="s">
        <v>5411</v>
      </c>
      <c r="G158" s="321"/>
      <c r="H158" s="373" t="s">
        <v>5445</v>
      </c>
      <c r="I158" s="373" t="s">
        <v>5407</v>
      </c>
      <c r="J158" s="373">
        <v>50</v>
      </c>
      <c r="K158" s="369"/>
    </row>
    <row r="159" s="1" customFormat="1" ht="15" customHeight="1">
      <c r="B159" s="346"/>
      <c r="C159" s="373" t="s">
        <v>125</v>
      </c>
      <c r="D159" s="321"/>
      <c r="E159" s="321"/>
      <c r="F159" s="374" t="s">
        <v>5405</v>
      </c>
      <c r="G159" s="321"/>
      <c r="H159" s="373" t="s">
        <v>5467</v>
      </c>
      <c r="I159" s="373" t="s">
        <v>5407</v>
      </c>
      <c r="J159" s="373" t="s">
        <v>5468</v>
      </c>
      <c r="K159" s="369"/>
    </row>
    <row r="160" s="1" customFormat="1" ht="15" customHeight="1">
      <c r="B160" s="346"/>
      <c r="C160" s="373" t="s">
        <v>5469</v>
      </c>
      <c r="D160" s="321"/>
      <c r="E160" s="321"/>
      <c r="F160" s="374" t="s">
        <v>5405</v>
      </c>
      <c r="G160" s="321"/>
      <c r="H160" s="373" t="s">
        <v>5470</v>
      </c>
      <c r="I160" s="373" t="s">
        <v>5440</v>
      </c>
      <c r="J160" s="373"/>
      <c r="K160" s="369"/>
    </row>
    <row r="161" s="1" customFormat="1" ht="15" customHeight="1">
      <c r="B161" s="375"/>
      <c r="C161" s="355"/>
      <c r="D161" s="355"/>
      <c r="E161" s="355"/>
      <c r="F161" s="355"/>
      <c r="G161" s="355"/>
      <c r="H161" s="355"/>
      <c r="I161" s="355"/>
      <c r="J161" s="355"/>
      <c r="K161" s="376"/>
    </row>
    <row r="162" s="1" customFormat="1" ht="18.75" customHeight="1">
      <c r="B162" s="357"/>
      <c r="C162" s="367"/>
      <c r="D162" s="367"/>
      <c r="E162" s="367"/>
      <c r="F162" s="377"/>
      <c r="G162" s="367"/>
      <c r="H162" s="367"/>
      <c r="I162" s="367"/>
      <c r="J162" s="367"/>
      <c r="K162" s="357"/>
    </row>
    <row r="163" s="1" customFormat="1" ht="18.75" customHeight="1"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</row>
    <row r="164" s="1" customFormat="1" ht="7.5" customHeight="1">
      <c r="B164" s="308"/>
      <c r="C164" s="309"/>
      <c r="D164" s="309"/>
      <c r="E164" s="309"/>
      <c r="F164" s="309"/>
      <c r="G164" s="309"/>
      <c r="H164" s="309"/>
      <c r="I164" s="309"/>
      <c r="J164" s="309"/>
      <c r="K164" s="310"/>
    </row>
    <row r="165" s="1" customFormat="1" ht="45" customHeight="1">
      <c r="B165" s="311"/>
      <c r="C165" s="312" t="s">
        <v>5471</v>
      </c>
      <c r="D165" s="312"/>
      <c r="E165" s="312"/>
      <c r="F165" s="312"/>
      <c r="G165" s="312"/>
      <c r="H165" s="312"/>
      <c r="I165" s="312"/>
      <c r="J165" s="312"/>
      <c r="K165" s="313"/>
    </row>
    <row r="166" s="1" customFormat="1" ht="17.25" customHeight="1">
      <c r="B166" s="311"/>
      <c r="C166" s="336" t="s">
        <v>5399</v>
      </c>
      <c r="D166" s="336"/>
      <c r="E166" s="336"/>
      <c r="F166" s="336" t="s">
        <v>5400</v>
      </c>
      <c r="G166" s="378"/>
      <c r="H166" s="379" t="s">
        <v>53</v>
      </c>
      <c r="I166" s="379" t="s">
        <v>56</v>
      </c>
      <c r="J166" s="336" t="s">
        <v>5401</v>
      </c>
      <c r="K166" s="313"/>
    </row>
    <row r="167" s="1" customFormat="1" ht="17.25" customHeight="1">
      <c r="B167" s="314"/>
      <c r="C167" s="338" t="s">
        <v>5402</v>
      </c>
      <c r="D167" s="338"/>
      <c r="E167" s="338"/>
      <c r="F167" s="339" t="s">
        <v>5403</v>
      </c>
      <c r="G167" s="380"/>
      <c r="H167" s="381"/>
      <c r="I167" s="381"/>
      <c r="J167" s="338" t="s">
        <v>5404</v>
      </c>
      <c r="K167" s="316"/>
    </row>
    <row r="168" s="1" customFormat="1" ht="5.25" customHeight="1">
      <c r="B168" s="346"/>
      <c r="C168" s="341"/>
      <c r="D168" s="341"/>
      <c r="E168" s="341"/>
      <c r="F168" s="341"/>
      <c r="G168" s="342"/>
      <c r="H168" s="341"/>
      <c r="I168" s="341"/>
      <c r="J168" s="341"/>
      <c r="K168" s="369"/>
    </row>
    <row r="169" s="1" customFormat="1" ht="15" customHeight="1">
      <c r="B169" s="346"/>
      <c r="C169" s="321" t="s">
        <v>5408</v>
      </c>
      <c r="D169" s="321"/>
      <c r="E169" s="321"/>
      <c r="F169" s="344" t="s">
        <v>5405</v>
      </c>
      <c r="G169" s="321"/>
      <c r="H169" s="321" t="s">
        <v>5445</v>
      </c>
      <c r="I169" s="321" t="s">
        <v>5407</v>
      </c>
      <c r="J169" s="321">
        <v>120</v>
      </c>
      <c r="K169" s="369"/>
    </row>
    <row r="170" s="1" customFormat="1" ht="15" customHeight="1">
      <c r="B170" s="346"/>
      <c r="C170" s="321" t="s">
        <v>5454</v>
      </c>
      <c r="D170" s="321"/>
      <c r="E170" s="321"/>
      <c r="F170" s="344" t="s">
        <v>5405</v>
      </c>
      <c r="G170" s="321"/>
      <c r="H170" s="321" t="s">
        <v>5455</v>
      </c>
      <c r="I170" s="321" t="s">
        <v>5407</v>
      </c>
      <c r="J170" s="321" t="s">
        <v>5456</v>
      </c>
      <c r="K170" s="369"/>
    </row>
    <row r="171" s="1" customFormat="1" ht="15" customHeight="1">
      <c r="B171" s="346"/>
      <c r="C171" s="321" t="s">
        <v>5353</v>
      </c>
      <c r="D171" s="321"/>
      <c r="E171" s="321"/>
      <c r="F171" s="344" t="s">
        <v>5405</v>
      </c>
      <c r="G171" s="321"/>
      <c r="H171" s="321" t="s">
        <v>5472</v>
      </c>
      <c r="I171" s="321" t="s">
        <v>5407</v>
      </c>
      <c r="J171" s="321" t="s">
        <v>5456</v>
      </c>
      <c r="K171" s="369"/>
    </row>
    <row r="172" s="1" customFormat="1" ht="15" customHeight="1">
      <c r="B172" s="346"/>
      <c r="C172" s="321" t="s">
        <v>5410</v>
      </c>
      <c r="D172" s="321"/>
      <c r="E172" s="321"/>
      <c r="F172" s="344" t="s">
        <v>5411</v>
      </c>
      <c r="G172" s="321"/>
      <c r="H172" s="321" t="s">
        <v>5472</v>
      </c>
      <c r="I172" s="321" t="s">
        <v>5407</v>
      </c>
      <c r="J172" s="321">
        <v>50</v>
      </c>
      <c r="K172" s="369"/>
    </row>
    <row r="173" s="1" customFormat="1" ht="15" customHeight="1">
      <c r="B173" s="346"/>
      <c r="C173" s="321" t="s">
        <v>5413</v>
      </c>
      <c r="D173" s="321"/>
      <c r="E173" s="321"/>
      <c r="F173" s="344" t="s">
        <v>5405</v>
      </c>
      <c r="G173" s="321"/>
      <c r="H173" s="321" t="s">
        <v>5472</v>
      </c>
      <c r="I173" s="321" t="s">
        <v>5415</v>
      </c>
      <c r="J173" s="321"/>
      <c r="K173" s="369"/>
    </row>
    <row r="174" s="1" customFormat="1" ht="15" customHeight="1">
      <c r="B174" s="346"/>
      <c r="C174" s="321" t="s">
        <v>5424</v>
      </c>
      <c r="D174" s="321"/>
      <c r="E174" s="321"/>
      <c r="F174" s="344" t="s">
        <v>5411</v>
      </c>
      <c r="G174" s="321"/>
      <c r="H174" s="321" t="s">
        <v>5472</v>
      </c>
      <c r="I174" s="321" t="s">
        <v>5407</v>
      </c>
      <c r="J174" s="321">
        <v>50</v>
      </c>
      <c r="K174" s="369"/>
    </row>
    <row r="175" s="1" customFormat="1" ht="15" customHeight="1">
      <c r="B175" s="346"/>
      <c r="C175" s="321" t="s">
        <v>5432</v>
      </c>
      <c r="D175" s="321"/>
      <c r="E175" s="321"/>
      <c r="F175" s="344" t="s">
        <v>5411</v>
      </c>
      <c r="G175" s="321"/>
      <c r="H175" s="321" t="s">
        <v>5472</v>
      </c>
      <c r="I175" s="321" t="s">
        <v>5407</v>
      </c>
      <c r="J175" s="321">
        <v>50</v>
      </c>
      <c r="K175" s="369"/>
    </row>
    <row r="176" s="1" customFormat="1" ht="15" customHeight="1">
      <c r="B176" s="346"/>
      <c r="C176" s="321" t="s">
        <v>5430</v>
      </c>
      <c r="D176" s="321"/>
      <c r="E176" s="321"/>
      <c r="F176" s="344" t="s">
        <v>5411</v>
      </c>
      <c r="G176" s="321"/>
      <c r="H176" s="321" t="s">
        <v>5472</v>
      </c>
      <c r="I176" s="321" t="s">
        <v>5407</v>
      </c>
      <c r="J176" s="321">
        <v>50</v>
      </c>
      <c r="K176" s="369"/>
    </row>
    <row r="177" s="1" customFormat="1" ht="15" customHeight="1">
      <c r="B177" s="346"/>
      <c r="C177" s="321" t="s">
        <v>157</v>
      </c>
      <c r="D177" s="321"/>
      <c r="E177" s="321"/>
      <c r="F177" s="344" t="s">
        <v>5405</v>
      </c>
      <c r="G177" s="321"/>
      <c r="H177" s="321" t="s">
        <v>5473</v>
      </c>
      <c r="I177" s="321" t="s">
        <v>5474</v>
      </c>
      <c r="J177" s="321"/>
      <c r="K177" s="369"/>
    </row>
    <row r="178" s="1" customFormat="1" ht="15" customHeight="1">
      <c r="B178" s="346"/>
      <c r="C178" s="321" t="s">
        <v>56</v>
      </c>
      <c r="D178" s="321"/>
      <c r="E178" s="321"/>
      <c r="F178" s="344" t="s">
        <v>5405</v>
      </c>
      <c r="G178" s="321"/>
      <c r="H178" s="321" t="s">
        <v>5475</v>
      </c>
      <c r="I178" s="321" t="s">
        <v>5476</v>
      </c>
      <c r="J178" s="321">
        <v>1</v>
      </c>
      <c r="K178" s="369"/>
    </row>
    <row r="179" s="1" customFormat="1" ht="15" customHeight="1">
      <c r="B179" s="346"/>
      <c r="C179" s="321" t="s">
        <v>52</v>
      </c>
      <c r="D179" s="321"/>
      <c r="E179" s="321"/>
      <c r="F179" s="344" t="s">
        <v>5405</v>
      </c>
      <c r="G179" s="321"/>
      <c r="H179" s="321" t="s">
        <v>5477</v>
      </c>
      <c r="I179" s="321" t="s">
        <v>5407</v>
      </c>
      <c r="J179" s="321">
        <v>20</v>
      </c>
      <c r="K179" s="369"/>
    </row>
    <row r="180" s="1" customFormat="1" ht="15" customHeight="1">
      <c r="B180" s="346"/>
      <c r="C180" s="321" t="s">
        <v>53</v>
      </c>
      <c r="D180" s="321"/>
      <c r="E180" s="321"/>
      <c r="F180" s="344" t="s">
        <v>5405</v>
      </c>
      <c r="G180" s="321"/>
      <c r="H180" s="321" t="s">
        <v>5478</v>
      </c>
      <c r="I180" s="321" t="s">
        <v>5407</v>
      </c>
      <c r="J180" s="321">
        <v>255</v>
      </c>
      <c r="K180" s="369"/>
    </row>
    <row r="181" s="1" customFormat="1" ht="15" customHeight="1">
      <c r="B181" s="346"/>
      <c r="C181" s="321" t="s">
        <v>158</v>
      </c>
      <c r="D181" s="321"/>
      <c r="E181" s="321"/>
      <c r="F181" s="344" t="s">
        <v>5405</v>
      </c>
      <c r="G181" s="321"/>
      <c r="H181" s="321" t="s">
        <v>5369</v>
      </c>
      <c r="I181" s="321" t="s">
        <v>5407</v>
      </c>
      <c r="J181" s="321">
        <v>10</v>
      </c>
      <c r="K181" s="369"/>
    </row>
    <row r="182" s="1" customFormat="1" ht="15" customHeight="1">
      <c r="B182" s="346"/>
      <c r="C182" s="321" t="s">
        <v>159</v>
      </c>
      <c r="D182" s="321"/>
      <c r="E182" s="321"/>
      <c r="F182" s="344" t="s">
        <v>5405</v>
      </c>
      <c r="G182" s="321"/>
      <c r="H182" s="321" t="s">
        <v>5479</v>
      </c>
      <c r="I182" s="321" t="s">
        <v>5440</v>
      </c>
      <c r="J182" s="321"/>
      <c r="K182" s="369"/>
    </row>
    <row r="183" s="1" customFormat="1" ht="15" customHeight="1">
      <c r="B183" s="346"/>
      <c r="C183" s="321" t="s">
        <v>5480</v>
      </c>
      <c r="D183" s="321"/>
      <c r="E183" s="321"/>
      <c r="F183" s="344" t="s">
        <v>5405</v>
      </c>
      <c r="G183" s="321"/>
      <c r="H183" s="321" t="s">
        <v>5481</v>
      </c>
      <c r="I183" s="321" t="s">
        <v>5440</v>
      </c>
      <c r="J183" s="321"/>
      <c r="K183" s="369"/>
    </row>
    <row r="184" s="1" customFormat="1" ht="15" customHeight="1">
      <c r="B184" s="346"/>
      <c r="C184" s="321" t="s">
        <v>5469</v>
      </c>
      <c r="D184" s="321"/>
      <c r="E184" s="321"/>
      <c r="F184" s="344" t="s">
        <v>5405</v>
      </c>
      <c r="G184" s="321"/>
      <c r="H184" s="321" t="s">
        <v>5482</v>
      </c>
      <c r="I184" s="321" t="s">
        <v>5440</v>
      </c>
      <c r="J184" s="321"/>
      <c r="K184" s="369"/>
    </row>
    <row r="185" s="1" customFormat="1" ht="15" customHeight="1">
      <c r="B185" s="346"/>
      <c r="C185" s="321" t="s">
        <v>161</v>
      </c>
      <c r="D185" s="321"/>
      <c r="E185" s="321"/>
      <c r="F185" s="344" t="s">
        <v>5411</v>
      </c>
      <c r="G185" s="321"/>
      <c r="H185" s="321" t="s">
        <v>5483</v>
      </c>
      <c r="I185" s="321" t="s">
        <v>5407</v>
      </c>
      <c r="J185" s="321">
        <v>50</v>
      </c>
      <c r="K185" s="369"/>
    </row>
    <row r="186" s="1" customFormat="1" ht="15" customHeight="1">
      <c r="B186" s="346"/>
      <c r="C186" s="321" t="s">
        <v>5484</v>
      </c>
      <c r="D186" s="321"/>
      <c r="E186" s="321"/>
      <c r="F186" s="344" t="s">
        <v>5411</v>
      </c>
      <c r="G186" s="321"/>
      <c r="H186" s="321" t="s">
        <v>5485</v>
      </c>
      <c r="I186" s="321" t="s">
        <v>5486</v>
      </c>
      <c r="J186" s="321"/>
      <c r="K186" s="369"/>
    </row>
    <row r="187" s="1" customFormat="1" ht="15" customHeight="1">
      <c r="B187" s="346"/>
      <c r="C187" s="321" t="s">
        <v>5487</v>
      </c>
      <c r="D187" s="321"/>
      <c r="E187" s="321"/>
      <c r="F187" s="344" t="s">
        <v>5411</v>
      </c>
      <c r="G187" s="321"/>
      <c r="H187" s="321" t="s">
        <v>5488</v>
      </c>
      <c r="I187" s="321" t="s">
        <v>5486</v>
      </c>
      <c r="J187" s="321"/>
      <c r="K187" s="369"/>
    </row>
    <row r="188" s="1" customFormat="1" ht="15" customHeight="1">
      <c r="B188" s="346"/>
      <c r="C188" s="321" t="s">
        <v>5489</v>
      </c>
      <c r="D188" s="321"/>
      <c r="E188" s="321"/>
      <c r="F188" s="344" t="s">
        <v>5411</v>
      </c>
      <c r="G188" s="321"/>
      <c r="H188" s="321" t="s">
        <v>5490</v>
      </c>
      <c r="I188" s="321" t="s">
        <v>5486</v>
      </c>
      <c r="J188" s="321"/>
      <c r="K188" s="369"/>
    </row>
    <row r="189" s="1" customFormat="1" ht="15" customHeight="1">
      <c r="B189" s="346"/>
      <c r="C189" s="382" t="s">
        <v>5491</v>
      </c>
      <c r="D189" s="321"/>
      <c r="E189" s="321"/>
      <c r="F189" s="344" t="s">
        <v>5411</v>
      </c>
      <c r="G189" s="321"/>
      <c r="H189" s="321" t="s">
        <v>5492</v>
      </c>
      <c r="I189" s="321" t="s">
        <v>5493</v>
      </c>
      <c r="J189" s="383" t="s">
        <v>5494</v>
      </c>
      <c r="K189" s="369"/>
    </row>
    <row r="190" s="1" customFormat="1" ht="15" customHeight="1">
      <c r="B190" s="346"/>
      <c r="C190" s="382" t="s">
        <v>41</v>
      </c>
      <c r="D190" s="321"/>
      <c r="E190" s="321"/>
      <c r="F190" s="344" t="s">
        <v>5405</v>
      </c>
      <c r="G190" s="321"/>
      <c r="H190" s="318" t="s">
        <v>5495</v>
      </c>
      <c r="I190" s="321" t="s">
        <v>5496</v>
      </c>
      <c r="J190" s="321"/>
      <c r="K190" s="369"/>
    </row>
    <row r="191" s="1" customFormat="1" ht="15" customHeight="1">
      <c r="B191" s="346"/>
      <c r="C191" s="382" t="s">
        <v>5497</v>
      </c>
      <c r="D191" s="321"/>
      <c r="E191" s="321"/>
      <c r="F191" s="344" t="s">
        <v>5405</v>
      </c>
      <c r="G191" s="321"/>
      <c r="H191" s="321" t="s">
        <v>5498</v>
      </c>
      <c r="I191" s="321" t="s">
        <v>5440</v>
      </c>
      <c r="J191" s="321"/>
      <c r="K191" s="369"/>
    </row>
    <row r="192" s="1" customFormat="1" ht="15" customHeight="1">
      <c r="B192" s="346"/>
      <c r="C192" s="382" t="s">
        <v>5499</v>
      </c>
      <c r="D192" s="321"/>
      <c r="E192" s="321"/>
      <c r="F192" s="344" t="s">
        <v>5405</v>
      </c>
      <c r="G192" s="321"/>
      <c r="H192" s="321" t="s">
        <v>5500</v>
      </c>
      <c r="I192" s="321" t="s">
        <v>5440</v>
      </c>
      <c r="J192" s="321"/>
      <c r="K192" s="369"/>
    </row>
    <row r="193" s="1" customFormat="1" ht="15" customHeight="1">
      <c r="B193" s="346"/>
      <c r="C193" s="382" t="s">
        <v>5501</v>
      </c>
      <c r="D193" s="321"/>
      <c r="E193" s="321"/>
      <c r="F193" s="344" t="s">
        <v>5411</v>
      </c>
      <c r="G193" s="321"/>
      <c r="H193" s="321" t="s">
        <v>5502</v>
      </c>
      <c r="I193" s="321" t="s">
        <v>5440</v>
      </c>
      <c r="J193" s="321"/>
      <c r="K193" s="369"/>
    </row>
    <row r="194" s="1" customFormat="1" ht="15" customHeight="1">
      <c r="B194" s="375"/>
      <c r="C194" s="384"/>
      <c r="D194" s="355"/>
      <c r="E194" s="355"/>
      <c r="F194" s="355"/>
      <c r="G194" s="355"/>
      <c r="H194" s="355"/>
      <c r="I194" s="355"/>
      <c r="J194" s="355"/>
      <c r="K194" s="376"/>
    </row>
    <row r="195" s="1" customFormat="1" ht="18.75" customHeight="1">
      <c r="B195" s="357"/>
      <c r="C195" s="367"/>
      <c r="D195" s="367"/>
      <c r="E195" s="367"/>
      <c r="F195" s="377"/>
      <c r="G195" s="367"/>
      <c r="H195" s="367"/>
      <c r="I195" s="367"/>
      <c r="J195" s="367"/>
      <c r="K195" s="357"/>
    </row>
    <row r="196" s="1" customFormat="1" ht="18.75" customHeight="1">
      <c r="B196" s="357"/>
      <c r="C196" s="367"/>
      <c r="D196" s="367"/>
      <c r="E196" s="367"/>
      <c r="F196" s="377"/>
      <c r="G196" s="367"/>
      <c r="H196" s="367"/>
      <c r="I196" s="367"/>
      <c r="J196" s="367"/>
      <c r="K196" s="357"/>
    </row>
    <row r="197" s="1" customFormat="1" ht="18.75" customHeight="1">
      <c r="B197" s="329"/>
      <c r="C197" s="329"/>
      <c r="D197" s="329"/>
      <c r="E197" s="329"/>
      <c r="F197" s="329"/>
      <c r="G197" s="329"/>
      <c r="H197" s="329"/>
      <c r="I197" s="329"/>
      <c r="J197" s="329"/>
      <c r="K197" s="329"/>
    </row>
    <row r="198" s="1" customFormat="1" ht="13.5">
      <c r="B198" s="308"/>
      <c r="C198" s="309"/>
      <c r="D198" s="309"/>
      <c r="E198" s="309"/>
      <c r="F198" s="309"/>
      <c r="G198" s="309"/>
      <c r="H198" s="309"/>
      <c r="I198" s="309"/>
      <c r="J198" s="309"/>
      <c r="K198" s="310"/>
    </row>
    <row r="199" s="1" customFormat="1" ht="21">
      <c r="B199" s="311"/>
      <c r="C199" s="312" t="s">
        <v>5503</v>
      </c>
      <c r="D199" s="312"/>
      <c r="E199" s="312"/>
      <c r="F199" s="312"/>
      <c r="G199" s="312"/>
      <c r="H199" s="312"/>
      <c r="I199" s="312"/>
      <c r="J199" s="312"/>
      <c r="K199" s="313"/>
    </row>
    <row r="200" s="1" customFormat="1" ht="25.5" customHeight="1">
      <c r="B200" s="311"/>
      <c r="C200" s="385" t="s">
        <v>5504</v>
      </c>
      <c r="D200" s="385"/>
      <c r="E200" s="385"/>
      <c r="F200" s="385" t="s">
        <v>5505</v>
      </c>
      <c r="G200" s="386"/>
      <c r="H200" s="385" t="s">
        <v>5506</v>
      </c>
      <c r="I200" s="385"/>
      <c r="J200" s="385"/>
      <c r="K200" s="313"/>
    </row>
    <row r="201" s="1" customFormat="1" ht="5.25" customHeight="1">
      <c r="B201" s="346"/>
      <c r="C201" s="341"/>
      <c r="D201" s="341"/>
      <c r="E201" s="341"/>
      <c r="F201" s="341"/>
      <c r="G201" s="367"/>
      <c r="H201" s="341"/>
      <c r="I201" s="341"/>
      <c r="J201" s="341"/>
      <c r="K201" s="369"/>
    </row>
    <row r="202" s="1" customFormat="1" ht="15" customHeight="1">
      <c r="B202" s="346"/>
      <c r="C202" s="321" t="s">
        <v>5496</v>
      </c>
      <c r="D202" s="321"/>
      <c r="E202" s="321"/>
      <c r="F202" s="344" t="s">
        <v>42</v>
      </c>
      <c r="G202" s="321"/>
      <c r="H202" s="321" t="s">
        <v>5507</v>
      </c>
      <c r="I202" s="321"/>
      <c r="J202" s="321"/>
      <c r="K202" s="369"/>
    </row>
    <row r="203" s="1" customFormat="1" ht="15" customHeight="1">
      <c r="B203" s="346"/>
      <c r="C203" s="321"/>
      <c r="D203" s="321"/>
      <c r="E203" s="321"/>
      <c r="F203" s="344" t="s">
        <v>43</v>
      </c>
      <c r="G203" s="321"/>
      <c r="H203" s="321" t="s">
        <v>5508</v>
      </c>
      <c r="I203" s="321"/>
      <c r="J203" s="321"/>
      <c r="K203" s="369"/>
    </row>
    <row r="204" s="1" customFormat="1" ht="15" customHeight="1">
      <c r="B204" s="346"/>
      <c r="C204" s="321"/>
      <c r="D204" s="321"/>
      <c r="E204" s="321"/>
      <c r="F204" s="344" t="s">
        <v>46</v>
      </c>
      <c r="G204" s="321"/>
      <c r="H204" s="321" t="s">
        <v>5509</v>
      </c>
      <c r="I204" s="321"/>
      <c r="J204" s="321"/>
      <c r="K204" s="369"/>
    </row>
    <row r="205" s="1" customFormat="1" ht="15" customHeight="1">
      <c r="B205" s="346"/>
      <c r="C205" s="321"/>
      <c r="D205" s="321"/>
      <c r="E205" s="321"/>
      <c r="F205" s="344" t="s">
        <v>44</v>
      </c>
      <c r="G205" s="321"/>
      <c r="H205" s="321" t="s">
        <v>5510</v>
      </c>
      <c r="I205" s="321"/>
      <c r="J205" s="321"/>
      <c r="K205" s="369"/>
    </row>
    <row r="206" s="1" customFormat="1" ht="15" customHeight="1">
      <c r="B206" s="346"/>
      <c r="C206" s="321"/>
      <c r="D206" s="321"/>
      <c r="E206" s="321"/>
      <c r="F206" s="344" t="s">
        <v>45</v>
      </c>
      <c r="G206" s="321"/>
      <c r="H206" s="321" t="s">
        <v>5511</v>
      </c>
      <c r="I206" s="321"/>
      <c r="J206" s="321"/>
      <c r="K206" s="369"/>
    </row>
    <row r="207" s="1" customFormat="1" ht="15" customHeight="1">
      <c r="B207" s="346"/>
      <c r="C207" s="321"/>
      <c r="D207" s="321"/>
      <c r="E207" s="321"/>
      <c r="F207" s="344"/>
      <c r="G207" s="321"/>
      <c r="H207" s="321"/>
      <c r="I207" s="321"/>
      <c r="J207" s="321"/>
      <c r="K207" s="369"/>
    </row>
    <row r="208" s="1" customFormat="1" ht="15" customHeight="1">
      <c r="B208" s="346"/>
      <c r="C208" s="321" t="s">
        <v>5452</v>
      </c>
      <c r="D208" s="321"/>
      <c r="E208" s="321"/>
      <c r="F208" s="344" t="s">
        <v>78</v>
      </c>
      <c r="G208" s="321"/>
      <c r="H208" s="321" t="s">
        <v>5512</v>
      </c>
      <c r="I208" s="321"/>
      <c r="J208" s="321"/>
      <c r="K208" s="369"/>
    </row>
    <row r="209" s="1" customFormat="1" ht="15" customHeight="1">
      <c r="B209" s="346"/>
      <c r="C209" s="321"/>
      <c r="D209" s="321"/>
      <c r="E209" s="321"/>
      <c r="F209" s="344" t="s">
        <v>5349</v>
      </c>
      <c r="G209" s="321"/>
      <c r="H209" s="321" t="s">
        <v>5350</v>
      </c>
      <c r="I209" s="321"/>
      <c r="J209" s="321"/>
      <c r="K209" s="369"/>
    </row>
    <row r="210" s="1" customFormat="1" ht="15" customHeight="1">
      <c r="B210" s="346"/>
      <c r="C210" s="321"/>
      <c r="D210" s="321"/>
      <c r="E210" s="321"/>
      <c r="F210" s="344" t="s">
        <v>5347</v>
      </c>
      <c r="G210" s="321"/>
      <c r="H210" s="321" t="s">
        <v>5513</v>
      </c>
      <c r="I210" s="321"/>
      <c r="J210" s="321"/>
      <c r="K210" s="369"/>
    </row>
    <row r="211" s="1" customFormat="1" ht="15" customHeight="1">
      <c r="B211" s="387"/>
      <c r="C211" s="321"/>
      <c r="D211" s="321"/>
      <c r="E211" s="321"/>
      <c r="F211" s="344" t="s">
        <v>5351</v>
      </c>
      <c r="G211" s="382"/>
      <c r="H211" s="373" t="s">
        <v>5352</v>
      </c>
      <c r="I211" s="373"/>
      <c r="J211" s="373"/>
      <c r="K211" s="388"/>
    </row>
    <row r="212" s="1" customFormat="1" ht="15" customHeight="1">
      <c r="B212" s="387"/>
      <c r="C212" s="321"/>
      <c r="D212" s="321"/>
      <c r="E212" s="321"/>
      <c r="F212" s="344" t="s">
        <v>4660</v>
      </c>
      <c r="G212" s="382"/>
      <c r="H212" s="373" t="s">
        <v>5514</v>
      </c>
      <c r="I212" s="373"/>
      <c r="J212" s="373"/>
      <c r="K212" s="388"/>
    </row>
    <row r="213" s="1" customFormat="1" ht="15" customHeight="1">
      <c r="B213" s="387"/>
      <c r="C213" s="321"/>
      <c r="D213" s="321"/>
      <c r="E213" s="321"/>
      <c r="F213" s="344"/>
      <c r="G213" s="382"/>
      <c r="H213" s="373"/>
      <c r="I213" s="373"/>
      <c r="J213" s="373"/>
      <c r="K213" s="388"/>
    </row>
    <row r="214" s="1" customFormat="1" ht="15" customHeight="1">
      <c r="B214" s="387"/>
      <c r="C214" s="321" t="s">
        <v>5476</v>
      </c>
      <c r="D214" s="321"/>
      <c r="E214" s="321"/>
      <c r="F214" s="344">
        <v>1</v>
      </c>
      <c r="G214" s="382"/>
      <c r="H214" s="373" t="s">
        <v>5515</v>
      </c>
      <c r="I214" s="373"/>
      <c r="J214" s="373"/>
      <c r="K214" s="388"/>
    </row>
    <row r="215" s="1" customFormat="1" ht="15" customHeight="1">
      <c r="B215" s="387"/>
      <c r="C215" s="321"/>
      <c r="D215" s="321"/>
      <c r="E215" s="321"/>
      <c r="F215" s="344">
        <v>2</v>
      </c>
      <c r="G215" s="382"/>
      <c r="H215" s="373" t="s">
        <v>5516</v>
      </c>
      <c r="I215" s="373"/>
      <c r="J215" s="373"/>
      <c r="K215" s="388"/>
    </row>
    <row r="216" s="1" customFormat="1" ht="15" customHeight="1">
      <c r="B216" s="387"/>
      <c r="C216" s="321"/>
      <c r="D216" s="321"/>
      <c r="E216" s="321"/>
      <c r="F216" s="344">
        <v>3</v>
      </c>
      <c r="G216" s="382"/>
      <c r="H216" s="373" t="s">
        <v>5517</v>
      </c>
      <c r="I216" s="373"/>
      <c r="J216" s="373"/>
      <c r="K216" s="388"/>
    </row>
    <row r="217" s="1" customFormat="1" ht="15" customHeight="1">
      <c r="B217" s="387"/>
      <c r="C217" s="321"/>
      <c r="D217" s="321"/>
      <c r="E217" s="321"/>
      <c r="F217" s="344">
        <v>4</v>
      </c>
      <c r="G217" s="382"/>
      <c r="H217" s="373" t="s">
        <v>5518</v>
      </c>
      <c r="I217" s="373"/>
      <c r="J217" s="373"/>
      <c r="K217" s="388"/>
    </row>
    <row r="218" s="1" customFormat="1" ht="12.75" customHeight="1">
      <c r="B218" s="389"/>
      <c r="C218" s="390"/>
      <c r="D218" s="390"/>
      <c r="E218" s="390"/>
      <c r="F218" s="390"/>
      <c r="G218" s="390"/>
      <c r="H218" s="390"/>
      <c r="I218" s="390"/>
      <c r="J218" s="390"/>
      <c r="K218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Matfiak Petr, Bc.</dc:creator>
  <cp:lastModifiedBy>Matfiak Petr, Bc.</cp:lastModifiedBy>
  <dcterms:created xsi:type="dcterms:W3CDTF">2023-05-16T06:42:32Z</dcterms:created>
  <dcterms:modified xsi:type="dcterms:W3CDTF">2023-05-16T06:43:07Z</dcterms:modified>
</cp:coreProperties>
</file>