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SO 98-98" sheetId="3" r:id="rId3"/>
    <sheet name="SO 11-10-01" sheetId="4" r:id="rId4"/>
    <sheet name="SO 11-11-02" sheetId="5" r:id="rId5"/>
    <sheet name="SO 11-81-01" sheetId="6" r:id="rId6"/>
    <sheet name="SO 11-84-01" sheetId="7" r:id="rId7"/>
  </sheets>
  <definedNames/>
  <calcPr/>
  <webPublishing/>
</workbook>
</file>

<file path=xl/sharedStrings.xml><?xml version="1.0" encoding="utf-8"?>
<sst xmlns="http://schemas.openxmlformats.org/spreadsheetml/2006/main" count="2443" uniqueCount="723">
  <si>
    <t>Aspe</t>
  </si>
  <si>
    <t>Rekapitulace ceny</t>
  </si>
  <si>
    <t>S632000074</t>
  </si>
  <si>
    <t>Rekonstrukce výhybek č. 4 a 6 v ŽST Včelná</t>
  </si>
  <si>
    <t>ZŘ</t>
  </si>
  <si>
    <t>20230105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</si>
  <si>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</si>
  <si>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</si>
  <si>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</si>
  <si>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</si>
  <si>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</si>
  <si>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</si>
  <si>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</si>
  <si>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</si>
  <si>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</si>
  <si>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</si>
  <si>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11-01-11</t>
  </si>
  <si>
    <t>Úprava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</si>
  <si>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</si>
  <si>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</si>
  <si>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</si>
  <si>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</si>
  <si>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</si>
  <si>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</si>
  <si>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</si>
  <si>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</si>
  <si>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</si>
  <si>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</si>
  <si>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</si>
  <si>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</si>
  <si>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</si>
  <si>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</si>
  <si>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</si>
  <si>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</si>
  <si>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</si>
  <si>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</si>
  <si>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</si>
  <si>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</si>
  <si>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</si>
  <si>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</si>
  <si>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</si>
  <si>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</si>
  <si>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</si>
  <si>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</si>
  <si>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</si>
  <si>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</si>
  <si>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</si>
  <si>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1</t>
  </si>
  <si>
    <t>Zemní práce</t>
  </si>
  <si>
    <t>P</t>
  </si>
  <si>
    <t>R702111</t>
  </si>
  <si>
    <t>KABELOVÝ ŽLAB ZEMNÍ VČETNĚ KRYTU SVĚTLÉ ŠÍŘKY DO 120 MM</t>
  </si>
  <si>
    <t>M</t>
  </si>
  <si>
    <t>R-položka</t>
  </si>
  <si>
    <t>PP</t>
  </si>
  <si>
    <t/>
  </si>
  <si>
    <t>VV</t>
  </si>
  <si>
    <t>TS</t>
  </si>
  <si>
    <t>1. Položka obsahuje:  – kompletní montáž, rozměření, upevnění, řezání, spojování a pod.   – veškerý spojovací a montážní materiál vč. upevňovacího materiálu ( držáky apod.)  – pomocné mechanismy 2. Položka neobsahuje:  X 3. Způsob měření: Měří se metr délkový.</t>
  </si>
  <si>
    <t>R13283A</t>
  </si>
  <si>
    <t>HLOUBENÍ RÝH ŠÍŘ DO 2M PAŽ I NEPAŽ TŘ. II - BEZ DOPRAVY</t>
  </si>
  <si>
    <t>M3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</si>
  <si>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</si>
  <si>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R702901</t>
  </si>
  <si>
    <t>ZASYPÁNÍ KABELOVÉHO ŽLABU VRSTVOU Z PŘESÁTÉHO PÍSKU ČI VÝKOPKU SVĚTLÉ ŠÍŘKY DO 120 MM</t>
  </si>
  <si>
    <t>1. Položka obsahuje:  – veškeré zemní práce včetně dodání zásypového materiálu 2. Položka neobsahuje:  X 3. Způsob měření: Měří se metr délkový.</t>
  </si>
  <si>
    <t>4</t>
  </si>
  <si>
    <t>R75I221</t>
  </si>
  <si>
    <t>KABEL ZEMNÍ DVOUPLÁŠŤOVÝ BEZ PANCÍŘE PRŮMĚRU ŽÍLY 0,8 MM DO 5XN</t>
  </si>
  <si>
    <t>KMČTYŘKA</t>
  </si>
  <si>
    <t>1. Položka obsahuje:  – dodávku specifikované kabelizace včetně potřebného drobného montážního materiálu  – dopravu a skladování  – práce spojené s montáží specifikované kabelizace specifikovaným způsobem (uložení na konstrukci, uložení, zatažení)  – veškeré potřebné mechanizmy, včetně obsluhy, náklady na mzdy a přibližné (průměrné) náklady na pořízení potřebných materiálů 2. Položka neobsahuje:  X 3. Způsob měření: Dodávka  a montáž specifikované kabelizace se měří v délce udané v kmčtyřkách.</t>
  </si>
  <si>
    <t>5</t>
  </si>
  <si>
    <t>R75A218</t>
  </si>
  <si>
    <t>ZATAŽENÍ A SPOJKOVÁNÍ KABELŮ DO 12 PÁRŮ - DEMONTÁŽ</t>
  </si>
  <si>
    <t>KMPÁR</t>
  </si>
  <si>
    <t>1. Položka obsahuje:  – demontáž kabelu, plastové spojky v počtu 3 kusy na 1 km kabelu, štítku průběhu v počtu 2 ks na 1 km kabelu, označovacího štítku kabelové spojky a kabelové formy  – veškeré potřebné mechanizmy, jejich obsluhu a přesun hmot.  – naložení vybouraného materiálu na dopravní prostředek  – odvoz vybouraného materiálu do skladu nebo na likvidaci 2. Položka neobsahuje:  – poplatek za likvidaci odpadů (nacení se dle SSD 0) 3. Způsob měření: Měří se n-násobky páru vodičů na kilometr.</t>
  </si>
  <si>
    <t>6</t>
  </si>
  <si>
    <t>R75A131</t>
  </si>
  <si>
    <t>KABEL METALICKÝ DVOUPLÁŠŤOVÝ DO 12 PÁRŮ - DODÁVKA</t>
  </si>
  <si>
    <t>1. Položka obsahuje:  – dodání kabelů podle typu od výrobců včetně mimostaveništní dopravy 2. Položka neobsahuje:  X 3. Způsob měření: Měří se n-násobky páru vodičů na kilometr.</t>
  </si>
  <si>
    <t>7</t>
  </si>
  <si>
    <t>R75A217</t>
  </si>
  <si>
    <t>ZATAŽENÍ A SPOJKOVÁNÍ KABELŮ DO 12 PÁRŮ - MONTÁŽ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</si>
  <si>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– kontrolní a závěrečné měření na kabelu pro rozvod signalizace, zapojení po měření  – dodávka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</si>
  <si>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8</t>
  </si>
  <si>
    <t>R75A311</t>
  </si>
  <si>
    <t>KABELOVÁ FORMA (UKONČENÍ KABELŮ) PRO KABELY ZABEZPEČOVACÍ DO 12 PÁRŮ</t>
  </si>
  <si>
    <t>KUS</t>
  </si>
  <si>
    <t>1. Položka obsahuje:  – odstranění pláště kabelu, odstranění izolace z konců žil na svorkovnici, zhotovení vodní zábrany, zformování a konečná úprava kabelu  – kontrolní a závěrečné měření na kabelu pro rozvod signalizace, zapojení po měření, montáž příchytky a štítku 2. Položka neobsahuje:  X 3. Způsob měření: Udává se počet kusů kompletní konstrukce nebo práce.</t>
  </si>
  <si>
    <t>9</t>
  </si>
  <si>
    <t>R75A410</t>
  </si>
  <si>
    <t>OZNAČENÍ KABELŮ ZNAČKOVACÍ KABELOVÝM ŠTÍTKEM</t>
  </si>
  <si>
    <t>1. Položka obsahuje:  – zhotovení kabelového štítku, vyražení znaku kabelu, ovinutí štítku páskou PVC, připevnění objímky na kabel  – výrobu štítků, použití mechanizmu, dopravu k místnímu použití, mzdy 2. Položka neobsahuje:  X 3. Způsob měření: Udává se počet kusů kompletní konstrukce nebo práce.</t>
  </si>
  <si>
    <t>10</t>
  </si>
  <si>
    <t>R75II11</t>
  </si>
  <si>
    <t>SPOJKA PRO CELOPLASTOVÉ KABELY BEZ PANCÍŘE DO 100 ŽIL</t>
  </si>
  <si>
    <t>1. Položka obsahuje:  – dodávku specifikovaného bloku/zařízení včetně potřebného drobného montážního materiálu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</si>
  <si>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Elektromotorický přestavník</t>
  </si>
  <si>
    <t>11</t>
  </si>
  <si>
    <t>R75C178</t>
  </si>
  <si>
    <t>PŘESTAVNÍK ELEKTROMOTORICKÝ - DEMONTÁŽ</t>
  </si>
  <si>
    <t>1. Položka obsahuje:  – demontáž připevnění upevňovací soupravy přestavníku a přestavníku, demontáž kabelového závěru, odpojení kabelových forem  – demontáž přestavníku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</si>
  <si>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12</t>
  </si>
  <si>
    <t>R75C111</t>
  </si>
  <si>
    <t>PŘESTAVNÍK ELEKTROMOTORICKÝ - DODÁVKA</t>
  </si>
  <si>
    <t>1. Položka obsahuje:  – dodání elektromotorického přestavníku podle typu výhybky včetně potřebného pomocného materiálu a jeho dopravy do staveništního skladu  – dodání elektromotorického přestavníku podle typu výhybky včetně pomocného materiálu, na dopravu do staveništního skladu 2. Položka neobsahuje:  X 3. Způsob měření: Udává se počet kusů kompletní konstrukce nebo práce.</t>
  </si>
  <si>
    <t>13</t>
  </si>
  <si>
    <t>R75C117</t>
  </si>
  <si>
    <t>PŘESTAVNÍK ELEKTROMOTORICKÝ - MONTÁŽ</t>
  </si>
  <si>
    <t>1. Položka obsahuje:  – vyměření místa připevnění upevňovací soupravy přestavníku a její montáž, připevnění přestavníku na upevňovací soupravu, připevnění kabelového závěru, zapojení dvou kabelových forem (včetně měření a zapojení po měření)  – přezkoušení a regulace přestavníku  – montáž přestavníku se všemi pomocnými a doplňujícími pracemi a součástmi, případné použití mechanizmů, včetně dopravy ze skladu k místu montáže 2. Položka neobsahuje:  X 3. Způsob měření: Udává se počet kusů kompletní konstrukce nebo práce.</t>
  </si>
  <si>
    <t>Světelná návěstidla</t>
  </si>
  <si>
    <t>14</t>
  </si>
  <si>
    <t>R75C528</t>
  </si>
  <si>
    <t>STOŽÁROVÉ NÁVĚSTIDLO TŘÍSVĚTLOVÉ - DEMONTÁŽ</t>
  </si>
  <si>
    <t>1. Položka obsahuje:  – demontáž betonového základu, demontáž stožárového návěstidla třísvětlového, zasypání jámy po základu návěstidla  – demontáž stožárového návěstidla třísvětlového se všemi pomocnými a doplňujícími pracemi a součástmi a ukolejnění,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</si>
  <si>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15</t>
  </si>
  <si>
    <t>R75C521</t>
  </si>
  <si>
    <t>STOŽÁROVÉ NÁVĚSTIDLO TŘÍSVĚTLOVÉ - DODÁVKA</t>
  </si>
  <si>
    <t>1. Položka obsahuje:  – dodávka stožárového návěstidla třísvětlového podle jeho typu a potřebného pomocného materiálu a dopravy do staveništního skladu  – dodávku stožárového návěstidla třísvětlového včetně pomocného materiálu, dopravu do místa určení 2. Položka neobsahuje:  X 3. Způsob měření: Udává se počet kusů kompletní konstrukce nebo práce.</t>
  </si>
  <si>
    <t>16</t>
  </si>
  <si>
    <t>R75C527</t>
  </si>
  <si>
    <t>STOŽÁROVÉ NÁVĚSTIDLO TŘÍSVĚTLOVÉ - MONTÁŽ</t>
  </si>
  <si>
    <t>1. Položka obsahuje:  – výkop jámy pro BETONOVÝ základ návěstidla  – usazení betonového základu, sestavení návěstidla, označení označovacími štítky, zapojení kabelových forem (včetně měření a zapojení po měření)  – montáž stožárového návěstidla třísvětlového včetně transformátorové skříně na základ  – montáž stožárového návěstidla třísvětlového se všemi pomocnými a doplňujícími pracemi a součástmi a ukolejnění, případné použití mechanizmů, včetně dopravy ze skladu k místu montáže 2. Položka neobsahuje:  X 3. Způsob měření: Udává se počet kusů kompletní konstrukce nebo práce.</t>
  </si>
  <si>
    <t>17</t>
  </si>
  <si>
    <t>R75C538</t>
  </si>
  <si>
    <t>STOŽÁROVÉ NÁVĚSTIDLO OD ČTYŘ SVĚTEL - DEMONTÁŽ</t>
  </si>
  <si>
    <t>1. Položka obsahuje:  – demontáž betonového základu, demontáž stožárového návěstidla od čtyř do šesti světel, zasypání jámy po základu návěstidla  – demontáž stožárového návěstidla od čtyř do šesti světel se všemi pomocnými a doplňujícími pracemi a součástmi a ukolejnění,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</si>
  <si>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18</t>
  </si>
  <si>
    <t>R75C531</t>
  </si>
  <si>
    <t>STOŽÁROVÉ NÁVĚSTIDLO OD ČTYŘ SVĚTEL - DODÁVKA</t>
  </si>
  <si>
    <t>1. Položka obsahuje:  – dodávka stožárového návěstidla od čtyř do šesti světel podle jeho typu a potřebného pomocného materiálu a dopravy do staveništního skladu  – dodávku stožárového návěstidla od čtyř do šesti světel včetně pomocného materiálu, dopravu do místa určení 2. Položka neobsahuje:  X 3. Způsob měření: Udává se počet kusů kompletní konstrukce nebo práce.</t>
  </si>
  <si>
    <t>19</t>
  </si>
  <si>
    <t>R75C537</t>
  </si>
  <si>
    <t>STOŽÁROVÉ NÁVĚSTIDLO OD ČTYŘ SVĚTEL - MONTÁŽ</t>
  </si>
  <si>
    <t>1. Položka obsahuje:  – výkop jámy pro BETONOVÝ základ návěstidla  – usazení betonového základu, sestavení návěstidla, označení označovacími štítky, zapojení kabelových forem (včetně měření a zapojení po měření)  – montáž stožárového návěstidla od čtyř do šesti světel včetně transformátorové skříně na základ  – montáž stožárového návěstidla od čtyř do šesti světel se všemi pomocnými a doplňujícími pracemi a součástmi a ukolejnění, případné použití mechanizmů, včetně dopravy ze skladu k místu montáže 2. Položka neobsahuje:  X 3. Způsob měření: Udává se počet kusů kompletní konstrukce nebo práce.</t>
  </si>
  <si>
    <t>20</t>
  </si>
  <si>
    <t>R75C711</t>
  </si>
  <si>
    <t>OZNAČOVACÍ PÁS NÁVĚSTIDLA - DODÁVKA</t>
  </si>
  <si>
    <t>1. Položka obsahuje:  – dodávka označovacího pásu návěstidla podle specifikace a potřebného pomocného materiálu a dopravy do staveništního skladu  – dodávku označovacího pásu návěstidla včetně pomocného materiálu, dopravu do místa určení 2. Položka neobsahuje:  X 3. Způsob měření: Udává se počet kusů kompletní konstrukce nebo práce.</t>
  </si>
  <si>
    <t>21</t>
  </si>
  <si>
    <t>R75C717</t>
  </si>
  <si>
    <t>OZNAČOVACÍ PÁS NÁVĚSTIDLA - MONTÁŽ</t>
  </si>
  <si>
    <t>1. Položka obsahuje:  – vyměření místa umístění, montáž označovacího pásu návěstidla  – montáž označovacího pásu návěstidla se všemi pomocnými a doplňujícími pracemi a součástmi, případné použití mechanizmů, včetně dopravy ze skladu k místu montáže 2. Položka neobsahuje:  X 3. Způsob měření: Udává se počet kusů kompletní konstrukce nebo práce.</t>
  </si>
  <si>
    <t>22</t>
  </si>
  <si>
    <t>R75C618</t>
  </si>
  <si>
    <t>TRPASLIČÍ NÁVĚSTIDLO DO DVOU SVĚTEL - DEMONTÁŽ</t>
  </si>
  <si>
    <t>1. Položka obsahuje:  – demontáž betonového základu, demontáž trpasličího návěstidla do dvou světel, zasypání jámy po základu návěstidla  – demontáž trpasličího návěstidla do dvou světel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</si>
  <si>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23</t>
  </si>
  <si>
    <t>R75C611</t>
  </si>
  <si>
    <t>TRPASLIČÍ NÁVĚSTIDLO DO DVOU SVĚTEL - DODÁVKA</t>
  </si>
  <si>
    <t>1. Položka obsahuje:  – dodávka trpasličího návěstidla do dvou světel podle jeho typu a potřebného pomocného materiálu a dopravy do staveništního skladu  – dodávku trpasličího návěstidla do dvou světel včetně pomocného materiálu, dopravu do místa určení 2. Položka neobsahuje:  X 3. Způsob měření: Udává se počet kusů kompletní konstrukce nebo práce.</t>
  </si>
  <si>
    <t>24</t>
  </si>
  <si>
    <t>R75C617</t>
  </si>
  <si>
    <t>TRPASLIČÍ NÁVĚSTIDLO DO DVOU SVĚTEL - MONTÁŽ</t>
  </si>
  <si>
    <t>1. Položka obsahuje:  – výkop jámy pro BETONOVÝ základ návěstidla  – usazení betonového základu, sestavení návěstidla, označení označovacími štítky, zapojení kabelových forem (včetně měření a zapojení po měření)  – montáž trpasličího návěstidla do dvou světel včetně transformátorové skříně na základ  – montáž trpasličího návěstidla do dvou světel se všemi pomocnými a doplňujícími pracemi a součástmi, případné použití mechanizmů, včetně dopravy ze skladu k místu montáže 2. Položka neobsahuje:  X 3. Způsob měření: Udává se počet kusů kompletní konstrukce nebo práce.</t>
  </si>
  <si>
    <t>Počítače náprav</t>
  </si>
  <si>
    <t>25</t>
  </si>
  <si>
    <t>R75C918</t>
  </si>
  <si>
    <t>SNÍMAČ POČÍTAČE NÁPRAV - DEMONTÁŽ</t>
  </si>
  <si>
    <t>1. Položka obsahuje:  – demontáž snímače počítače náprav včetně odpojení kabelových přívodů  – demontáž snímače počítače náprav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</si>
  <si>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26</t>
  </si>
  <si>
    <t>R75C911</t>
  </si>
  <si>
    <t>SNÍMAČ POČÍTAČE NÁPRAV - DODÁVKA</t>
  </si>
  <si>
    <t>1. Položka obsahuje:  – kompletní dodávka snímače počítače náprav, potřebného pomocného materiálu a dopravy do staveništního skladu  – dodávku snímače počítače náprav a pomocného materiálu, dopravu do staveništního skladu 2. Položka neobsahuje:  X 3. Způsob měření: Udává se počet kusů kompletní konstrukce nebo práce.</t>
  </si>
  <si>
    <t>27</t>
  </si>
  <si>
    <t>R75C917</t>
  </si>
  <si>
    <t>SNÍMAČ POČÍTAČE NÁPRAV - MONTÁŽ</t>
  </si>
  <si>
    <t>1. Položka obsahuje:  – montáž snímače počítače náprav včetně zapojení kabelových forem (včetně měření a zapojení po měření), přezkoušení  – montáž snímače počítače náprav se všemi pomocnými a doplňujícími pracemi a součástmi, případné použití mechanizmů, včetně dopravy ze skladu k místu montáže 2. Položka neobsahuje:  X 3. Způsob měření: Udává se počet kusů kompletní konstrukce nebo práce.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</si>
  <si>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</si>
  <si>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</si>
  <si>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</si>
  <si>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</si>
  <si>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</si>
  <si>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</si>
  <si>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</si>
  <si>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</si>
  <si>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</si>
  <si>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</si>
  <si>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</si>
  <si>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</si>
  <si>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</si>
  <si>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</si>
  <si>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</si>
  <si>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</si>
  <si>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</si>
  <si>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</si>
  <si>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</si>
  <si>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</si>
  <si>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</si>
  <si>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</si>
  <si>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SO a PS viz technická specifikace položky.</t>
  </si>
  <si>
    <t>Položka zahrnuje veškeré činnosti nezbytné k vypracování realizační dokumentace stavby (dále také RDS).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</si>
  <si>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</si>
  <si>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</si>
  <si>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</si>
  <si>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</si>
  <si>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</si>
  <si>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</si>
  <si>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</si>
  <si>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</si>
  <si>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</si>
  <si>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</si>
  <si>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</si>
  <si>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</si>
  <si>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</t>
  </si>
  <si>
    <t>Položka zahrnuje veškeré činnosti nezbytné pro zajištění exkurze. Veškerá požadavky na rozsah exkurzí je dán smlouvou o dílo.</t>
  </si>
  <si>
    <t>E.1.1.1</t>
  </si>
  <si>
    <t>Železniční svršek</t>
  </si>
  <si>
    <t xml:space="preserve">  SO 11-10-01</t>
  </si>
  <si>
    <t>SO 11-10-01</t>
  </si>
  <si>
    <t>Komunikace</t>
  </si>
  <si>
    <t>R965821</t>
  </si>
  <si>
    <t>DEMONTÁŽ KILOMETROVNÍKU, HEKTOMETROVNÍKU, MEZNÍKU</t>
  </si>
  <si>
    <t>hektometrovníky HM 111,4-111,5-111,6-111,7-111,8-111,9 (osadí se zpětně do nových poloh dle stanič)</t>
  </si>
  <si>
    <t>p=6ks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</si>
  <si>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</si>
  <si>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R965831</t>
  </si>
  <si>
    <t>DEMONTÁŽ NÁMEZNÍKU</t>
  </si>
  <si>
    <t>přemístění do nové polohy, zůstanou stávající</t>
  </si>
  <si>
    <t>p=4ks (viz situace SO 201;  výhybky č.1,2,4,5)</t>
  </si>
  <si>
    <t>R965851</t>
  </si>
  <si>
    <t>DEMONTÁŽ ZAJIŠŤOVACÍ ZNAČKY</t>
  </si>
  <si>
    <t>p=6ks (viz situace)</t>
  </si>
  <si>
    <t>1. Položka obsahuje:  – demontáž zajišťovací značky z jakékoliv nosné konstrukce  – případnou demontáž sloupku včetně základu, konzoly a jiné drobné nosné konstrukce  – naložení vybouraného materiálu na dopravní prostředek 2. Položka neobsahuje:  – odvoz vybouraného materiálu do skladu nebo na likvidaci  – poplatky za likvidaci odpadů, nacení se položkami ze ssd 0 3. Způsob měření: Udává se počet kusů kompletní konstrukce nebo práce.</t>
  </si>
  <si>
    <t>R965852</t>
  </si>
  <si>
    <t>DEMONTÁŽ ZAJIŠŤOVACÍ ZNAČKY - ODVOZ (NA LIKVIDACI ODPADŮ NEBO JINÉ URČENÉ MÍSTO)</t>
  </si>
  <si>
    <t>tkm</t>
  </si>
  <si>
    <t>odvoz na skládku do 20km</t>
  </si>
  <si>
    <t>TKM=((znač 6*0,068)+(zákl 6*0,050))*20=14,16tkm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</si>
  <si>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</si>
  <si>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>R965841</t>
  </si>
  <si>
    <t>DEMONTÁŽ JAKÉKOLIV NÁVĚSTI</t>
  </si>
  <si>
    <t>rychlostník 40 (1ks) - osadí se do původní polohy</t>
  </si>
  <si>
    <t>p=1 ks</t>
  </si>
  <si>
    <t>R965891</t>
  </si>
  <si>
    <t>DEMONTÁŽ INFORMAČNÍ TABULE ORIENTAČNÍHO SYSTÉMU</t>
  </si>
  <si>
    <t>u výh č.4 - osadí se do původní polohy</t>
  </si>
  <si>
    <t>R549510</t>
  </si>
  <si>
    <t>ŘEZÁNÍ KOLEJNIC</t>
  </si>
  <si>
    <t>všechny řezy se nacházejí v prostoru zřízené BK, na začátku a konci jednotlivých míst rekonstrukcí; případné další řezání kolejnic kolejových polí a výhybek je součástí položky jejich demontáže a montáže</t>
  </si>
  <si>
    <t>p=2(BK)+2(BK)+2(BK)+2(BK)+2(BK)+2(BK)=12ks</t>
  </si>
  <si>
    <t>1. Položka obsahuje:  – rozřezání kolejnic všech profilů  – příplatky za ztížené podmínky při práci v koleji, např. překážky po stranách koleje, práci v tunelu ap. 2. Položka neobsahuje:  X 3. Způsob měření: Udává se počet kusů kompletní konstrukce nebo práce..</t>
  </si>
  <si>
    <t>R965111</t>
  </si>
  <si>
    <t>DEMONTÁŽ KOLEJE NA BETONOVÝCH PRAŽCÍCH DO KOLEJOVÝCH POLÍ</t>
  </si>
  <si>
    <t>pro zpětné vložení do koleje č.3</t>
  </si>
  <si>
    <t>L=40,412m</t>
  </si>
  <si>
    <t>(Položka určena víceméně pro vyjmutí a zpětné vložení, např. v provizorních stavech.) 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přeložení na vhodnou deponii v blízkosti místa demontáže, popř. naložení na dopravní prostředek  – příplatky za ztížené podmínky při práci v kolejišti, např. za překážky na straně koleje apod. 2. Položka neobsahuje:  X 3. Způsob měření: Měří se délka koleje ve smyslu ČSN 73 6360, tj. v ose koleje.</t>
  </si>
  <si>
    <t>R965113</t>
  </si>
  <si>
    <t>DEMONTÁŽ KOLEJE NA BETONOVÝCH PRAŽCÍCH DO KOLEJOVÝCH POLÍ S ODVOZEM NA MONTÁŽNÍ ZÁKLADNU S NÁSLEDNÝM ROZEBRÁNÍM</t>
  </si>
  <si>
    <t>L=49,059(1)+1,204(3)+148,543(1)+24,998(tr)=223,804m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</si>
  <si>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  2. Položka neobsahuje:  – odvoz nevyhovujícího materiálu na likvidaci  – poplatky za likvidaci odpadů, nacení se položkami ze ssd 0 3. Způsob měření: Měří se délka koleje ve smyslu ČSN 73 6360, tj. v ose koleje.</t>
  </si>
  <si>
    <t>R965123</t>
  </si>
  <si>
    <t>DEMONTÁŽ KOLEJE NA DŘEVĚNÝCH PRAŽCÍCH DO KOLEJOVÝCH POLÍ S ODVOZEM NA MONTÁŽNÍ ZÁKLADNU S NÁSLEDNÝM ROZEBRÁNÍM</t>
  </si>
  <si>
    <t>L=30,033(3)+27,133(1)+25,000(1)+7,902(1)+73,959(2)+25,028(2)=189,055m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</si>
  <si>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délka koleje ve smyslu ČSN 73 6360, tj. v ose koleje.</t>
  </si>
  <si>
    <t>R965126</t>
  </si>
  <si>
    <t>DEMONTÁŽ KOLEJE NA DŘEVĚNÝCH PRAŽCÍCH - ODVOZ ROZEBRANÝCH SOUČÁSTÍ (Z MÍSTA DEMONTÁŽE NEBO Z MONTÁŽNÍ ZÁKLADNY) K LIKVIDACI</t>
  </si>
  <si>
    <t>odvoz z MZ Č.Budějovice do místa likvidace dřevěných pražců (CELIO): vzdálenost=245km</t>
  </si>
  <si>
    <t>TKM=28,124*245=6.890,38tkm; (kolej,počet pražců (6 samostatnýchúseků): p=(189,055/0,611)+6=316ks; m=316*0,089=28,124t)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</si>
  <si>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</si>
  <si>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R965223</t>
  </si>
  <si>
    <t>DEMONTÁŽ VÝHYBKOVÉ KONSTRUKCE NA DŘEVĚNÝCH PRAŽCÍCH DO KOLEJOVÝCH POLÍ S ODVOZEM NA MONTÁŽNÍ ZÁKLADNU S NÁSLEDNÝM ROZEBRÁNÍM</t>
  </si>
  <si>
    <t>L=20,794(4)+20,835(4)+20,768(4)+27,072(6)+27,108(6)+27,094(6)=143,671m</t>
  </si>
  <si>
    <t>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rozvinutá délka výhybkové konstrukce ve všech větvcích dle ČSN 73 6360, tj. v ose koleje.</t>
  </si>
  <si>
    <t>R965226</t>
  </si>
  <si>
    <t>DEMONTÁŽ VÝHYBKOVÉ KONSTRUKCE NA DŘEVĚNÝCH PRAŽCÍCH - ODVOZ ROZEBRANÝCH SOUČÁSTÍ (Z MÍSTA DEMONTÁŽE NEBO Z MONTÁŽNÍ ZÁKLADNY) K LIKVIDACI</t>
  </si>
  <si>
    <t>TKM=16,854*245=4.129,23tkm; (výhybky, hmotnosti dřevěných pražců dle SR103/6-2(S)(z TPD 60/02):m=7,488(4)+9,366(6)=16,854t)</t>
  </si>
  <si>
    <t>R965010</t>
  </si>
  <si>
    <t>ODSTRANĚNÍ KOLEJOVÉHO LOŽE A DRÁŽNÍCH STEZEK</t>
  </si>
  <si>
    <t>v jednotlivých místech rekonstrukce</t>
  </si>
  <si>
    <t>V=((860,789(KL)+204,421(DS)+31,94(DS)+11,408(DS))*0,55)+((1366,976(KL)+297,426(DS)+65,858(DS)+182,690(DS))*0,600)=1.757,48m3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</si>
  <si>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</si>
  <si>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R965021</t>
  </si>
  <si>
    <t>ODSTRANĚNÍ KOLEJOVÉHO LOŽE A DRÁŽNÍCH STEZEK - ODVOZ NA SKLÁDKU</t>
  </si>
  <si>
    <t>M3KM</t>
  </si>
  <si>
    <t>M3KM=1.757,48*20=35.149,60m3km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</si>
  <si>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</si>
  <si>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R512550</t>
  </si>
  <si>
    <t>KOLEJOVÉ LOŽE - ZŘÍZENÍ Z KAMENIVA HRUBÉHO DRCENÉHO (ŠTĚRK)</t>
  </si>
  <si>
    <t>nové, v jednotlivých místech rekonstrukce</t>
  </si>
  <si>
    <t>V=(před přej. 860,789*0,55)+(za přej. 1.366,976*0,60)=1.293,62m3</t>
  </si>
  <si>
    <t>1. Položka obsahuje:  – dodávku, dopravu a uložení kameniva předepsané specifikace a frakce v požadované míře zhutnění 2. Položka neobsahuje:  X 3. Způsob měření: Měří se objem kolejového lože v projektovaném profilu.</t>
  </si>
  <si>
    <t>R513550</t>
  </si>
  <si>
    <t>KOLEJOVÉ LOŽE - DOPLNĚNÍ Z KAMENIVA HRUBÉHO DRCENÉHO (ŠTĚRK)</t>
  </si>
  <si>
    <t>nové, doplnění v jednotlivých místech rekonstrukce</t>
  </si>
  <si>
    <t>V1(příč-pos)=96,000*2,148*0,15=30,93m3;  V2(sm-výšk)=(650,489(1)+113,117(3)+152,968(2))*2,148*0,05=98,44m3;  V3(sm-výšk-násl)=(650,489(1)+113,117(3)+152,968(2))*2,148*0,02=39,38m3;  ŠL-doplnění celkem: V=V1+V2+V3=30,93+98,44+39,38=168,75m3</t>
  </si>
  <si>
    <t>R52X000</t>
  </si>
  <si>
    <t>KOLEJ ZPĚTNĚ NAMONTOVANÁ Z VYZÍSKANÉHO MATERIÁLU</t>
  </si>
  <si>
    <t>demontovaná KP po snížení nivelety v koleji č.3</t>
  </si>
  <si>
    <t>L=11,068(3)+29,344(3)=40,412m</t>
  </si>
  <si>
    <t>1. Položka obsahuje:  – ověření kvality vyzískaných materiálů s případnou regenerací do předpisového stavu  – defektoskopické zkoušky kolejnic, jsou-li vyžadovány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</si>
  <si>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R543331</t>
  </si>
  <si>
    <t>VÝMĚNA KOLEJNICE 49 E1 JEDNOTLIVĚ</t>
  </si>
  <si>
    <t>z důvodu odstranění svaru v BK v koleji č.3 a v traťové koleji</t>
  </si>
  <si>
    <t>L=(12,500+12,500)*2=50,000m</t>
  </si>
  <si>
    <t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X 3. Způsob měření: Měří se délka kolejnice v metech délkových.</t>
  </si>
  <si>
    <t>R543412</t>
  </si>
  <si>
    <t>VÝMĚNA UPEVNĚNÍ (ŠROUBŮ, SPON, SVĚREK, KROUŽKŮ) PRUŽNÉHO</t>
  </si>
  <si>
    <t>PÁR</t>
  </si>
  <si>
    <t>p=((12,500+12,500)+1)*2=44párů</t>
  </si>
  <si>
    <t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X 3. Způsob měření: Udává se vždy pár, tj. po dvou kusech úložných ploch kolejnice na každém pražci.</t>
  </si>
  <si>
    <t>R965115</t>
  </si>
  <si>
    <t>DEMONTÁŽ KOLEJE NA BETONOVÝCH PRAŽCÍCH - ODVOZ ROZEBRANÝCH SOUČÁSTÍ NA MONTÁŽNÍ ZÁKLADNU</t>
  </si>
  <si>
    <t>odvoz vyměněných kolejnic na MZ</t>
  </si>
  <si>
    <t>TKM=2,472*15=37,07tkm; (m=50,000*0,04943=2,472t)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</si>
  <si>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</si>
  <si>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R528252</t>
  </si>
  <si>
    <t>KOLEJ 49 E1, ROZD. "D", BEZSTYKOVÁ, PR. BET. BEZPODKLADNICOVÝ, UP. PRUŽNÉ</t>
  </si>
  <si>
    <t>koleje staniční a traťová (B91S/2+W14)</t>
  </si>
  <si>
    <t>L=30,000(3)+75,000(1)+25,000(1)+148,500(1)+25,000(2)+25,000(tr)=328,500m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</si>
  <si>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</si>
  <si>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R5332C3</t>
  </si>
  <si>
    <t>J 49 1:12-500, PR. BET., UP. PRUŽNÉ - dodávka</t>
  </si>
  <si>
    <t>VŠICHNI UCHAZEČI OCENÍ STEJNOU ČÁSTKOU: 3 960 890 Kč. 
výhybka transformovaná: Obl-j49-1:12-500(536,000/258,270)-I-zl-P-p-ČZ-b-KS-SK-K1</t>
  </si>
  <si>
    <t>1. Položka obsahuje:  –  dodávku uvedeného typu výhybky nebo jiné výhybkové konstrukce včetně pražců, upevňovadel a drobného kolejiva v uvedeném rozdělení koleje pro normální rozchod kolejí (1435 mm)  –  2. Položka neobsahuje:  –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Kusem se rozumí kompletní výhybka nebo výhybková konstrukce.</t>
  </si>
  <si>
    <t>J 49 1:12-500, PR. BET., UP. PRUŽNÉ-montáž</t>
  </si>
  <si>
    <t>výhybka transformovaná: Obl-j49-1:12-500(536,000/258,270)-I-zl-P-p-ČZ-b-KS-SK-K1</t>
  </si>
  <si>
    <t>p=1ks, cena dle cenové nabídky</t>
  </si>
  <si>
    <t>1. Položka obsahuje:  – defektoskopické zkoušky kolejnic, jsou-li vyžadovány  – montáž výhybky z předmontovaných polí nebo ze součástí železničního svršku uvedených typů na montážní základně nebo přímo na staveništi  – dopravu předmontovaných nebo smontovaných výhybkových polí nebo součástí z montážní základny na místo určení, pokud si to zvolená technologie pokládky vyžaduje  – pokládku výhybky nebo jiné výhybkové konstrukce pomocí vhodného kladecího prostředku  – sespojkování jednotlivých předmontovaných výhybkových polí bez jejich svaření  – směrovou a výškovou úpravu koleje do předepsané polohy včetně stabilizace kolejového lože  – konečnou výškovou a směrovou úpravu výhybkové konstrukce do předepsané polohy projektem nebo jiným zadáním včetně stabilizace kolejového lože  – očištění a naolejování spojkových a svěrkových šroubů před zahájením provozu  – základní výhybkové propojky namontované (výrobcem výhybkové konstrukce)  – pomocné a dokončovací práce  – případné ztížení práce při překážách na jedné nebo obou stranách, v tunelu i při rekonstrukcích 2. Položka neobsahuje:  - dodávku uvedeného typu výhybky nebo jiné výhybkové konstrukce včetně pražců, upevňovadel a drobného kolejiva v uvedeném rozdělení koleje pro normální rozchod kolejí (1435 mm)  – zřízení kolejového lože  – kompletní kolejový rošt na atypických výhybkových (krátkých) pražcích (naceňuje se položkami ve sd 52)  – kompletní kolejový rošt na společných výhybkových (dlouhých) pražcích (naceňuje se položkami ve sd 52)  – montážní a závěrné svary, svařování kolejnic do bezstykové koleje  – žlabové pražce  – izolované styky  – tepelně opracované jazyky a opornice  – válečkové (nadzvedávací) stoličky  – přechodové kolejnice  – broušení koleje  – nadstandardní srdcovky  – omezovač polohy jazyka  – snímače jazyka včetně prodloužení stoliček pro snímač jazyka  – závěry a přestavníky včetně výměnových těles  – ohřev výhybek  – dodatečné výhybkové propojky, naceňují se položkami ve sd 75C 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Kusem se rozumí kompletní výhybka nebo výhybková konstrukce.</t>
  </si>
  <si>
    <t>R5332000</t>
  </si>
  <si>
    <t>J 49 1:14-760, PR. BET., UP. PRUŽNÉ-dodávka</t>
  </si>
  <si>
    <t>VŠICHNI UCHAZEČI OCENÍ STEJNOU ČÁSTKOU: 4 746 520 Kč. 
výhybka transformovaná: Obl-j49-1:14-760(379,000/252,243)-zl-L-p-ČZ-b-KS-SK-K1</t>
  </si>
  <si>
    <t>1. Položka obsahuje:  –  dodávku uvedeného typu výhybky nebo jiné výhybkové konstrukce včetně pražců, upevňovadel a drobného kolejiva v uvedeném rozdělení koleje pro normální rozchod kolejí (1435 mm)  2. Položka neobsahuje:  – 3. Způsob měření: Kusem se rozumí kompletní výhybka nebo výhybková konstrukce.</t>
  </si>
  <si>
    <t>J 49 1:14-760, PR. BET., UP. PRUŽNÉ-montáž</t>
  </si>
  <si>
    <t>výhybka transformovaná: Obl-j49-1:14-760(379,000/252,243)-zl-L-p-ČZ-b-KS-SK-K1</t>
  </si>
  <si>
    <t>1. Položka obsahuje:  – defektoskopické zkoušky kolejnic, jsou-li vyžadovány  – montáž výhybky z předmontovaných polí nebo ze součástí železničního svršku uvedených typů na montážní základně nebo přímo na staveništi  – dopravu předmontovaných nebo smontovaných výhybkových polí nebo součástí z montážní základny na místo určení, pokud si to zvolená technologie pokládky vyžaduje  – pokládku výhybky nebo jiné výhybkové konstrukce pomocí vhodného kladecího prostředku  – sespojkování jednotlivých předmontovaných výhybkových polí bez jejich svaření  – směrovou a výškovou úpravu koleje do předepsané polohy včetně stabilizace kolejového lože  – konečnou výškovou a směrovou úpravu výhybkové konstrukce do předepsané polohy projektem nebo jiným zadáním včetně stabilizace kolejového lože  – očištění a naolejování spojkových a svěrkových šroubů před zahájením provozu  – základní výhybkové propojky namontované (výrobcem výhybkové konstrukce)  – pomocné a dokončovací práce  – případné ztížení práce při překážách na jedné nebo obou stranách, v tunelu i při rekonstrukcích 2. Položka neobsahuje: - dodávku uvedeného typu výhybky nebo jiné výhybkové konstrukce včetně pražců, upevňovadel a drobného kolejiva v uvedeném rozdělení koleje pro normální rozchod kolejí (1435 mm)   – zřízení kolejového lože  – kompletní kolejový rošt na atypických výhybkových (krátkých) pražcích (naceňuje se položkami ve sd 52)  – kompletní kolejový rošt na společných výhybkových (dlouhých) pražcích (naceňuje se položkami ve sd 52)  – montážní a závěrné svary, svařování kolejnic do bezstykové koleje  – žlabové pražce  – izolované styky  – tepelně opracované jazyky a opornice  – válečkové (nadzvedávací) stoličky  – přechodové kolejnice  – broušení koleje  – nadstandardní srdcovky  – omezovač polohy jazyka  – snímače jazyka včetně prodloužení stoliček pro snímač jazyka  – závěry a přestavníky včetně výměnových těles  – ohřev výhybek  – dodatečné výhybkové propojky, naceňují se položkami ve sd 75C 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Kusem se rozumí kompletní výhybka nebo výhybková konstrukce.</t>
  </si>
  <si>
    <t>R549210</t>
  </si>
  <si>
    <t>PRAŽCOVÁ KOTVA V NOVĚ ZŘIZOVANÉ KOLEJI</t>
  </si>
  <si>
    <t>ve výhybce č.6 a v navazující traťové koleji (v místě rekonstrukce koleje)</t>
  </si>
  <si>
    <t>p=11(výh-č.6, pr-bet-výh-VPS)+14(tr, pr-bet-B91S/2)=25ks (na každý 3.betonový pražec)</t>
  </si>
  <si>
    <t>1. Položka obsahuje:  – dodávku a montáž pražcové kotvy  – případné odhrabání štěrku v místě zabudování pražcové kotvy bez ohledu na ulehlost  – po dokončení montáže navrácení 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</si>
  <si>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R549220</t>
  </si>
  <si>
    <t>PRAŽCOVÁ KOTVA VE STÁVAJÍCÍ KOLEJI</t>
  </si>
  <si>
    <t>v traťové koleji za výhybkou č.6 (za koncem rekonstrukce koleje)</t>
  </si>
  <si>
    <t>p=11(tr, pr-bet-SB8 (na každý 3.beton pr)</t>
  </si>
  <si>
    <t>1. Položka obsahuje:  – dodávku a montáž pražcové kotvy  – odhrabání štěrku v místě zabudování pražcové kotvy bez ohledu na ulehlost  – po dokončení montáže navrácení 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</si>
  <si>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R541121</t>
  </si>
  <si>
    <t>PŘÍČNÝ POSUN KOLEJE NA PRAŽCÍCH BETONOVÝCH DO 0,5 M</t>
  </si>
  <si>
    <t>ve staniční koleji č.1</t>
  </si>
  <si>
    <t>L=96,00m</t>
  </si>
  <si>
    <t>1. Položka obsahuje:  – veškeré práce spojené s příčným posunem kolejového roštu včetně přeházení a úpravy štěrkového lože  – příplatky za ztížené podmínky při práci v koleji, např. překážky po stranách koleje, práci v tunelu apod. 2. Položka neobsahuje:  – zrušení a znovuzřízení bezstykové koleje  – případné doplnění štěrkového lože 3. Způsob měření: Měří se délka koleje ve smyslu ČSN 73 6360, tj. v ose koleje.</t>
  </si>
  <si>
    <t>28</t>
  </si>
  <si>
    <t>R542121</t>
  </si>
  <si>
    <t>SMĚROVÉ A VÝŠKOVÉ VYROVNÁNÍ KOLEJE NA PRAŽCÍCH BETONOVÝCH DO 0,05 M</t>
  </si>
  <si>
    <t>L=70,412(3)+241,38(1)+25,000(1)+148,500(1)+25,000(2)+116,519(tr)=626,811m</t>
  </si>
  <si>
    <t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</si>
  <si>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29</t>
  </si>
  <si>
    <t>R542221</t>
  </si>
  <si>
    <t>SMĚROVÉ A VÝŠKOVÉ VYROVNÁNÍ VÝHYBKOVÉ KONSTRUKCE NA PRAŽCÍCH BETONOVÝCH DO 0,05 M</t>
  </si>
  <si>
    <t>L=((21,997(4)+21,997(4)+20,797(4)+27,108(6)+27,108(6)+27,108(6)=146,115m</t>
  </si>
  <si>
    <t>30</t>
  </si>
  <si>
    <t>R545121</t>
  </si>
  <si>
    <t>SVAR KOLEJNIC (STEJNÉHO TVARU) 49 E1, T JEDNOTLIVĚ</t>
  </si>
  <si>
    <t>montážní a závěrné svary BK</t>
  </si>
  <si>
    <t>p=6(3)+6(1)+14(výh4)+2(1)+12(1)+14(výh6)+4(tr)=58ks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</si>
  <si>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</si>
  <si>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31</t>
  </si>
  <si>
    <t>R549311</t>
  </si>
  <si>
    <t>ZRUŠENÍ A ZNOVUZŘÍZENÍ BEZSTYKOVÉ KOLEJE NA NEDEMONTOVANÝCH ÚSECÍCH V KOLEJI</t>
  </si>
  <si>
    <t>v jednotlivých místech rekonstrukce: v koleji č.1, 2, 3 a traťové koleji za výhybkou č.6</t>
  </si>
  <si>
    <t>L=70,412(3)+87,500(1)+25,000(1)+148,500(1)+79,009(2)+37,500(tr)=447,912m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</si>
  <si>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</si>
  <si>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32</t>
  </si>
  <si>
    <t>R549312</t>
  </si>
  <si>
    <t>ZRUŠENÍ A ZNOVUZŘÍZENÍ BEZSTYKOVÉ KOLEJE NA NEDEMONTOVANÝCH ÚSECÍCH VE VÝHYBCE</t>
  </si>
  <si>
    <t>v jednotlivých místech rekonstrukce: výhybky č.4 a č.6</t>
  </si>
  <si>
    <t>33</t>
  </si>
  <si>
    <t>R549111</t>
  </si>
  <si>
    <t>BROUŠENÍ KOLEJE A VÝHYBEK</t>
  </si>
  <si>
    <t>L=650,489(1-tr)+113,117(3)+79,009(2)=842,615m</t>
  </si>
  <si>
    <t>1. Položka obsahuje:  – přípravné práce, zejména odstraňování překážek v koleji a výhybce, např. odstranění kolejových propojek, ukolejnění ap.  – vlastní broušení a související práce a materiál, např. brusivo  – dokončovací práce, zejména zpětná montáž odstraněného zařízení, např. kolejových propojek, ukolejnění ap.  – dopravu brousící soupravy a doprovodných vozů na místo broušení a zpět  – příplatky za ztížené podmínky při práci v koleji, např. překážky po stranách koleje, práci v tunelu ap. 2. Položka neobsahuje:  X 3. Způsob měření: Měří se délka koleje ve smyslu ČSN 73 6360, tj. v ose koleje.</t>
  </si>
  <si>
    <t>34</t>
  </si>
  <si>
    <t>R925110</t>
  </si>
  <si>
    <t>DRÁŽNÍ STEZKY Z DRTI TL. DO 50 MM</t>
  </si>
  <si>
    <t>M2</t>
  </si>
  <si>
    <t>v ŽST v místech rekonstrukcí - zapuštěné ŠL (zplanimetrováno)</t>
  </si>
  <si>
    <t>P=204,421(3)+15,943(3-1)+11,408(2)+297,426(1-tr)+65,858(1-2)+182,690(2-4)=777,75m2</t>
  </si>
  <si>
    <t>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tvar dosypávek pod drážní stezkou.</t>
  </si>
  <si>
    <t>35</t>
  </si>
  <si>
    <t>R925120</t>
  </si>
  <si>
    <t>DRÁŽNÍ STEZKY Z DRTI TL. PŘES 50 MM</t>
  </si>
  <si>
    <t>36</t>
  </si>
  <si>
    <t>R542312</t>
  </si>
  <si>
    <t>NÁSLEDNÁ ÚPRAVA SMĚROVÉHO A VÝŠKOVÉHO USPOŘÁDÁNÍ KOLEJE - PRAŽCE BETONOVÉ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</si>
  <si>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</si>
  <si>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37</t>
  </si>
  <si>
    <t>R542322</t>
  </si>
  <si>
    <t>NÁSLEDNÁ ÚPRAVA SMĚROVÉHO A VÝŠKOVÉHO USPOŘÁDÁNÍ VÝHYBKOVÉ KONSTRUKCE - PRAŽCE BETONOVÉ</t>
  </si>
  <si>
    <t>38</t>
  </si>
  <si>
    <t>R923122</t>
  </si>
  <si>
    <t>HEKTOMETROVNÍK Z UŽITÉHO MATERIÁLU</t>
  </si>
  <si>
    <t>zpětné osazení původních dle nového staničení navrženého v projektu, v úseku staničení 111,4 až 111,9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</si>
  <si>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</si>
  <si>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39</t>
  </si>
  <si>
    <t>R923132</t>
  </si>
  <si>
    <t>NÁMEZNÍK Z UŽITÉHO MATERIÁLU</t>
  </si>
  <si>
    <t>zpětné osazení původních do nové polohy</t>
  </si>
  <si>
    <t>p=2ks</t>
  </si>
  <si>
    <t>40</t>
  </si>
  <si>
    <t>R923362</t>
  </si>
  <si>
    <t>RYCHLOSTNÍK "3" - TERČ Z UŽITÉHO MATERIÁLU</t>
  </si>
  <si>
    <t>zpětné osazení původního do nové polohy (údaj na rychlostníku: 40)</t>
  </si>
  <si>
    <t>p=1ks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</si>
  <si>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</si>
  <si>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41</t>
  </si>
  <si>
    <t>R923471</t>
  </si>
  <si>
    <t>SKLONOVNÍK</t>
  </si>
  <si>
    <t>nový  (údaj na sklonovníku: 10)</t>
  </si>
  <si>
    <t>42</t>
  </si>
  <si>
    <t>R923811</t>
  </si>
  <si>
    <t>SLOUPEK DN 127 PRO NÁVĚST</t>
  </si>
  <si>
    <t>sloupek pro tabuli sklonovníku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</si>
  <si>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</si>
  <si>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43</t>
  </si>
  <si>
    <t>R923742</t>
  </si>
  <si>
    <t>TABULE "ČÍSLO KOLEJE" (NA OCELOVÉM SLOUPKU) Z UŽITÉHO MATERIÁLU</t>
  </si>
  <si>
    <t>zpětné osazení původní tabule do původní polohy</t>
  </si>
  <si>
    <t>44</t>
  </si>
  <si>
    <t>R923941</t>
  </si>
  <si>
    <t>ZAJIŠŤOVACÍ ZNAČKA KONZOLOVÁ (K) VČETNĚ OCELOVÉHO SLOUPKU</t>
  </si>
  <si>
    <t>zajištění hlavních bodů trasy směrového a výškového projektu koleje</t>
  </si>
  <si>
    <t>p=38ks</t>
  </si>
  <si>
    <t>1. Položka obsahuje:  – geodetické zaměření a kontrolu připravenosti pro osazení značky  – dodávku konzolové zajišťovací značky a slopku v požadovaném provedení  – vykopání jamky, osazení a zabetonování sloupku a upevnění podpůrné konstrukce na sloupek  – nalepení nebo uchycení zajišťovací značky a další související práce  – všechny potřebné pomůcky, stroje, nářadí a pomocný materiál  – kontrolní měření  – vyhotovení příslušné dokumentace 2. Položka neobsahuje:  X 3. Způsob měření: Udává se počet kusů kompletní konstrukce nebo práce.</t>
  </si>
  <si>
    <t>45</t>
  </si>
  <si>
    <t>R919114</t>
  </si>
  <si>
    <t>ŘEZÁNÍ ASFALTOVÉHO KRYTU VOZOVEK TL DO 200MM</t>
  </si>
  <si>
    <t>pro odstranění krytu po obou stranách koleje č.1, řezy ve vzdálenosti 2,250m od osy koleje</t>
  </si>
  <si>
    <t>L=8,20+8,20=16,40m</t>
  </si>
  <si>
    <t>položka zahrnuje řezání vozovkové vrstvy v předepsané tloušťce, včetně spotřeby vody</t>
  </si>
  <si>
    <t>46</t>
  </si>
  <si>
    <t>R11313A</t>
  </si>
  <si>
    <t>ODSTRANĚNÍ KRYTU ZPEVNĚNÝCH PLOCH S ASFALTOVÝM POJIVEM - BEZ DOPRAVY</t>
  </si>
  <si>
    <t>odstranění krytu po obou stranách koleje č.1 do vzdálenosti 2,250m od osy koleje</t>
  </si>
  <si>
    <t>V=1,50*8,40*0,10*2=2,520m3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</si>
  <si>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</si>
  <si>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47</t>
  </si>
  <si>
    <t>R11313B</t>
  </si>
  <si>
    <t>ODSTRANĚNÍ KRYTU ZPEVNĚNÝCH PLOCH S ASFALTOVÝM POJIVEM - DOPRAVA</t>
  </si>
  <si>
    <t>skládka do 20km</t>
  </si>
  <si>
    <t>TKM=5,55*20=110,88tkm (m=2,52*2,200=5,55t)</t>
  </si>
  <si>
    <t>Položka zahrnuje samostatnou dopravu suti a vybouraných hmot. Množství se určí jako součin hmotnosti [t] a požadované vzdálenosti [km].</t>
  </si>
  <si>
    <t>48</t>
  </si>
  <si>
    <t>R11333A</t>
  </si>
  <si>
    <t>ODSTRANĚNÍ PODKLADU ZPEVNĚNÝCH PLOCH S ASFALT POJIVEM - BEZ DOPRAVY</t>
  </si>
  <si>
    <t>odstranění podkladu po obou stranách koleje č.1 do vzdálenosti 2,250m od osy koleje</t>
  </si>
  <si>
    <t>V=1,50*8,40*0,08*2=2,016m3</t>
  </si>
  <si>
    <t>49</t>
  </si>
  <si>
    <t>R11333B</t>
  </si>
  <si>
    <t>ODSTRANĚNÍ PODKLADU ZPEVNĚNÝCH PLOCH S ASFALT POJIVEM - DOPRAVA</t>
  </si>
  <si>
    <t>TKM=4,44*20=88,704tkm (m=2,016*2,200=4,44t)</t>
  </si>
  <si>
    <t>50</t>
  </si>
  <si>
    <t>R965311</t>
  </si>
  <si>
    <t>ROZEBRÁNÍ PŘEJEZDU, PŘECHODU Z DÍLCŮ</t>
  </si>
  <si>
    <t>přejezd STRAIL mezi kolejnicemi</t>
  </si>
  <si>
    <t>P=9,60*1,43=13,73m2 (p=16ks dílů)</t>
  </si>
  <si>
    <t>1. Položka obsahuje:  – rozebrání železničního přejezdu nebo přechodu do součástí včetně hrubého očištění  – naložení vybouraného materiálu na dopravní prostředek  – příplatky za ztížené podmínky při práci v kolejišti, např. za překážky na straně koleje apod. 2. Položka neobsahuje:  – náklady na zřízení a odstranění dopravního značení objízdné trasy  – odvoz vybouraného materiálu do skladu nebo na likvidaci 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</si>
  <si>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51</t>
  </si>
  <si>
    <t>R965312</t>
  </si>
  <si>
    <t>ROZEBRÁNÍ PŘEJEZDU, PŘECHODU Z DÍLCŮ - ODVOZ (NA LIKVIDACI ODPADŮ NEBO JINÉ URČENÉ MÍSTO)</t>
  </si>
  <si>
    <t>vzdálenost do 15km (dle OŘ ST ČB)</t>
  </si>
  <si>
    <t>TKM=(16*0,135)*15=32,40tkm (m=0,135t/ks)</t>
  </si>
  <si>
    <t>52</t>
  </si>
  <si>
    <t>R29611</t>
  </si>
  <si>
    <t>OSTATNÍ POŽADAVKY - ODBORNÝ DOZOR</t>
  </si>
  <si>
    <t>HOD</t>
  </si>
  <si>
    <t>t=80hod</t>
  </si>
  <si>
    <t>zahrnuje veškeré náklady spojené s objednatelem požadovaným dozorem</t>
  </si>
  <si>
    <t>53</t>
  </si>
  <si>
    <t>R2520</t>
  </si>
  <si>
    <t>ZKOUŠENÍ MATERIÁLŮ NEZÁVISLOU ZKUŠEBNOU</t>
  </si>
  <si>
    <t>zkoušky a rozbory ŠL při realizaci stavby</t>
  </si>
  <si>
    <t>p=3ks (předpoklad)</t>
  </si>
  <si>
    <t>zahrnuje veškeré náklady spojené s objednatelem požadovanými zkouškami</t>
  </si>
  <si>
    <t>99</t>
  </si>
  <si>
    <t>Poplatky za uložení odpadu na skládky</t>
  </si>
  <si>
    <t>54</t>
  </si>
  <si>
    <t>R15140</t>
  </si>
  <si>
    <t>POPLATKY ZA LIKVIDACI ODPADŮ NEKONTAMINOVANÝCH - 17 01 01 BETON Z DEMOLIC OBJEKTŮ, ZÁKLADŮ TV</t>
  </si>
  <si>
    <t>T</t>
  </si>
  <si>
    <t>vybourané zajišťovací značky, základy zajišťovacích značek</t>
  </si>
  <si>
    <t>m=(6*0,068)+(6*0,050)=0,708t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</si>
  <si>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</si>
  <si>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55</t>
  </si>
  <si>
    <t>R15150</t>
  </si>
  <si>
    <t>POPLATKY ZA LIKVIDACI ODPADŮ NEKONTAMINOVANÝCH - 17 05 08 ŠTĚRK Z KOLEJIŠTĚ (ODPAD PO RECYKLACI)</t>
  </si>
  <si>
    <t>odtěžené kolejové lože a drážní stezky v místě jednotlivých rekonstrukcí</t>
  </si>
  <si>
    <t>m=1.757,48*2,035=3.576,47t</t>
  </si>
  <si>
    <t>56</t>
  </si>
  <si>
    <t>R15520</t>
  </si>
  <si>
    <t>POPLATKY ZA LIKVIDACI ODPADŮ NEBEZPEČNÝCH - 17 02 04* ŽELEZNIČNÍ PRAŽCE DŘEVĚNÉ</t>
  </si>
  <si>
    <t>demontované dřevěné pražce z kolejí a výhybek</t>
  </si>
  <si>
    <t>m=28,124(kol)+16,854(výh)=44,978t</t>
  </si>
  <si>
    <t>57</t>
  </si>
  <si>
    <t>R15130</t>
  </si>
  <si>
    <t>POPLATKY ZA LIKVIDACI ODPADŮ NEKONTAMINOVANÝCH - 17 03 02 VYBOURANÝ ASFALTOVÝ BETON BEZ DEHTU</t>
  </si>
  <si>
    <t>odstranění asfaltové vozovky podél koleje č.1 na přejezdu P5578</t>
  </si>
  <si>
    <t>m=2,52*2,20=5,55t</t>
  </si>
  <si>
    <t>E.1.1.2</t>
  </si>
  <si>
    <t>Železniční spodek</t>
  </si>
  <si>
    <t xml:space="preserve">  SO 11-11-02</t>
  </si>
  <si>
    <t>SO 11-11-02</t>
  </si>
  <si>
    <t>R11090</t>
  </si>
  <si>
    <t>VŠEOBECNÉ VYKLIZENÍ OSTATNÍCH PLOCH</t>
  </si>
  <si>
    <t>vyklizení ploch před a za přejezdem a stávajícího příkopu vlevo za výhybkou č.6 od nepořádku a odpadů</t>
  </si>
  <si>
    <t>P=(140+230+60)*2=860m2 (zplanimetrováno)</t>
  </si>
  <si>
    <t>zahrnuje odstranění všech překážek pro uskutečnění stavby</t>
  </si>
  <si>
    <t>R11110</t>
  </si>
  <si>
    <t>ODSTRANĚNÍ TRAVIN</t>
  </si>
  <si>
    <t>z prostoru příkopů vlevo za přejezdem P5578</t>
  </si>
  <si>
    <t>P=(230+60)*2=580m2 (zplanimetrováno)</t>
  </si>
  <si>
    <t>odstranění travin bez ohledu na způsob provedení přemístění travin s uložením na hromady</t>
  </si>
  <si>
    <t>R11120</t>
  </si>
  <si>
    <t>ODSTRANĚNÍ KŘOVIN</t>
  </si>
  <si>
    <t>nesouvislé porosty do 40m2 v příkopech vlevo a vpravo za přejezdem P5578</t>
  </si>
  <si>
    <t>P=(12+38+36+38+20+16+20)+(36+10)=226m2</t>
  </si>
  <si>
    <t>odstranění křovin a stromů do průměru 100 mm doprava dřevin bez ohledu na vzdálenost spálení na hromadách nebo štěpkování</t>
  </si>
  <si>
    <t>R11328</t>
  </si>
  <si>
    <t>ODSTRANĚNÍ PŘÍKOPŮ, ŽLABŮ A RIGOLŮ Z PŘÍKOPOVÝCH TVÁRNIC</t>
  </si>
  <si>
    <t>stávající zpevněný příkop vlevo v místě výhybky a za výhybkou č.6a</t>
  </si>
  <si>
    <t>P=0,65*50,00=32,50m2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</si>
  <si>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</si>
  <si>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R11328B</t>
  </si>
  <si>
    <t>ODSTRANĚNÍ PŘÍKOPŮ, ŽLABŮ A RIGOLŮ Z PŘÍKOPOVÝCH TVÁRNIC - DOPRAVA</t>
  </si>
  <si>
    <t>(vzdálenost skládky od místa stavby do 20km)</t>
  </si>
  <si>
    <t>TKM=((32,50*0,20)*2,500)*20=325,00tkm; m=32,50*0,20*2,500=16,25t</t>
  </si>
  <si>
    <t>R12373A</t>
  </si>
  <si>
    <t>ODKOP PRO SPOD STAVBU SILNIC A ŽELEZNIC TŘ. I - BEZ DOPRAVY</t>
  </si>
  <si>
    <t>oblast sanace za přejezdem P5578</t>
  </si>
  <si>
    <t>V=(1,810*0,350)+(0,40*50,00)=653,50m3 (zplanimetrováno)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</si>
  <si>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</si>
  <si>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R12373B</t>
  </si>
  <si>
    <t>ODKOP PRO SPOD STAVBU SILNIC A ŽELEZNIC TŘ. I - DOPRAVA</t>
  </si>
  <si>
    <t>M3KM=633,50*20=12.670,00 m3km</t>
  </si>
  <si>
    <t>Položka zahrnuje samostatnou dopravu zeminy. Množství se určí jako součin kubatury [m3] a požadované vzdálenosti [km].</t>
  </si>
  <si>
    <t>R215663</t>
  </si>
  <si>
    <t>ÚPRAVA PODLOŽÍ HYDRAULICKÝMI POJIVY DO 2% HL DO 0,5M</t>
  </si>
  <si>
    <t>zlepšení zeminy stávajícího podloží (návrh GTP: 3%)</t>
  </si>
  <si>
    <t>P=1.810m2 (zplanimetrováno)</t>
  </si>
  <si>
    <t>položka zahrnuje zafrézování předepsaného množství hydraulického pojiva do podloží do hloubky do 0,5m, zhutnění druh hydraulického pojiva stanoví zadávací dokumentace</t>
  </si>
  <si>
    <t>R215669</t>
  </si>
  <si>
    <t>ÚPRAVA PODLOŽÍ HYDRAULICKÝMI POJIVY HL DO 0,5M - PŘÍPLATEK ZA DALŠÍCH 0,5%</t>
  </si>
  <si>
    <t>P=1810*2=3.620m2 (zplanimetrováno)</t>
  </si>
  <si>
    <t>položka zahrnuje příplatek za 0,5% dalšího (i započatého) množství hydraulického pojiva přes 2% druh hydraulického pojiva stanoví zadávací dokumentace</t>
  </si>
  <si>
    <t>R18110</t>
  </si>
  <si>
    <t>ÚPRAVA PLÁNĚ SE ZHUTNĚNÍM V HORNINĚ TŘ. I</t>
  </si>
  <si>
    <t>zhutnění pláně v rozsahu sanace</t>
  </si>
  <si>
    <t>položka zahrnuje úpravu pláně včetně vyrovnání výškových rozdílů. Míru zhutnění určuje projekt.</t>
  </si>
  <si>
    <t>Zakládání</t>
  </si>
  <si>
    <t>R212636</t>
  </si>
  <si>
    <t>TRATIVODY KOMPL Z TRUB Z PLAST HM DN DO 150MM, RÝHA TŘ II</t>
  </si>
  <si>
    <t>nově zřizované trativody pro doplnění odvodnění</t>
  </si>
  <si>
    <t>L=16,50+16,50+13,00=46,00m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</si>
  <si>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</si>
  <si>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R21197</t>
  </si>
  <si>
    <t>OPLÁŠTĚNÍ ODVODŇOVACÍCH ŽEBER Z GEOTEXTILIE</t>
  </si>
  <si>
    <t>geotextilie - hmotnost min. 160g/m2</t>
  </si>
  <si>
    <t>P=(2,40*(16,50+16,50))+(1,85*13,00)=103,25m2</t>
  </si>
  <si>
    <t>položka zahrnuje dodávku předepsané geotextilie, mimostaveništní a vnitrostaveništní dopravu a její uložení včetně potřebných přesahů (nezapočítávají se do výměry)</t>
  </si>
  <si>
    <t>R894846</t>
  </si>
  <si>
    <t>ŠACHTY KANALIZAČNÍ PLASTOVÉ D 400MM</t>
  </si>
  <si>
    <t>šachty na nově zřizovaných trativodech pro doplnění odvodnění</t>
  </si>
  <si>
    <t>p=3ks</t>
  </si>
  <si>
    <t>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</t>
  </si>
  <si>
    <t>R501101</t>
  </si>
  <si>
    <t>ZŘÍZENÍ KONSTRUKČNÍ VRSTVY TĚLESA ŽELEZNIČNÍHO SPODKU ZE ŠTĚRKODRTI NOVÉ</t>
  </si>
  <si>
    <t>frakce 0-32mm</t>
  </si>
  <si>
    <t>V=1810*0,35=633,50m3 (zplanimetrováno)</t>
  </si>
  <si>
    <t>1. Položka obsahuje:  – nákup a dodání štěrkodrtě v požadované kvalitě podle zadávací dokumentace  – očištění podkladu, případně zřízení spojovací vrstvy  – uložení štěrkodrtě dle předepsaného technologického předpisu  – zřízení podkladní nebo konstrukční vrstvy ze štěrkodrtě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X 3. Způsob měření: Měří se metr krychlový.</t>
  </si>
  <si>
    <t>R935222</t>
  </si>
  <si>
    <t>PŘÍKOPOVÉ ŽLABY Z BETON TVÁRNIC ŠÍŘ DO 900MM DO BETONU TL 100MM</t>
  </si>
  <si>
    <t>reprofilace příkopu vlevo výhybky č.6, příkopové tvárnice TZZ4a</t>
  </si>
  <si>
    <t>L=50,00m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</si>
  <si>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</si>
  <si>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R965511</t>
  </si>
  <si>
    <t>ROZEBRÁNÍ NÁSTUPIŠTĚ TYPU TISCHER</t>
  </si>
  <si>
    <t>rektifikace hrany nástupiště mezi kolejemi č.1 a č.2</t>
  </si>
  <si>
    <t>L=155,27+1,68+25,00=181,95m</t>
  </si>
  <si>
    <t>1. Položka obsahuje:  – rozebrání nástupiště do součástí včetně hrubého očištění  – naložení vybouraného materiálu na dopravní prostředek  – příplatky za ztížené podmínky při práci v kolejišti, např. za překážky na straně koleje apod. 2. Položka neobsahuje:  – rozebrání krytu a podkladních vrstev zpevněných ploch  – zemní práce  – odvoz vybouraného materiálu do skladu nebo na likvidaci  – poplatky za likvidaci odpadů, nacení se položkami ze ssd 0 3. Způsob měření: Měří se vždy délka nástupní hrany nástupiště podél přilehlé koleje v metrech délkových, a to i u oboustranných nástupišť.</t>
  </si>
  <si>
    <t>R11318A</t>
  </si>
  <si>
    <t>ODSTRANĚNÍ KRYTU ZPEVNĚNÝCH PLOCH Z DLAŽDIC - BEZ DOPRAVY</t>
  </si>
  <si>
    <t>plocha nástupiště</t>
  </si>
  <si>
    <t>V=155,27*(1,66-0,60)*0,06=9,88m3</t>
  </si>
  <si>
    <t>R11332A</t>
  </si>
  <si>
    <t>ODSTRANĚNÍ PODKLADŮ ZPEVNĚNÝCH PLOCH Z KAMENIVA NESTMELENÉHO - BEZ DOPRAVY</t>
  </si>
  <si>
    <t>V=0,25*(155,27+1,68+25,00)=45,49m3</t>
  </si>
  <si>
    <t>R11332B</t>
  </si>
  <si>
    <t>ODSTRANĚNÍ PODKLADŮ ZPEVNĚNÝCH PLOCH Z KAMENIVA NESTMELENÉHO - DOPRAVA</t>
  </si>
  <si>
    <t>TKM=(45,49+2,035)*20=1851,44tkm</t>
  </si>
  <si>
    <t>R924242</t>
  </si>
  <si>
    <t>NÁSTUPIŠTĚ TISCHER ÚROVŇOVÉ JEDNOSTRANNÉ, O. V. 4,75 M, 2X TVÁRNICE Z UŽITÉHO MATERIÁLU</t>
  </si>
  <si>
    <t>při rektifikaci hrany nástupiště budou použity původní nástupištní prefabrikáty</t>
  </si>
  <si>
    <t>L=181,95m</t>
  </si>
  <si>
    <t>1. Položka obsahuje:  – ověření kvality vyzískaných materiálů s případnou regenerací do předpisového stavu  – dodávku veškerých prvků a částí daného typu nástupiště dle odpovídajících vzorových listů a TKP  – zřízení nástupiště Tischer na požadovanou osovou vzdálenost kolejí i výšku nástupní hrany nad TK  – náběhy v místech úrovňových přechodů nebo na koncích nástupiště, dále jednoduchá zakončení nástupiště  – příplatky za ztížené podmínky při práci v kolejišti, např. za překážky na straně koleje ap. 2. Položka neobsahuje:  – zemní práce, tj. odkopávky, hloubení rýh, násypy, zásypy ad.  – náklady na zřízení zpevněné plochy nástupiště, např. ze zámkové dlažby, asfaltu ap. včetně konstrukčních vrstev  – jiná zakončení nástupiště, např. schůdky apod. 3. Způsob měření: Měří se vždy délka nástupní hrany nástupiště podél přilehlé koleje v metrech délkových, a to i u oboustranných nástupišť.</t>
  </si>
  <si>
    <t>R17481</t>
  </si>
  <si>
    <t>ZÁSYP JAM A RÝH Z NAKUPOVANÝCH MATERIÁLŮ</t>
  </si>
  <si>
    <t>výplň nástupiště ze ŠD 4-32mm</t>
  </si>
  <si>
    <t>V=181,95*0,20=36,39m3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</si>
  <si>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</si>
  <si>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R56333</t>
  </si>
  <si>
    <t>VOZOVKOVÉ VRSTVY ZE ŠTĚRKODRTI TL. DO 150MM</t>
  </si>
  <si>
    <t>podkladní vrstva pro zámkovou dlažbu povrchu nástupiště ze ŠD 0-32mm</t>
  </si>
  <si>
    <t>P=181,95*0,40=72,78m2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</si>
  <si>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</si>
  <si>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R587206</t>
  </si>
  <si>
    <t>PŘEDLÁŽDĚNÍ KRYTU Z BETONOVÝCH DLAŽDIC SE ZÁMKEM</t>
  </si>
  <si>
    <t>pro předláždění plochy nástupiště budou použita původní zámková dlažba tl. 60mm, lože 30mm z kameniva</t>
  </si>
  <si>
    <t>P=155,27*(1,66-0,60)=164,59m2</t>
  </si>
  <si>
    <t>- pod pojmem *předláždění* se rozumí rozebrání stávající dlažby a pokládka dlažby ze stávajícího dlažebního materiálu (bez dodávky nového) - zahrnuje nezbytnou manipulaci s tímto materiálem (nakládání, doprava, složení, očištění) - dodání a rozprostření materiálu pro lože a jeho tloušťku předepsanou dokumentací a pro předepsanou výplň spar - eventuelní doplnění plochy s použitím nového materiálu se vykazuje v položce č.582</t>
  </si>
  <si>
    <t>t=80,00hod</t>
  </si>
  <si>
    <t>R2620</t>
  </si>
  <si>
    <t>ZKOUŠENÍ KONSTRUKCÍ A PRACÍ NEZÁVISLOU ZKUŠEBNOU</t>
  </si>
  <si>
    <t>kontrolní zatěžovací zkoušky na pláni tělesa železničního spodku (ptžs) při realizaci stavby</t>
  </si>
  <si>
    <t>p=6kpl (předpoklad)</t>
  </si>
  <si>
    <t>m=(TZZ4a 32,50*0,20)*2,500=16,75t</t>
  </si>
  <si>
    <t>R15111</t>
  </si>
  <si>
    <t>POPLATKY ZA LIKVIDACI ODPADŮ NEKONTAMINOVANÝCH - 17 05 04 VYTĚŽENÉ ZEMINY A HORNINY - I. TŘÍDA TĚŽITELNOSTI</t>
  </si>
  <si>
    <t>m=((san 1810*0,35)+(přík 0,40*50,00)+((trati 0,60*0,60*33,00)+(trati 0,60*0,40*13,00))*1,800=1203,30t</t>
  </si>
  <si>
    <t>R15320</t>
  </si>
  <si>
    <t>POPLATKY ZA LIKVIDACI ODPADŮ NEKONTAMINOVANÝCH - 17 05 04 STÁVAJÍCÍ SYPANÝ MATERIÁL Z NÁSTUPIŠŤ</t>
  </si>
  <si>
    <t>m=0,25*(155,27+1,68+25,00)*2,035=92,57t</t>
  </si>
  <si>
    <t>E.3.1</t>
  </si>
  <si>
    <t>Trakční vedení</t>
  </si>
  <si>
    <t xml:space="preserve">  SO 11-81-01</t>
  </si>
  <si>
    <t>Úprava TV</t>
  </si>
  <si>
    <t>SO 11-81-01</t>
  </si>
  <si>
    <t>203</t>
  </si>
  <si>
    <t>R74C134</t>
  </si>
  <si>
    <t>VÝŠKOVÁ A SMĚROVÁ REGULACE KONZOLY NEBO SIK</t>
  </si>
  <si>
    <t>Příloha č.1, příloha č.3</t>
  </si>
  <si>
    <t>1. Položka obsahuje:  – uvolnění a montáž stávajících závěsů troleje a nosného lana vč. potřebných mechanizmů, pomůcek a měření  2. Položka neobsahuje:  – závěs TV 3. Způsob měření: Udává se počet kusů kompletní konstrukce nebo práce.</t>
  </si>
  <si>
    <t>R74C135</t>
  </si>
  <si>
    <t>SVISLÝ POSUN KONZOLY NA STOŽÁRU</t>
  </si>
  <si>
    <t>Příloha č.3</t>
  </si>
  <si>
    <t>1. Položka obsahuje:  – demontáž a montáž konzoly vč. mechanizmů a měření  – definitivní regulaci konzoly 2. Položka neobsahuje:  – konzolu a upevňovací materiál 3. Způsob měření: Udává se počet kusů kompletní konstrukce nebo práce.</t>
  </si>
  <si>
    <t>R74C137</t>
  </si>
  <si>
    <t>UVOLNĚNÍ A ZPĚTNÁ MONTÁŽ TR NEBO NL V ZÁVĚSU</t>
  </si>
  <si>
    <t>1. Položka obsahuje:  – uvolnění lana nebo troleje ze závěsu a jeho opětovná montáž s použitím mechanizmů včetně potřebného měření 2. Položka neobsahuje:  – materiál 3. Způsob měření: Udává se počet kusů kompletní konstrukce nebo práce.</t>
  </si>
  <si>
    <t>R74C138</t>
  </si>
  <si>
    <t>VYVĚŠENÍ BOČNÍHO DRŽÁKU NA KONZOLE, SIK NEBO SMĚROVÉM LANĚ</t>
  </si>
  <si>
    <t>1. Položka obsahuje:  – materiál a montáž vyvěšení bočního držáku proti odvanutí vč. mechanizmů   2. Položka neobsahuje:  X 3. Způsob měření: Udává se počet kusů kompletní konstrukce nebo práce.</t>
  </si>
  <si>
    <t>R74C312</t>
  </si>
  <si>
    <t>VĚŠÁK TROLEJE ZÁKLADNÍ (PEVNÝ NEBO KLUZNÝ)</t>
  </si>
  <si>
    <t>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</si>
  <si>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R74C591</t>
  </si>
  <si>
    <t>VÝŠKOVÁ REGULACE TROLEJE</t>
  </si>
  <si>
    <t>1. Položka obsahuje:  – všechny náklady na regulaci troleje s použitím mechanizmů  – cena položky je vč. ostatních rozpočtových nákladů 2. Položka neobsahuje:  X 3. Způsob měření: Měří se metr délkový v ose vodiče nebo lana.</t>
  </si>
  <si>
    <t>R74C596</t>
  </si>
  <si>
    <t>ZAJIŠTĚNÍ KOTVENÍ NL A TR VŠECH SESTAV</t>
  </si>
  <si>
    <t>Příloha č.1, příloha 2, příloha č.3</t>
  </si>
  <si>
    <t>1. Položka obsahuje:  – všechny náklady na regulaci kotvení se všemi pomocnými doplňujícími pracemi vč,mechanismů 2. Položka neobsahuje:  X 3. Způsob měření: Udává se počet kusů kompletní konstrukce nebo práce.</t>
  </si>
  <si>
    <t>R74C5A1</t>
  </si>
  <si>
    <t>DEFINITIVNÍ REGULACE POHYBLIVÉHO KOTVENÍ TROLEJE</t>
  </si>
  <si>
    <t>R74C5A2</t>
  </si>
  <si>
    <t>DEFINITIVNÍ REGULACE POHYBLIVÉHO KOTVENÍ NOSNÉHO LANA</t>
  </si>
  <si>
    <t>R74C925</t>
  </si>
  <si>
    <t>PŘESUN UKOLEJNĚNÍ (DEMONTÁŽ + MONTÁŽ UKOLEJNĚNÍ NA JINOU KONSTRUKCI)</t>
  </si>
  <si>
    <t>1. Položka obsahuje:  – všechny náklady na demontáž a opětovnou montáž při stavebních postupech ,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</si>
  <si>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R74C933</t>
  </si>
  <si>
    <t>UKOLEJŇOVACÍ VODIČ IZOLOVANÝ VŮČI ZEMI (VČETNĚ PŘIPOJENÍ KE KONSTRUKCÍM)</t>
  </si>
  <si>
    <t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Měří se metr délkový v ose vodiče nebo lana.</t>
  </si>
  <si>
    <t>R74CF11</t>
  </si>
  <si>
    <t>TAŽNÉ HNACÍ VOZIDLO K PRACOVNÍM SOUPRAVÁM (PRO VODIČE - MONTÁŽ)</t>
  </si>
  <si>
    <t>Příloha č.1</t>
  </si>
  <si>
    <t>1. Položka obsahuje:  – kolejové mechanizmy pro výstavbu  trakčního vedení  – dopravu kolejových mechanismů z mateřského depa do prostoru stavby a zpět 2. Položka neobsahuje:  X 3. Způsob měření: Udává se čas v hodinách bez pohotovostních stavů vozidla.</t>
  </si>
  <si>
    <t>R74EF11</t>
  </si>
  <si>
    <t>HNACÍ KOLEJOVÁ VOZIDLA DEMONTÁŽNÍCH SOUPRAV PRO PRÁCE NA TV</t>
  </si>
  <si>
    <t>1. Položka obsahuje:  – kolejové mechanizmy demontáže TV  – dopravu kolejových mechanismů z mateřského depa do prostoru stavby a zpět 2. Položka neobsahuje:  X 3. Způsob měření: Udává se čas v hodinách bez pohotovostních stavů vozidla.</t>
  </si>
  <si>
    <t>R74F311</t>
  </si>
  <si>
    <t>MĚŘENÍ PARAMETRŮ TV DYNAMICKÉ (MĚŘÍCÍM VOZEM)</t>
  </si>
  <si>
    <t>KM</t>
  </si>
  <si>
    <t>1. Položka obsahuje:  – pronájem měřící soupravy včetně pracovníků  pro uvedná měření, kolejové mechanizmy, vyhodnocení a závěry z měření TV  – dopravu kolejových mechanismů z mateřského depa do prostoru stavby a zpět 2. Položka neobsahuje:  X 3. Způsob měření: Měří se projeté kilometry při měření, tj. bez režijních jízd.</t>
  </si>
  <si>
    <t>R74F312</t>
  </si>
  <si>
    <t>MĚŘENÍ PARAMETRŮ TV STATICKÉ</t>
  </si>
  <si>
    <t>1. Položka obsahuje:  – měření parametrů TV pro revizi a dokumentaci skutečného provedení  – dopravu kolejových mechanismů z mateřského depa do prostoru stavby a zpět 2. Položka neobsahuje:  X 3. Způsob měření: Měří se projeté kilometry při měření, tj. bez režijních jízd.</t>
  </si>
  <si>
    <t>R74F313</t>
  </si>
  <si>
    <t>MĚŘENÍ ELEKTRICKÝCH VLASTNOSTÍ TV</t>
  </si>
  <si>
    <t>1. Položka obsahuje:  – měření elektrických parametrů TV pro zpracování revize  – dopravu kolejových mechanismů z mateřského depa do prostoru stavby a zpět 2. Položka neobsahuje:  X 3. Způsob měření: Měří se1 kus elektrizované koleje</t>
  </si>
  <si>
    <t>R74F321</t>
  </si>
  <si>
    <t>PROTOKOL ZPŮSOBILOSTI</t>
  </si>
  <si>
    <t>1. Položka obsahuje:  – osazení geodetické zn.pro měření vzdálenosti PH TP pro další zpracování projektu  – dopravu kolejových mechanismů z mateřského depa do prostoru stavby a zpět 2. Položka neobsahuje:  X 3. Způsob měření: Měří se 1 kus základu</t>
  </si>
  <si>
    <t>R74F322</t>
  </si>
  <si>
    <t>REVIZNÍ ZPRÁVA</t>
  </si>
  <si>
    <t>1. Položka obsahuje:  – vyhotovení dokladu právnickou osobou o trolejových vedeních a trakčních zařízeních 2. Položka neobsahuje:  X 3. Způsob měření: Udává se v ks. 1ks pro 1x SO, PS.</t>
  </si>
  <si>
    <t>R74F323</t>
  </si>
  <si>
    <t>PROTOKOL UTZ</t>
  </si>
  <si>
    <t>1. Položka obsahuje:  – revizi autorizovaným revizním technikem na zařízeních trakčního vedení podle požadavku ČSN, včetně hodnocení 2. Položka neobsahuje:  X 3. Způsob měření: Udává se v  ks. Výpočet dle ks elektrifikovaných kolejí, neutrální pole 4ks, velká žst. dle počtu stavebních postupů.</t>
  </si>
  <si>
    <t>R74F331</t>
  </si>
  <si>
    <t>TECHNICKÁ POMOC PŘI VÝSTAVBĚ TV</t>
  </si>
  <si>
    <t>1. Položka obsahuje:  – zajištění pracoviště TDI vč. nájmu pracovníků a použitých mechanismů nutných k výkonu 2. Položka neobsahuje:  X 3. Způsob měření: Udává se čas v hodinách. U velkých celků a žst. dle stavebních postupů 1ks postupu ...10 hod</t>
  </si>
  <si>
    <t>R74F332</t>
  </si>
  <si>
    <t>VÝKON ORGANIZAČNÍCH JEDNOTEK SPRÁVCE</t>
  </si>
  <si>
    <t>1. Položka obsahuje:  – zajištění pracoviště správcem TV (zkratování TV), zajištění přejezdů správcem TV vč. nájmu pracovníků a použitých mechanismů nutných k výkonu 2. Položka neobsahuje:  X 3. Způsob měření: Udává se čas v hodinách. Výpočet dle počtu hod výluk.</t>
  </si>
  <si>
    <t>R74F455</t>
  </si>
  <si>
    <t>DEMONTÁŽ VĚŠÁKŮ TROLEJE</t>
  </si>
  <si>
    <t>1. Položka obsahuje:  – všechny náklady na demontáž stávajícího zařízení se všemi pomocnými doplňujícími úpravami pro jeho likvidaci  – naložení a odvoz demontovaného materiálu na určené místo pro stavbu 2. Položka neobsahuje:  – poplatek za likvidaci odpadů (nacení se dle SSD 0) 3. Způsob měření: Udává se počet kusů kompletní konstrukce nebo práce.</t>
  </si>
  <si>
    <t>E.3.4</t>
  </si>
  <si>
    <t>Ohřev výměn (elektrický - EOV, plynový - POV)</t>
  </si>
  <si>
    <t xml:space="preserve">  SO 11-84-01</t>
  </si>
  <si>
    <t>Úprava EOV</t>
  </si>
  <si>
    <t>SO 11-84-01</t>
  </si>
  <si>
    <t>Elektrický ohřev výměn</t>
  </si>
  <si>
    <t>R743Z41</t>
  </si>
  <si>
    <t>DEMONTÁŽ ZAŘÍZENÍ EOV NA VÝHYBCE</t>
  </si>
  <si>
    <t>1. Položka obsahuje:                                                                                                                                                           – všechny náklady na demontáž stávajícího zařízení se všemi pomocnými doplňujícími úpravami pro jeho likvidaci                                                                                                                               – naložení vybouraného materiálu na dopravní prostředek                                                                                                     2. Položka neobsahuje:                                                                                                                                                                   – odvoz vybouraného materiálu                                                                                                                                                     – poplatek za likvidaci odpadů (nacení se dle SSD 0)                                                                                                                 3. Způsob měření: Udává se počet kusů kompletní konstrukce nebo práce.</t>
  </si>
  <si>
    <t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</si>
  <si>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R743Z43</t>
  </si>
  <si>
    <t>DEMONTÁŽ ČIDEL AUTOMATICKÉHO CHODU EOV</t>
  </si>
  <si>
    <t>1. Položka obsahuje:  
– všechny náklady na demontáž stávajícího zařízení se všemi pomocnými doplňujícími 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</si>
  <si>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R743Z71</t>
  </si>
  <si>
    <t>DEMONTÁŽ KABELOVÉ SKŘÍNĚ</t>
  </si>
  <si>
    <t>R743813</t>
  </si>
  <si>
    <t>VÝSTROJ EOV PRO VÝHYBKU JEDNODUCHOU TVARU 1:12-500</t>
  </si>
  <si>
    <t>1. Položka obsahuje:                                                                                                                                                                  – kompletní vybavení výhybky zařízením EOV                                                                                                                                    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                                                                                                         – technický popis viz. projektová dokumentace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      3. Způsob měření:Udává se počet kusů kompletní konstrukce nebo práce.</t>
  </si>
  <si>
    <t>1. Položka obsahuje: 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– technický popis viz. projektová dokumentace 2. Položka neobsahuje:  X 3. Způsob měření: Udává se počet kusů kompletní konstrukce nebo práce.</t>
  </si>
  <si>
    <t>R743814</t>
  </si>
  <si>
    <t>VÝSTROJ EOV PRO VÝHYBKU JEDNODUCHOU TVARU 1:14-760</t>
  </si>
  <si>
    <t>1. Položka obsahuje:                                                                                                                                                                              – kompletní vybavení výhybky zařízením EOV                                                                                                                                                 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                                                                                                                        – technický popis viz. projektová dokumentace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3. Způsob měření: Udává se počet kusů kompletní konstrukce nebo práce.</t>
  </si>
  <si>
    <t>1. Položka obsahuje:                                                                                                                                                                – kompletní montáž, rozměření, upevnění, řezání, spojování a pod.                                                                                               – veškerý spojovací a montážní materiál vč. upevňovacího materiálu ( držáky apod.)                                                              – pomocné mechanismy                       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3. Způsob měření: Měří se metr délkový.</t>
  </si>
  <si>
    <t>R742H12</t>
  </si>
  <si>
    <t>KABEL NN ČTYŘ- A PĚTIŽÍLOVÝ CU S PLASTOVOU IZOLACÍ OD 4 DO 16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</si>
  <si>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</si>
  <si>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1. Položka obsahuje:  – manipulace a uložení kabelu (do země, chráničky, kanálu, na rošty, na TV a pod.) 2. Položka neobsahuje:  – příchytky, spojky, koncovky, chráničky apod. 3. Způsob měření: Měří se metr délkový.</t>
  </si>
  <si>
    <t>1. Položka obsahuje:  
– dodávku specifikovaného bloku/zařízení včetně potřebného drobného montážního 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</si>
</sst>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168</v>
      </c>
      <c s="12" t="s">
        <v>169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170</v>
      </c>
      <c s="12" t="s">
        <v>171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206</v>
      </c>
      <c s="12" t="s">
        <v>207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208</v>
      </c>
      <c s="12" t="s">
        <v>207</v>
      </c>
      <c s="14">
        <f>'SO 11-10-01'!K8+'SO 11-10-01'!M8</f>
      </c>
      <c s="14">
        <f>C15*0.21</f>
      </c>
      <c s="14">
        <f>C15+D15</f>
      </c>
      <c s="13">
        <f>'SO 11-10-01'!T7</f>
      </c>
    </row>
    <row r="16" spans="1:6" ht="12.75">
      <c r="A16" s="11" t="s">
        <v>497</v>
      </c>
      <c s="12" t="s">
        <v>498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499</v>
      </c>
      <c s="12" t="s">
        <v>498</v>
      </c>
      <c s="14">
        <f>'SO 11-11-02'!K8+'SO 11-11-02'!M8</f>
      </c>
      <c s="14">
        <f>C17*0.21</f>
      </c>
      <c s="14">
        <f>C17+D17</f>
      </c>
      <c s="13">
        <f>'SO 11-11-02'!T7</f>
      </c>
    </row>
    <row r="18" spans="1:6" ht="12.75">
      <c r="A18" s="11" t="s">
        <v>620</v>
      </c>
      <c s="12" t="s">
        <v>621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622</v>
      </c>
      <c s="12" t="s">
        <v>623</v>
      </c>
      <c s="14">
        <f>'SO 11-81-01'!K8+'SO 11-81-01'!M8</f>
      </c>
      <c s="14">
        <f>C19*0.21</f>
      </c>
      <c s="14">
        <f>C19+D19</f>
      </c>
      <c s="13">
        <f>'SO 11-81-01'!T7</f>
      </c>
    </row>
    <row r="20" spans="1:6" ht="12.75">
      <c r="A20" s="11" t="s">
        <v>695</v>
      </c>
      <c s="12" t="s">
        <v>696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697</v>
      </c>
      <c s="12" t="s">
        <v>698</v>
      </c>
      <c s="14">
        <f>'SO 11-84-01'!K8+'SO 11-84-01'!M8</f>
      </c>
      <c s="14">
        <f>C21*0.21</f>
      </c>
      <c s="14">
        <f>C21+D21</f>
      </c>
      <c s="13">
        <f>'SO 11-84-01'!T7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0+J9+J50+J63+J108</f>
      </c>
      <c s="29">
        <f>0+K9+K50+K63+K108</f>
      </c>
      <c s="29">
        <f>0+L9+L50+L63+L108</f>
      </c>
      <c s="29">
        <f>0+M9+M50+M63+M108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51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216.75">
      <c r="A17" t="s">
        <v>57</v>
      </c>
      <c r="E17" s="39" t="s">
        <v>62</v>
      </c>
    </row>
    <row r="18" spans="1:16" ht="25.5">
      <c r="A18" t="s">
        <v>49</v>
      </c>
      <c s="34" t="s">
        <v>26</v>
      </c>
      <c s="34" t="s">
        <v>63</v>
      </c>
      <c s="35" t="s">
        <v>47</v>
      </c>
      <c s="6" t="s">
        <v>64</v>
      </c>
      <c s="36" t="s">
        <v>52</v>
      </c>
      <c s="37">
        <v>81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25.5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47</v>
      </c>
      <c s="6" t="s">
        <v>68</v>
      </c>
      <c s="36" t="s">
        <v>69</v>
      </c>
      <c s="37">
        <v>0.21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89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47</v>
      </c>
      <c s="6" t="s">
        <v>73</v>
      </c>
      <c s="36" t="s">
        <v>74</v>
      </c>
      <c s="37">
        <v>0.91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89.25">
      <c r="A29" t="s">
        <v>57</v>
      </c>
      <c r="E29" s="39" t="s">
        <v>75</v>
      </c>
    </row>
    <row r="30" spans="1:16" ht="12.75">
      <c r="A30" t="s">
        <v>49</v>
      </c>
      <c s="34" t="s">
        <v>76</v>
      </c>
      <c s="34" t="s">
        <v>77</v>
      </c>
      <c s="35" t="s">
        <v>47</v>
      </c>
      <c s="6" t="s">
        <v>78</v>
      </c>
      <c s="36" t="s">
        <v>74</v>
      </c>
      <c s="37">
        <v>0.91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38.25">
      <c r="A33" t="s">
        <v>57</v>
      </c>
      <c r="E33" s="39" t="s">
        <v>79</v>
      </c>
    </row>
    <row r="34" spans="1:16" ht="12.75">
      <c r="A34" t="s">
        <v>49</v>
      </c>
      <c s="34" t="s">
        <v>80</v>
      </c>
      <c s="34" t="s">
        <v>81</v>
      </c>
      <c s="35" t="s">
        <v>47</v>
      </c>
      <c s="6" t="s">
        <v>82</v>
      </c>
      <c s="36" t="s">
        <v>74</v>
      </c>
      <c s="37">
        <v>0.91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7.5">
      <c r="A37" t="s">
        <v>57</v>
      </c>
      <c r="E37" s="39" t="s">
        <v>83</v>
      </c>
    </row>
    <row r="38" spans="1:16" ht="25.5">
      <c r="A38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63.75">
      <c r="A41" t="s">
        <v>57</v>
      </c>
      <c r="E41" s="39" t="s">
        <v>88</v>
      </c>
    </row>
    <row r="42" spans="1:16" ht="12.75">
      <c r="A42" t="s">
        <v>49</v>
      </c>
      <c s="34" t="s">
        <v>89</v>
      </c>
      <c s="34" t="s">
        <v>90</v>
      </c>
      <c s="35" t="s">
        <v>47</v>
      </c>
      <c s="6" t="s">
        <v>91</v>
      </c>
      <c s="36" t="s">
        <v>87</v>
      </c>
      <c s="37">
        <v>11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51">
      <c r="A45" t="s">
        <v>57</v>
      </c>
      <c r="E45" s="39" t="s">
        <v>92</v>
      </c>
    </row>
    <row r="46" spans="1:16" ht="12.75">
      <c r="A46" t="s">
        <v>49</v>
      </c>
      <c s="34" t="s">
        <v>93</v>
      </c>
      <c s="34" t="s">
        <v>94</v>
      </c>
      <c s="35" t="s">
        <v>47</v>
      </c>
      <c s="6" t="s">
        <v>95</v>
      </c>
      <c s="36" t="s">
        <v>87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89.25">
      <c r="A49" t="s">
        <v>57</v>
      </c>
      <c r="E49" s="39" t="s">
        <v>96</v>
      </c>
    </row>
    <row r="50" spans="1:13" ht="12.75">
      <c r="A50" t="s">
        <v>46</v>
      </c>
      <c r="C50" s="31" t="s">
        <v>27</v>
      </c>
      <c r="E50" s="33" t="s">
        <v>97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87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55</v>
      </c>
    </row>
    <row r="54" spans="1:5" ht="102">
      <c r="A54" t="s">
        <v>57</v>
      </c>
      <c r="E54" s="39" t="s">
        <v>101</v>
      </c>
    </row>
    <row r="55" spans="1:16" ht="12.75">
      <c r="A55" t="s">
        <v>49</v>
      </c>
      <c s="34" t="s">
        <v>102</v>
      </c>
      <c s="34" t="s">
        <v>103</v>
      </c>
      <c s="35" t="s">
        <v>47</v>
      </c>
      <c s="6" t="s">
        <v>104</v>
      </c>
      <c s="36" t="s">
        <v>87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55</v>
      </c>
    </row>
    <row r="58" spans="1:5" ht="63.75">
      <c r="A58" t="s">
        <v>57</v>
      </c>
      <c r="E58" s="39" t="s">
        <v>105</v>
      </c>
    </row>
    <row r="59" spans="1:16" ht="12.75">
      <c r="A59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87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89.25">
      <c r="A62" t="s">
        <v>57</v>
      </c>
      <c r="E62" s="39" t="s">
        <v>109</v>
      </c>
    </row>
    <row r="63" spans="1:13" ht="12.75">
      <c r="A63" t="s">
        <v>46</v>
      </c>
      <c r="C63" s="31" t="s">
        <v>26</v>
      </c>
      <c r="E63" s="33" t="s">
        <v>110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49</v>
      </c>
      <c s="34" t="s">
        <v>111</v>
      </c>
      <c s="34" t="s">
        <v>112</v>
      </c>
      <c s="35" t="s">
        <v>47</v>
      </c>
      <c s="6" t="s">
        <v>113</v>
      </c>
      <c s="36" t="s">
        <v>87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55</v>
      </c>
    </row>
    <row r="67" spans="1:5" ht="102">
      <c r="A67" t="s">
        <v>57</v>
      </c>
      <c r="E67" s="39" t="s">
        <v>114</v>
      </c>
    </row>
    <row r="68" spans="1:16" ht="12.75">
      <c r="A68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87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55</v>
      </c>
    </row>
    <row r="71" spans="1:5" ht="63.75">
      <c r="A71" t="s">
        <v>57</v>
      </c>
      <c r="E71" s="39" t="s">
        <v>118</v>
      </c>
    </row>
    <row r="72" spans="1:16" ht="12.75">
      <c r="A72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87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55</v>
      </c>
    </row>
    <row r="75" spans="1:5" ht="102">
      <c r="A75" t="s">
        <v>57</v>
      </c>
      <c r="E75" s="39" t="s">
        <v>122</v>
      </c>
    </row>
    <row r="76" spans="1:16" ht="12.75">
      <c r="A76" t="s">
        <v>49</v>
      </c>
      <c s="34" t="s">
        <v>123</v>
      </c>
      <c s="34" t="s">
        <v>124</v>
      </c>
      <c s="35" t="s">
        <v>47</v>
      </c>
      <c s="6" t="s">
        <v>125</v>
      </c>
      <c s="36" t="s">
        <v>87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55</v>
      </c>
    </row>
    <row r="79" spans="1:5" ht="102">
      <c r="A79" t="s">
        <v>57</v>
      </c>
      <c r="E79" s="39" t="s">
        <v>126</v>
      </c>
    </row>
    <row r="80" spans="1:16" ht="12.75">
      <c r="A80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87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63.75">
      <c r="A83" t="s">
        <v>57</v>
      </c>
      <c r="E83" s="39" t="s">
        <v>130</v>
      </c>
    </row>
    <row r="84" spans="1:16" ht="12.75">
      <c r="A84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87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02">
      <c r="A87" t="s">
        <v>57</v>
      </c>
      <c r="E87" s="39" t="s">
        <v>134</v>
      </c>
    </row>
    <row r="88" spans="1:16" ht="12.75">
      <c r="A88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87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63.75">
      <c r="A91" t="s">
        <v>57</v>
      </c>
      <c r="E91" s="39" t="s">
        <v>138</v>
      </c>
    </row>
    <row r="92" spans="1:16" ht="12.75">
      <c r="A92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87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63.75">
      <c r="A95" t="s">
        <v>57</v>
      </c>
      <c r="E95" s="39" t="s">
        <v>142</v>
      </c>
    </row>
    <row r="96" spans="1:16" ht="12.75">
      <c r="A96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87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55</v>
      </c>
    </row>
    <row r="99" spans="1:5" ht="102">
      <c r="A99" t="s">
        <v>57</v>
      </c>
      <c r="E99" s="39" t="s">
        <v>146</v>
      </c>
    </row>
    <row r="100" spans="1:16" ht="12.75">
      <c r="A100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87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55</v>
      </c>
    </row>
    <row r="103" spans="1:5" ht="63.75">
      <c r="A103" t="s">
        <v>57</v>
      </c>
      <c r="E103" s="39" t="s">
        <v>150</v>
      </c>
    </row>
    <row r="104" spans="1:16" ht="12.75">
      <c r="A104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87</v>
      </c>
      <c s="37">
        <v>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55</v>
      </c>
    </row>
    <row r="107" spans="1:5" ht="102">
      <c r="A107" t="s">
        <v>57</v>
      </c>
      <c r="E107" s="39" t="s">
        <v>154</v>
      </c>
    </row>
    <row r="108" spans="1:13" ht="12.75">
      <c r="A108" t="s">
        <v>46</v>
      </c>
      <c r="C108" s="31" t="s">
        <v>66</v>
      </c>
      <c r="E108" s="33" t="s">
        <v>155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87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55</v>
      </c>
    </row>
    <row r="112" spans="1:5" ht="89.25">
      <c r="A112" t="s">
        <v>57</v>
      </c>
      <c r="E112" s="39" t="s">
        <v>159</v>
      </c>
    </row>
    <row r="113" spans="1:16" ht="12.75">
      <c r="A113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87</v>
      </c>
      <c s="37">
        <v>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55</v>
      </c>
    </row>
    <row r="116" spans="1:5" ht="63.75">
      <c r="A116" t="s">
        <v>57</v>
      </c>
      <c r="E116" s="39" t="s">
        <v>163</v>
      </c>
    </row>
    <row r="117" spans="1:16" ht="12.75">
      <c r="A117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87</v>
      </c>
      <c s="37">
        <v>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55</v>
      </c>
    </row>
    <row r="120" spans="1:5" ht="76.5">
      <c r="A120" t="s">
        <v>57</v>
      </c>
      <c r="E120" s="39" t="s">
        <v>167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168</v>
      </c>
      <c r="E4" s="26" t="s">
        <v>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172</v>
      </c>
      <c r="E8" s="30" t="s">
        <v>171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173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174</v>
      </c>
      <c s="35" t="s">
        <v>55</v>
      </c>
      <c s="6" t="s">
        <v>175</v>
      </c>
      <c s="36" t="s">
        <v>176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177</v>
      </c>
    </row>
    <row r="12" spans="1:5" ht="12.75">
      <c r="A12" s="35" t="s">
        <v>56</v>
      </c>
      <c r="E12" s="40" t="s">
        <v>178</v>
      </c>
    </row>
    <row r="13" spans="1:5" ht="89.25">
      <c r="A13" t="s">
        <v>57</v>
      </c>
      <c r="E13" s="39" t="s">
        <v>179</v>
      </c>
    </row>
    <row r="14" spans="1:16" ht="12.75">
      <c r="A14" t="s">
        <v>49</v>
      </c>
      <c s="34" t="s">
        <v>27</v>
      </c>
      <c s="34" t="s">
        <v>180</v>
      </c>
      <c s="35" t="s">
        <v>55</v>
      </c>
      <c s="6" t="s">
        <v>181</v>
      </c>
      <c s="36" t="s">
        <v>176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182</v>
      </c>
    </row>
    <row r="16" spans="1:5" ht="12.75">
      <c r="A16" s="35" t="s">
        <v>56</v>
      </c>
      <c r="E16" s="40" t="s">
        <v>178</v>
      </c>
    </row>
    <row r="17" spans="1:5" ht="102">
      <c r="A17" t="s">
        <v>57</v>
      </c>
      <c r="E17" s="39" t="s">
        <v>183</v>
      </c>
    </row>
    <row r="18" spans="1:16" ht="12.75">
      <c r="A18" t="s">
        <v>49</v>
      </c>
      <c s="34" t="s">
        <v>26</v>
      </c>
      <c s="34" t="s">
        <v>184</v>
      </c>
      <c s="35" t="s">
        <v>55</v>
      </c>
      <c s="6" t="s">
        <v>185</v>
      </c>
      <c s="36" t="s">
        <v>176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186</v>
      </c>
    </row>
    <row r="20" spans="1:5" ht="12.75">
      <c r="A20" s="35" t="s">
        <v>56</v>
      </c>
      <c r="E20" s="40" t="s">
        <v>178</v>
      </c>
    </row>
    <row r="21" spans="1:5" ht="38.25">
      <c r="A21" t="s">
        <v>57</v>
      </c>
      <c r="E21" s="39" t="s">
        <v>187</v>
      </c>
    </row>
    <row r="22" spans="1:16" ht="12.75">
      <c r="A22" t="s">
        <v>49</v>
      </c>
      <c s="34" t="s">
        <v>66</v>
      </c>
      <c s="34" t="s">
        <v>188</v>
      </c>
      <c s="35" t="s">
        <v>55</v>
      </c>
      <c s="6" t="s">
        <v>189</v>
      </c>
      <c s="36" t="s">
        <v>176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190</v>
      </c>
    </row>
    <row r="24" spans="1:5" ht="12.75">
      <c r="A24" s="35" t="s">
        <v>56</v>
      </c>
      <c r="E24" s="40" t="s">
        <v>178</v>
      </c>
    </row>
    <row r="25" spans="1:5" ht="25.5">
      <c r="A25" t="s">
        <v>57</v>
      </c>
      <c r="E25" s="39" t="s">
        <v>191</v>
      </c>
    </row>
    <row r="26" spans="1:13" ht="12.75">
      <c r="A26" t="s">
        <v>46</v>
      </c>
      <c r="C26" s="31" t="s">
        <v>27</v>
      </c>
      <c r="E26" s="33" t="s">
        <v>192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71</v>
      </c>
      <c s="34" t="s">
        <v>193</v>
      </c>
      <c s="35" t="s">
        <v>55</v>
      </c>
      <c s="6" t="s">
        <v>194</v>
      </c>
      <c s="36" t="s">
        <v>176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195</v>
      </c>
    </row>
    <row r="29" spans="1:5" ht="12.75">
      <c r="A29" s="35" t="s">
        <v>56</v>
      </c>
      <c r="E29" s="40" t="s">
        <v>178</v>
      </c>
    </row>
    <row r="30" spans="1:5" ht="89.25">
      <c r="A30" t="s">
        <v>57</v>
      </c>
      <c r="E30" s="39" t="s">
        <v>196</v>
      </c>
    </row>
    <row r="31" spans="1:16" ht="12.75">
      <c r="A31" t="s">
        <v>49</v>
      </c>
      <c s="34" t="s">
        <v>76</v>
      </c>
      <c s="34" t="s">
        <v>197</v>
      </c>
      <c s="35" t="s">
        <v>55</v>
      </c>
      <c s="6" t="s">
        <v>198</v>
      </c>
      <c s="36" t="s">
        <v>176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199</v>
      </c>
    </row>
    <row r="33" spans="1:5" ht="12.75">
      <c r="A33" s="35" t="s">
        <v>56</v>
      </c>
      <c r="E33" s="40" t="s">
        <v>178</v>
      </c>
    </row>
    <row r="34" spans="1:5" ht="76.5">
      <c r="A34" t="s">
        <v>57</v>
      </c>
      <c r="E34" s="39" t="s">
        <v>200</v>
      </c>
    </row>
    <row r="35" spans="1:16" ht="12.75">
      <c r="A35" t="s">
        <v>49</v>
      </c>
      <c s="34" t="s">
        <v>80</v>
      </c>
      <c s="34" t="s">
        <v>201</v>
      </c>
      <c s="35" t="s">
        <v>55</v>
      </c>
      <c s="6" t="s">
        <v>202</v>
      </c>
      <c s="36" t="s">
        <v>176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203</v>
      </c>
    </row>
    <row r="37" spans="1:5" ht="12.75">
      <c r="A37" s="35" t="s">
        <v>56</v>
      </c>
      <c r="E37" s="40" t="s">
        <v>204</v>
      </c>
    </row>
    <row r="38" spans="1:5" ht="25.5">
      <c r="A38" t="s">
        <v>57</v>
      </c>
      <c r="E38" s="39" t="s">
        <v>205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206</v>
      </c>
      <c r="E4" s="26" t="s">
        <v>207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COUNTIFS(L8:L244,"=0",A8:A244,"P")+COUNTIFS(L8:L244,"",A8:A244,"P")+SUM(Q8:Q244)</f>
      </c>
    </row>
    <row r="8" spans="1:13" ht="12.75">
      <c r="A8" t="s">
        <v>44</v>
      </c>
      <c r="C8" s="28" t="s">
        <v>209</v>
      </c>
      <c r="E8" s="30" t="s">
        <v>207</v>
      </c>
      <c r="J8" s="29">
        <f>0+J9+J222+J231</f>
      </c>
      <c s="29">
        <f>0+K9+K222+K231</f>
      </c>
      <c s="29">
        <f>0+L9+L222+L231</f>
      </c>
      <c s="29">
        <f>0+M9+M222+M231</f>
      </c>
    </row>
    <row r="9" spans="1:13" ht="12.75">
      <c r="A9" t="s">
        <v>46</v>
      </c>
      <c r="C9" s="31" t="s">
        <v>71</v>
      </c>
      <c r="E9" s="33" t="s">
        <v>210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12.75">
      <c r="A10" t="s">
        <v>49</v>
      </c>
      <c s="34" t="s">
        <v>47</v>
      </c>
      <c s="34" t="s">
        <v>211</v>
      </c>
      <c s="35" t="s">
        <v>55</v>
      </c>
      <c s="6" t="s">
        <v>212</v>
      </c>
      <c s="36" t="s">
        <v>87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213</v>
      </c>
    </row>
    <row r="12" spans="1:5" ht="12.75">
      <c r="A12" s="35" t="s">
        <v>56</v>
      </c>
      <c r="E12" s="40" t="s">
        <v>214</v>
      </c>
    </row>
    <row r="13" spans="1:5" ht="76.5">
      <c r="A13" t="s">
        <v>57</v>
      </c>
      <c r="E13" s="39" t="s">
        <v>215</v>
      </c>
    </row>
    <row r="14" spans="1:16" ht="12.75">
      <c r="A14" t="s">
        <v>49</v>
      </c>
      <c s="34" t="s">
        <v>27</v>
      </c>
      <c s="34" t="s">
        <v>216</v>
      </c>
      <c s="35" t="s">
        <v>55</v>
      </c>
      <c s="6" t="s">
        <v>217</v>
      </c>
      <c s="36" t="s">
        <v>87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218</v>
      </c>
    </row>
    <row r="16" spans="1:5" ht="12.75">
      <c r="A16" s="35" t="s">
        <v>56</v>
      </c>
      <c r="E16" s="40" t="s">
        <v>219</v>
      </c>
    </row>
    <row r="17" spans="1:5" ht="76.5">
      <c r="A17" t="s">
        <v>57</v>
      </c>
      <c r="E17" s="39" t="s">
        <v>215</v>
      </c>
    </row>
    <row r="18" spans="1:16" ht="12.75">
      <c r="A18" t="s">
        <v>49</v>
      </c>
      <c s="34" t="s">
        <v>26</v>
      </c>
      <c s="34" t="s">
        <v>220</v>
      </c>
      <c s="35" t="s">
        <v>55</v>
      </c>
      <c s="6" t="s">
        <v>221</v>
      </c>
      <c s="36" t="s">
        <v>87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222</v>
      </c>
    </row>
    <row r="21" spans="1:5" ht="76.5">
      <c r="A21" t="s">
        <v>57</v>
      </c>
      <c r="E21" s="39" t="s">
        <v>223</v>
      </c>
    </row>
    <row r="22" spans="1:16" ht="25.5">
      <c r="A22" t="s">
        <v>49</v>
      </c>
      <c s="34" t="s">
        <v>66</v>
      </c>
      <c s="34" t="s">
        <v>224</v>
      </c>
      <c s="35" t="s">
        <v>55</v>
      </c>
      <c s="6" t="s">
        <v>225</v>
      </c>
      <c s="36" t="s">
        <v>226</v>
      </c>
      <c s="37">
        <v>14.16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227</v>
      </c>
    </row>
    <row r="24" spans="1:5" ht="12.75">
      <c r="A24" s="35" t="s">
        <v>56</v>
      </c>
      <c r="E24" s="40" t="s">
        <v>228</v>
      </c>
    </row>
    <row r="25" spans="1:5" ht="76.5">
      <c r="A25" t="s">
        <v>57</v>
      </c>
      <c r="E25" s="39" t="s">
        <v>229</v>
      </c>
    </row>
    <row r="26" spans="1:16" ht="12.75">
      <c r="A26" t="s">
        <v>49</v>
      </c>
      <c s="34" t="s">
        <v>71</v>
      </c>
      <c s="34" t="s">
        <v>230</v>
      </c>
      <c s="35" t="s">
        <v>55</v>
      </c>
      <c s="6" t="s">
        <v>231</v>
      </c>
      <c s="36" t="s">
        <v>87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232</v>
      </c>
    </row>
    <row r="28" spans="1:5" ht="12.75">
      <c r="A28" s="35" t="s">
        <v>56</v>
      </c>
      <c r="E28" s="40" t="s">
        <v>233</v>
      </c>
    </row>
    <row r="29" spans="1:5" ht="76.5">
      <c r="A29" t="s">
        <v>57</v>
      </c>
      <c r="E29" s="39" t="s">
        <v>215</v>
      </c>
    </row>
    <row r="30" spans="1:16" ht="12.75">
      <c r="A30" t="s">
        <v>49</v>
      </c>
      <c s="34" t="s">
        <v>76</v>
      </c>
      <c s="34" t="s">
        <v>234</v>
      </c>
      <c s="35" t="s">
        <v>55</v>
      </c>
      <c s="6" t="s">
        <v>235</v>
      </c>
      <c s="36" t="s">
        <v>87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236</v>
      </c>
    </row>
    <row r="32" spans="1:5" ht="12.75">
      <c r="A32" s="35" t="s">
        <v>56</v>
      </c>
      <c r="E32" s="40" t="s">
        <v>233</v>
      </c>
    </row>
    <row r="33" spans="1:5" ht="76.5">
      <c r="A33" t="s">
        <v>57</v>
      </c>
      <c r="E33" s="39" t="s">
        <v>215</v>
      </c>
    </row>
    <row r="34" spans="1:16" ht="12.75">
      <c r="A34" t="s">
        <v>49</v>
      </c>
      <c s="34" t="s">
        <v>80</v>
      </c>
      <c s="34" t="s">
        <v>237</v>
      </c>
      <c s="35" t="s">
        <v>55</v>
      </c>
      <c s="6" t="s">
        <v>238</v>
      </c>
      <c s="36" t="s">
        <v>87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38.25">
      <c r="A35" s="35" t="s">
        <v>54</v>
      </c>
      <c r="E35" s="39" t="s">
        <v>239</v>
      </c>
    </row>
    <row r="36" spans="1:5" ht="12.75">
      <c r="A36" s="35" t="s">
        <v>56</v>
      </c>
      <c r="E36" s="40" t="s">
        <v>240</v>
      </c>
    </row>
    <row r="37" spans="1:5" ht="51">
      <c r="A37" t="s">
        <v>57</v>
      </c>
      <c r="E37" s="39" t="s">
        <v>241</v>
      </c>
    </row>
    <row r="38" spans="1:16" ht="12.75">
      <c r="A38" t="s">
        <v>49</v>
      </c>
      <c s="34" t="s">
        <v>84</v>
      </c>
      <c s="34" t="s">
        <v>242</v>
      </c>
      <c s="35" t="s">
        <v>55</v>
      </c>
      <c s="6" t="s">
        <v>243</v>
      </c>
      <c s="36" t="s">
        <v>52</v>
      </c>
      <c s="37">
        <v>40.412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244</v>
      </c>
    </row>
    <row r="40" spans="1:5" ht="12.75">
      <c r="A40" s="35" t="s">
        <v>56</v>
      </c>
      <c r="E40" s="40" t="s">
        <v>245</v>
      </c>
    </row>
    <row r="41" spans="1:5" ht="102">
      <c r="A41" t="s">
        <v>57</v>
      </c>
      <c r="E41" s="39" t="s">
        <v>246</v>
      </c>
    </row>
    <row r="42" spans="1:16" ht="25.5">
      <c r="A42" t="s">
        <v>49</v>
      </c>
      <c s="34" t="s">
        <v>89</v>
      </c>
      <c s="34" t="s">
        <v>247</v>
      </c>
      <c s="35" t="s">
        <v>55</v>
      </c>
      <c s="6" t="s">
        <v>248</v>
      </c>
      <c s="36" t="s">
        <v>52</v>
      </c>
      <c s="37">
        <v>223.804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249</v>
      </c>
    </row>
    <row r="45" spans="1:5" ht="127.5">
      <c r="A45" t="s">
        <v>57</v>
      </c>
      <c r="E45" s="39" t="s">
        <v>250</v>
      </c>
    </row>
    <row r="46" spans="1:16" ht="25.5">
      <c r="A46" t="s">
        <v>49</v>
      </c>
      <c s="34" t="s">
        <v>93</v>
      </c>
      <c s="34" t="s">
        <v>251</v>
      </c>
      <c s="35" t="s">
        <v>55</v>
      </c>
      <c s="6" t="s">
        <v>252</v>
      </c>
      <c s="36" t="s">
        <v>52</v>
      </c>
      <c s="37">
        <v>189.055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253</v>
      </c>
    </row>
    <row r="49" spans="1:5" ht="127.5">
      <c r="A49" t="s">
        <v>57</v>
      </c>
      <c r="E49" s="39" t="s">
        <v>254</v>
      </c>
    </row>
    <row r="50" spans="1:16" ht="25.5">
      <c r="A50" t="s">
        <v>49</v>
      </c>
      <c s="34" t="s">
        <v>98</v>
      </c>
      <c s="34" t="s">
        <v>255</v>
      </c>
      <c s="35" t="s">
        <v>55</v>
      </c>
      <c s="6" t="s">
        <v>256</v>
      </c>
      <c s="36" t="s">
        <v>226</v>
      </c>
      <c s="37">
        <v>6890.38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25.5">
      <c r="A51" s="35" t="s">
        <v>54</v>
      </c>
      <c r="E51" s="39" t="s">
        <v>257</v>
      </c>
    </row>
    <row r="52" spans="1:5" ht="25.5">
      <c r="A52" s="35" t="s">
        <v>56</v>
      </c>
      <c r="E52" s="40" t="s">
        <v>258</v>
      </c>
    </row>
    <row r="53" spans="1:5" ht="63.75">
      <c r="A53" t="s">
        <v>57</v>
      </c>
      <c r="E53" s="39" t="s">
        <v>259</v>
      </c>
    </row>
    <row r="54" spans="1:16" ht="38.25">
      <c r="A54" t="s">
        <v>49</v>
      </c>
      <c s="34" t="s">
        <v>102</v>
      </c>
      <c s="34" t="s">
        <v>260</v>
      </c>
      <c s="35" t="s">
        <v>55</v>
      </c>
      <c s="6" t="s">
        <v>261</v>
      </c>
      <c s="36" t="s">
        <v>52</v>
      </c>
      <c s="37">
        <v>143.671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262</v>
      </c>
    </row>
    <row r="57" spans="1:5" ht="140.25">
      <c r="A57" t="s">
        <v>57</v>
      </c>
      <c r="E57" s="39" t="s">
        <v>263</v>
      </c>
    </row>
    <row r="58" spans="1:16" ht="38.25">
      <c r="A58" t="s">
        <v>49</v>
      </c>
      <c s="34" t="s">
        <v>106</v>
      </c>
      <c s="34" t="s">
        <v>264</v>
      </c>
      <c s="35" t="s">
        <v>55</v>
      </c>
      <c s="6" t="s">
        <v>265</v>
      </c>
      <c s="36" t="s">
        <v>226</v>
      </c>
      <c s="37">
        <v>4129.23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25.5">
      <c r="A59" s="35" t="s">
        <v>54</v>
      </c>
      <c r="E59" s="39" t="s">
        <v>257</v>
      </c>
    </row>
    <row r="60" spans="1:5" ht="25.5">
      <c r="A60" s="35" t="s">
        <v>56</v>
      </c>
      <c r="E60" s="40" t="s">
        <v>266</v>
      </c>
    </row>
    <row r="61" spans="1:5" ht="63.75">
      <c r="A61" t="s">
        <v>57</v>
      </c>
      <c r="E61" s="39" t="s">
        <v>259</v>
      </c>
    </row>
    <row r="62" spans="1:16" ht="12.75">
      <c r="A62" t="s">
        <v>49</v>
      </c>
      <c s="34" t="s">
        <v>111</v>
      </c>
      <c s="34" t="s">
        <v>267</v>
      </c>
      <c s="35" t="s">
        <v>55</v>
      </c>
      <c s="6" t="s">
        <v>268</v>
      </c>
      <c s="36" t="s">
        <v>61</v>
      </c>
      <c s="37">
        <v>1757.48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269</v>
      </c>
    </row>
    <row r="64" spans="1:5" ht="25.5">
      <c r="A64" s="35" t="s">
        <v>56</v>
      </c>
      <c r="E64" s="40" t="s">
        <v>270</v>
      </c>
    </row>
    <row r="65" spans="1:5" ht="89.25">
      <c r="A65" t="s">
        <v>57</v>
      </c>
      <c r="E65" s="39" t="s">
        <v>271</v>
      </c>
    </row>
    <row r="66" spans="1:16" ht="25.5">
      <c r="A66" t="s">
        <v>49</v>
      </c>
      <c s="34" t="s">
        <v>115</v>
      </c>
      <c s="34" t="s">
        <v>272</v>
      </c>
      <c s="35" t="s">
        <v>55</v>
      </c>
      <c s="6" t="s">
        <v>273</v>
      </c>
      <c s="36" t="s">
        <v>274</v>
      </c>
      <c s="37">
        <v>35149.6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227</v>
      </c>
    </row>
    <row r="68" spans="1:5" ht="12.75">
      <c r="A68" s="35" t="s">
        <v>56</v>
      </c>
      <c r="E68" s="40" t="s">
        <v>275</v>
      </c>
    </row>
    <row r="69" spans="1:5" ht="76.5">
      <c r="A69" t="s">
        <v>57</v>
      </c>
      <c r="E69" s="39" t="s">
        <v>276</v>
      </c>
    </row>
    <row r="70" spans="1:16" ht="12.75">
      <c r="A70" t="s">
        <v>49</v>
      </c>
      <c s="34" t="s">
        <v>119</v>
      </c>
      <c s="34" t="s">
        <v>277</v>
      </c>
      <c s="35" t="s">
        <v>55</v>
      </c>
      <c s="6" t="s">
        <v>278</v>
      </c>
      <c s="36" t="s">
        <v>61</v>
      </c>
      <c s="37">
        <v>1293.62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279</v>
      </c>
    </row>
    <row r="72" spans="1:5" ht="12.75">
      <c r="A72" s="35" t="s">
        <v>56</v>
      </c>
      <c r="E72" s="40" t="s">
        <v>280</v>
      </c>
    </row>
    <row r="73" spans="1:5" ht="38.25">
      <c r="A73" t="s">
        <v>57</v>
      </c>
      <c r="E73" s="39" t="s">
        <v>281</v>
      </c>
    </row>
    <row r="74" spans="1:16" ht="12.75">
      <c r="A74" t="s">
        <v>49</v>
      </c>
      <c s="34" t="s">
        <v>123</v>
      </c>
      <c s="34" t="s">
        <v>282</v>
      </c>
      <c s="35" t="s">
        <v>55</v>
      </c>
      <c s="6" t="s">
        <v>283</v>
      </c>
      <c s="36" t="s">
        <v>61</v>
      </c>
      <c s="37">
        <v>168.75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284</v>
      </c>
    </row>
    <row r="76" spans="1:5" ht="51">
      <c r="A76" s="35" t="s">
        <v>56</v>
      </c>
      <c r="E76" s="40" t="s">
        <v>285</v>
      </c>
    </row>
    <row r="77" spans="1:5" ht="38.25">
      <c r="A77" t="s">
        <v>57</v>
      </c>
      <c r="E77" s="39" t="s">
        <v>281</v>
      </c>
    </row>
    <row r="78" spans="1:16" ht="12.75">
      <c r="A78" t="s">
        <v>49</v>
      </c>
      <c s="34" t="s">
        <v>127</v>
      </c>
      <c s="34" t="s">
        <v>286</v>
      </c>
      <c s="35" t="s">
        <v>55</v>
      </c>
      <c s="6" t="s">
        <v>287</v>
      </c>
      <c s="36" t="s">
        <v>52</v>
      </c>
      <c s="37">
        <v>40.412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288</v>
      </c>
    </row>
    <row r="80" spans="1:5" ht="12.75">
      <c r="A80" s="35" t="s">
        <v>56</v>
      </c>
      <c r="E80" s="40" t="s">
        <v>289</v>
      </c>
    </row>
    <row r="81" spans="1:5" ht="165.75">
      <c r="A81" t="s">
        <v>57</v>
      </c>
      <c r="E81" s="39" t="s">
        <v>290</v>
      </c>
    </row>
    <row r="82" spans="1:16" ht="12.75">
      <c r="A82" t="s">
        <v>49</v>
      </c>
      <c s="34" t="s">
        <v>131</v>
      </c>
      <c s="34" t="s">
        <v>291</v>
      </c>
      <c s="35" t="s">
        <v>55</v>
      </c>
      <c s="6" t="s">
        <v>292</v>
      </c>
      <c s="36" t="s">
        <v>52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293</v>
      </c>
    </row>
    <row r="84" spans="1:5" ht="12.75">
      <c r="A84" s="35" t="s">
        <v>56</v>
      </c>
      <c r="E84" s="40" t="s">
        <v>294</v>
      </c>
    </row>
    <row r="85" spans="1:5" ht="89.25">
      <c r="A85" t="s">
        <v>57</v>
      </c>
      <c r="E85" s="39" t="s">
        <v>295</v>
      </c>
    </row>
    <row r="86" spans="1:16" ht="12.75">
      <c r="A86" t="s">
        <v>49</v>
      </c>
      <c s="34" t="s">
        <v>135</v>
      </c>
      <c s="34" t="s">
        <v>296</v>
      </c>
      <c s="35" t="s">
        <v>55</v>
      </c>
      <c s="6" t="s">
        <v>297</v>
      </c>
      <c s="36" t="s">
        <v>298</v>
      </c>
      <c s="37">
        <v>44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293</v>
      </c>
    </row>
    <row r="88" spans="1:5" ht="12.75">
      <c r="A88" s="35" t="s">
        <v>56</v>
      </c>
      <c r="E88" s="40" t="s">
        <v>299</v>
      </c>
    </row>
    <row r="89" spans="1:5" ht="76.5">
      <c r="A89" t="s">
        <v>57</v>
      </c>
      <c r="E89" s="39" t="s">
        <v>300</v>
      </c>
    </row>
    <row r="90" spans="1:16" ht="25.5">
      <c r="A90" t="s">
        <v>49</v>
      </c>
      <c s="34" t="s">
        <v>139</v>
      </c>
      <c s="34" t="s">
        <v>301</v>
      </c>
      <c s="35" t="s">
        <v>55</v>
      </c>
      <c s="6" t="s">
        <v>302</v>
      </c>
      <c s="36" t="s">
        <v>226</v>
      </c>
      <c s="37">
        <v>37.07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303</v>
      </c>
    </row>
    <row r="92" spans="1:5" ht="12.75">
      <c r="A92" s="35" t="s">
        <v>56</v>
      </c>
      <c r="E92" s="40" t="s">
        <v>304</v>
      </c>
    </row>
    <row r="93" spans="1:5" ht="76.5">
      <c r="A93" t="s">
        <v>57</v>
      </c>
      <c r="E93" s="39" t="s">
        <v>305</v>
      </c>
    </row>
    <row r="94" spans="1:16" ht="25.5">
      <c r="A94" t="s">
        <v>49</v>
      </c>
      <c s="34" t="s">
        <v>143</v>
      </c>
      <c s="34" t="s">
        <v>306</v>
      </c>
      <c s="35" t="s">
        <v>55</v>
      </c>
      <c s="6" t="s">
        <v>307</v>
      </c>
      <c s="36" t="s">
        <v>52</v>
      </c>
      <c s="37">
        <v>328.5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308</v>
      </c>
    </row>
    <row r="96" spans="1:5" ht="12.75">
      <c r="A96" s="35" t="s">
        <v>56</v>
      </c>
      <c r="E96" s="40" t="s">
        <v>309</v>
      </c>
    </row>
    <row r="97" spans="1:5" ht="204">
      <c r="A97" t="s">
        <v>57</v>
      </c>
      <c r="E97" s="39" t="s">
        <v>310</v>
      </c>
    </row>
    <row r="98" spans="1:16" ht="12.75">
      <c r="A98" t="s">
        <v>49</v>
      </c>
      <c s="34" t="s">
        <v>147</v>
      </c>
      <c s="34" t="s">
        <v>311</v>
      </c>
      <c s="35" t="s">
        <v>47</v>
      </c>
      <c s="6" t="s">
        <v>312</v>
      </c>
      <c s="36" t="s">
        <v>87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38.25">
      <c r="A99" s="35" t="s">
        <v>54</v>
      </c>
      <c r="E99" s="39" t="s">
        <v>313</v>
      </c>
    </row>
    <row r="100" spans="1:5" ht="12.75">
      <c r="A100" s="35" t="s">
        <v>56</v>
      </c>
      <c r="E100" s="40" t="s">
        <v>55</v>
      </c>
    </row>
    <row r="101" spans="1:5" ht="51">
      <c r="A101" t="s">
        <v>57</v>
      </c>
      <c r="E101" s="39" t="s">
        <v>314</v>
      </c>
    </row>
    <row r="102" spans="1:16" ht="12.75">
      <c r="A102" t="s">
        <v>49</v>
      </c>
      <c s="34" t="s">
        <v>147</v>
      </c>
      <c s="34" t="s">
        <v>311</v>
      </c>
      <c s="35" t="s">
        <v>27</v>
      </c>
      <c s="6" t="s">
        <v>315</v>
      </c>
      <c s="36" t="s">
        <v>87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316</v>
      </c>
    </row>
    <row r="104" spans="1:5" ht="12.75">
      <c r="A104" s="35" t="s">
        <v>56</v>
      </c>
      <c r="E104" s="40" t="s">
        <v>317</v>
      </c>
    </row>
    <row r="105" spans="1:5" ht="344.25">
      <c r="A105" t="s">
        <v>57</v>
      </c>
      <c r="E105" s="39" t="s">
        <v>318</v>
      </c>
    </row>
    <row r="106" spans="1:16" ht="12.75">
      <c r="A106" t="s">
        <v>49</v>
      </c>
      <c s="34" t="s">
        <v>151</v>
      </c>
      <c s="34" t="s">
        <v>319</v>
      </c>
      <c s="35" t="s">
        <v>47</v>
      </c>
      <c s="6" t="s">
        <v>320</v>
      </c>
      <c s="36" t="s">
        <v>87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38.25">
      <c r="A107" s="35" t="s">
        <v>54</v>
      </c>
      <c r="E107" s="39" t="s">
        <v>321</v>
      </c>
    </row>
    <row r="108" spans="1:5" ht="12.75">
      <c r="A108" s="35" t="s">
        <v>56</v>
      </c>
      <c r="E108" s="40" t="s">
        <v>55</v>
      </c>
    </row>
    <row r="109" spans="1:5" ht="51">
      <c r="A109" t="s">
        <v>57</v>
      </c>
      <c r="E109" s="39" t="s">
        <v>322</v>
      </c>
    </row>
    <row r="110" spans="1:16" ht="12.75">
      <c r="A110" t="s">
        <v>49</v>
      </c>
      <c s="34" t="s">
        <v>151</v>
      </c>
      <c s="34" t="s">
        <v>319</v>
      </c>
      <c s="35" t="s">
        <v>27</v>
      </c>
      <c s="6" t="s">
        <v>323</v>
      </c>
      <c s="36" t="s">
        <v>87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324</v>
      </c>
    </row>
    <row r="112" spans="1:5" ht="12.75">
      <c r="A112" s="35" t="s">
        <v>56</v>
      </c>
      <c r="E112" s="40" t="s">
        <v>317</v>
      </c>
    </row>
    <row r="113" spans="1:5" ht="344.25">
      <c r="A113" t="s">
        <v>57</v>
      </c>
      <c r="E113" s="39" t="s">
        <v>325</v>
      </c>
    </row>
    <row r="114" spans="1:16" ht="12.75">
      <c r="A114" t="s">
        <v>49</v>
      </c>
      <c s="34" t="s">
        <v>156</v>
      </c>
      <c s="34" t="s">
        <v>326</v>
      </c>
      <c s="35" t="s">
        <v>55</v>
      </c>
      <c s="6" t="s">
        <v>327</v>
      </c>
      <c s="36" t="s">
        <v>87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328</v>
      </c>
    </row>
    <row r="116" spans="1:5" ht="25.5">
      <c r="A116" s="35" t="s">
        <v>56</v>
      </c>
      <c r="E116" s="40" t="s">
        <v>329</v>
      </c>
    </row>
    <row r="117" spans="1:5" ht="76.5">
      <c r="A117" t="s">
        <v>57</v>
      </c>
      <c r="E117" s="39" t="s">
        <v>330</v>
      </c>
    </row>
    <row r="118" spans="1:16" ht="12.75">
      <c r="A118" t="s">
        <v>49</v>
      </c>
      <c s="34" t="s">
        <v>160</v>
      </c>
      <c s="34" t="s">
        <v>331</v>
      </c>
      <c s="35" t="s">
        <v>55</v>
      </c>
      <c s="6" t="s">
        <v>332</v>
      </c>
      <c s="36" t="s">
        <v>87</v>
      </c>
      <c s="37">
        <v>11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333</v>
      </c>
    </row>
    <row r="120" spans="1:5" ht="12.75">
      <c r="A120" s="35" t="s">
        <v>56</v>
      </c>
      <c r="E120" s="40" t="s">
        <v>334</v>
      </c>
    </row>
    <row r="121" spans="1:5" ht="76.5">
      <c r="A121" t="s">
        <v>57</v>
      </c>
      <c r="E121" s="39" t="s">
        <v>335</v>
      </c>
    </row>
    <row r="122" spans="1:16" ht="12.75">
      <c r="A122" t="s">
        <v>49</v>
      </c>
      <c s="34" t="s">
        <v>164</v>
      </c>
      <c s="34" t="s">
        <v>336</v>
      </c>
      <c s="35" t="s">
        <v>55</v>
      </c>
      <c s="6" t="s">
        <v>337</v>
      </c>
      <c s="36" t="s">
        <v>52</v>
      </c>
      <c s="37">
        <v>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338</v>
      </c>
    </row>
    <row r="124" spans="1:5" ht="12.75">
      <c r="A124" s="35" t="s">
        <v>56</v>
      </c>
      <c r="E124" s="40" t="s">
        <v>339</v>
      </c>
    </row>
    <row r="125" spans="1:5" ht="76.5">
      <c r="A125" t="s">
        <v>57</v>
      </c>
      <c r="E125" s="39" t="s">
        <v>340</v>
      </c>
    </row>
    <row r="126" spans="1:16" ht="25.5">
      <c r="A126" t="s">
        <v>49</v>
      </c>
      <c s="34" t="s">
        <v>341</v>
      </c>
      <c s="34" t="s">
        <v>342</v>
      </c>
      <c s="35" t="s">
        <v>55</v>
      </c>
      <c s="6" t="s">
        <v>343</v>
      </c>
      <c s="36" t="s">
        <v>52</v>
      </c>
      <c s="37">
        <v>626.811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344</v>
      </c>
    </row>
    <row r="129" spans="1:5" ht="63.75">
      <c r="A129" t="s">
        <v>57</v>
      </c>
      <c r="E129" s="39" t="s">
        <v>345</v>
      </c>
    </row>
    <row r="130" spans="1:16" ht="25.5">
      <c r="A130" t="s">
        <v>49</v>
      </c>
      <c s="34" t="s">
        <v>346</v>
      </c>
      <c s="34" t="s">
        <v>347</v>
      </c>
      <c s="35" t="s">
        <v>55</v>
      </c>
      <c s="6" t="s">
        <v>348</v>
      </c>
      <c s="36" t="s">
        <v>52</v>
      </c>
      <c s="37">
        <v>146.115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349</v>
      </c>
    </row>
    <row r="133" spans="1:5" ht="63.75">
      <c r="A133" t="s">
        <v>57</v>
      </c>
      <c r="E133" s="39" t="s">
        <v>345</v>
      </c>
    </row>
    <row r="134" spans="1:16" ht="12.75">
      <c r="A134" t="s">
        <v>49</v>
      </c>
      <c s="34" t="s">
        <v>350</v>
      </c>
      <c s="34" t="s">
        <v>351</v>
      </c>
      <c s="35" t="s">
        <v>55</v>
      </c>
      <c s="6" t="s">
        <v>352</v>
      </c>
      <c s="36" t="s">
        <v>87</v>
      </c>
      <c s="37">
        <v>58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353</v>
      </c>
    </row>
    <row r="136" spans="1:5" ht="12.75">
      <c r="A136" s="35" t="s">
        <v>56</v>
      </c>
      <c r="E136" s="40" t="s">
        <v>354</v>
      </c>
    </row>
    <row r="137" spans="1:5" ht="191.25">
      <c r="A137" t="s">
        <v>57</v>
      </c>
      <c r="E137" s="39" t="s">
        <v>355</v>
      </c>
    </row>
    <row r="138" spans="1:16" ht="25.5">
      <c r="A138" t="s">
        <v>49</v>
      </c>
      <c s="34" t="s">
        <v>356</v>
      </c>
      <c s="34" t="s">
        <v>357</v>
      </c>
      <c s="35" t="s">
        <v>55</v>
      </c>
      <c s="6" t="s">
        <v>358</v>
      </c>
      <c s="36" t="s">
        <v>52</v>
      </c>
      <c s="37">
        <v>447.921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359</v>
      </c>
    </row>
    <row r="140" spans="1:5" ht="12.75">
      <c r="A140" s="35" t="s">
        <v>56</v>
      </c>
      <c r="E140" s="40" t="s">
        <v>360</v>
      </c>
    </row>
    <row r="141" spans="1:5" ht="102">
      <c r="A141" t="s">
        <v>57</v>
      </c>
      <c r="E141" s="39" t="s">
        <v>361</v>
      </c>
    </row>
    <row r="142" spans="1:16" ht="25.5">
      <c r="A142" t="s">
        <v>49</v>
      </c>
      <c s="34" t="s">
        <v>362</v>
      </c>
      <c s="34" t="s">
        <v>363</v>
      </c>
      <c s="35" t="s">
        <v>55</v>
      </c>
      <c s="6" t="s">
        <v>364</v>
      </c>
      <c s="36" t="s">
        <v>52</v>
      </c>
      <c s="37">
        <v>146.115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365</v>
      </c>
    </row>
    <row r="144" spans="1:5" ht="12.75">
      <c r="A144" s="35" t="s">
        <v>56</v>
      </c>
      <c r="E144" s="40" t="s">
        <v>349</v>
      </c>
    </row>
    <row r="145" spans="1:5" ht="102">
      <c r="A145" t="s">
        <v>57</v>
      </c>
      <c r="E145" s="39" t="s">
        <v>361</v>
      </c>
    </row>
    <row r="146" spans="1:16" ht="12.75">
      <c r="A146" t="s">
        <v>49</v>
      </c>
      <c s="34" t="s">
        <v>366</v>
      </c>
      <c s="34" t="s">
        <v>367</v>
      </c>
      <c s="35" t="s">
        <v>55</v>
      </c>
      <c s="6" t="s">
        <v>368</v>
      </c>
      <c s="36" t="s">
        <v>52</v>
      </c>
      <c s="37">
        <v>842.615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55</v>
      </c>
    </row>
    <row r="148" spans="1:5" ht="12.75">
      <c r="A148" s="35" t="s">
        <v>56</v>
      </c>
      <c r="E148" s="40" t="s">
        <v>369</v>
      </c>
    </row>
    <row r="149" spans="1:5" ht="102">
      <c r="A149" t="s">
        <v>57</v>
      </c>
      <c r="E149" s="39" t="s">
        <v>370</v>
      </c>
    </row>
    <row r="150" spans="1:16" ht="12.75">
      <c r="A150" t="s">
        <v>49</v>
      </c>
      <c s="34" t="s">
        <v>371</v>
      </c>
      <c s="34" t="s">
        <v>372</v>
      </c>
      <c s="35" t="s">
        <v>55</v>
      </c>
      <c s="6" t="s">
        <v>373</v>
      </c>
      <c s="36" t="s">
        <v>374</v>
      </c>
      <c s="37">
        <v>777.75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375</v>
      </c>
    </row>
    <row r="152" spans="1:5" ht="25.5">
      <c r="A152" s="35" t="s">
        <v>56</v>
      </c>
      <c r="E152" s="40" t="s">
        <v>376</v>
      </c>
    </row>
    <row r="153" spans="1:5" ht="102">
      <c r="A153" t="s">
        <v>57</v>
      </c>
      <c r="E153" s="39" t="s">
        <v>377</v>
      </c>
    </row>
    <row r="154" spans="1:16" ht="12.75">
      <c r="A154" t="s">
        <v>49</v>
      </c>
      <c s="34" t="s">
        <v>378</v>
      </c>
      <c s="34" t="s">
        <v>379</v>
      </c>
      <c s="35" t="s">
        <v>55</v>
      </c>
      <c s="6" t="s">
        <v>380</v>
      </c>
      <c s="36" t="s">
        <v>374</v>
      </c>
      <c s="37">
        <v>777.75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375</v>
      </c>
    </row>
    <row r="156" spans="1:5" ht="25.5">
      <c r="A156" s="35" t="s">
        <v>56</v>
      </c>
      <c r="E156" s="40" t="s">
        <v>376</v>
      </c>
    </row>
    <row r="157" spans="1:5" ht="102">
      <c r="A157" t="s">
        <v>57</v>
      </c>
      <c r="E157" s="39" t="s">
        <v>377</v>
      </c>
    </row>
    <row r="158" spans="1:16" ht="25.5">
      <c r="A158" t="s">
        <v>49</v>
      </c>
      <c s="34" t="s">
        <v>381</v>
      </c>
      <c s="34" t="s">
        <v>382</v>
      </c>
      <c s="35" t="s">
        <v>55</v>
      </c>
      <c s="6" t="s">
        <v>383</v>
      </c>
      <c s="36" t="s">
        <v>52</v>
      </c>
      <c s="37">
        <v>626.811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55</v>
      </c>
    </row>
    <row r="160" spans="1:5" ht="12.75">
      <c r="A160" s="35" t="s">
        <v>56</v>
      </c>
      <c r="E160" s="40" t="s">
        <v>344</v>
      </c>
    </row>
    <row r="161" spans="1:5" ht="165.75">
      <c r="A161" t="s">
        <v>57</v>
      </c>
      <c r="E161" s="39" t="s">
        <v>384</v>
      </c>
    </row>
    <row r="162" spans="1:16" ht="25.5">
      <c r="A162" t="s">
        <v>49</v>
      </c>
      <c s="34" t="s">
        <v>385</v>
      </c>
      <c s="34" t="s">
        <v>386</v>
      </c>
      <c s="35" t="s">
        <v>55</v>
      </c>
      <c s="6" t="s">
        <v>387</v>
      </c>
      <c s="36" t="s">
        <v>52</v>
      </c>
      <c s="37">
        <v>146.115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55</v>
      </c>
    </row>
    <row r="164" spans="1:5" ht="12.75">
      <c r="A164" s="35" t="s">
        <v>56</v>
      </c>
      <c r="E164" s="40" t="s">
        <v>349</v>
      </c>
    </row>
    <row r="165" spans="1:5" ht="165.75">
      <c r="A165" t="s">
        <v>57</v>
      </c>
      <c r="E165" s="39" t="s">
        <v>384</v>
      </c>
    </row>
    <row r="166" spans="1:16" ht="12.75">
      <c r="A166" t="s">
        <v>49</v>
      </c>
      <c s="34" t="s">
        <v>388</v>
      </c>
      <c s="34" t="s">
        <v>389</v>
      </c>
      <c s="35" t="s">
        <v>55</v>
      </c>
      <c s="6" t="s">
        <v>390</v>
      </c>
      <c s="36" t="s">
        <v>87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25.5">
      <c r="A167" s="35" t="s">
        <v>54</v>
      </c>
      <c r="E167" s="39" t="s">
        <v>391</v>
      </c>
    </row>
    <row r="168" spans="1:5" ht="12.75">
      <c r="A168" s="35" t="s">
        <v>56</v>
      </c>
      <c r="E168" s="40" t="s">
        <v>214</v>
      </c>
    </row>
    <row r="169" spans="1:5" ht="51">
      <c r="A169" t="s">
        <v>57</v>
      </c>
      <c r="E169" s="39" t="s">
        <v>392</v>
      </c>
    </row>
    <row r="170" spans="1:16" ht="12.75">
      <c r="A170" t="s">
        <v>49</v>
      </c>
      <c s="34" t="s">
        <v>393</v>
      </c>
      <c s="34" t="s">
        <v>394</v>
      </c>
      <c s="35" t="s">
        <v>55</v>
      </c>
      <c s="6" t="s">
        <v>395</v>
      </c>
      <c s="36" t="s">
        <v>87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396</v>
      </c>
    </row>
    <row r="172" spans="1:5" ht="12.75">
      <c r="A172" s="35" t="s">
        <v>56</v>
      </c>
      <c r="E172" s="40" t="s">
        <v>397</v>
      </c>
    </row>
    <row r="173" spans="1:5" ht="51">
      <c r="A173" t="s">
        <v>57</v>
      </c>
      <c r="E173" s="39" t="s">
        <v>392</v>
      </c>
    </row>
    <row r="174" spans="1:16" ht="12.75">
      <c r="A174" t="s">
        <v>49</v>
      </c>
      <c s="34" t="s">
        <v>398</v>
      </c>
      <c s="34" t="s">
        <v>399</v>
      </c>
      <c s="35" t="s">
        <v>55</v>
      </c>
      <c s="6" t="s">
        <v>400</v>
      </c>
      <c s="36" t="s">
        <v>87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401</v>
      </c>
    </row>
    <row r="176" spans="1:5" ht="12.75">
      <c r="A176" s="35" t="s">
        <v>56</v>
      </c>
      <c r="E176" s="40" t="s">
        <v>402</v>
      </c>
    </row>
    <row r="177" spans="1:5" ht="89.25">
      <c r="A177" t="s">
        <v>57</v>
      </c>
      <c r="E177" s="39" t="s">
        <v>403</v>
      </c>
    </row>
    <row r="178" spans="1:16" ht="12.75">
      <c r="A178" t="s">
        <v>49</v>
      </c>
      <c s="34" t="s">
        <v>404</v>
      </c>
      <c s="34" t="s">
        <v>405</v>
      </c>
      <c s="35" t="s">
        <v>55</v>
      </c>
      <c s="6" t="s">
        <v>406</v>
      </c>
      <c s="36" t="s">
        <v>87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407</v>
      </c>
    </row>
    <row r="180" spans="1:5" ht="12.75">
      <c r="A180" s="35" t="s">
        <v>56</v>
      </c>
      <c r="E180" s="40" t="s">
        <v>397</v>
      </c>
    </row>
    <row r="181" spans="1:5" ht="89.25">
      <c r="A181" t="s">
        <v>57</v>
      </c>
      <c r="E181" s="39" t="s">
        <v>403</v>
      </c>
    </row>
    <row r="182" spans="1:16" ht="12.75">
      <c r="A182" t="s">
        <v>49</v>
      </c>
      <c s="34" t="s">
        <v>408</v>
      </c>
      <c s="34" t="s">
        <v>409</v>
      </c>
      <c s="35" t="s">
        <v>55</v>
      </c>
      <c s="6" t="s">
        <v>410</v>
      </c>
      <c s="36" t="s">
        <v>87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411</v>
      </c>
    </row>
    <row r="184" spans="1:5" ht="12.75">
      <c r="A184" s="35" t="s">
        <v>56</v>
      </c>
      <c r="E184" s="40" t="s">
        <v>397</v>
      </c>
    </row>
    <row r="185" spans="1:5" ht="51">
      <c r="A185" t="s">
        <v>57</v>
      </c>
      <c r="E185" s="39" t="s">
        <v>412</v>
      </c>
    </row>
    <row r="186" spans="1:16" ht="12.75">
      <c r="A186" t="s">
        <v>49</v>
      </c>
      <c s="34" t="s">
        <v>413</v>
      </c>
      <c s="34" t="s">
        <v>414</v>
      </c>
      <c s="35" t="s">
        <v>55</v>
      </c>
      <c s="6" t="s">
        <v>415</v>
      </c>
      <c s="36" t="s">
        <v>374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416</v>
      </c>
    </row>
    <row r="188" spans="1:5" ht="12.75">
      <c r="A188" s="35" t="s">
        <v>56</v>
      </c>
      <c r="E188" s="40" t="s">
        <v>402</v>
      </c>
    </row>
    <row r="189" spans="1:5" ht="89.25">
      <c r="A189" t="s">
        <v>57</v>
      </c>
      <c r="E189" s="39" t="s">
        <v>403</v>
      </c>
    </row>
    <row r="190" spans="1:16" ht="12.75">
      <c r="A190" t="s">
        <v>49</v>
      </c>
      <c s="34" t="s">
        <v>417</v>
      </c>
      <c s="34" t="s">
        <v>418</v>
      </c>
      <c s="35" t="s">
        <v>55</v>
      </c>
      <c s="6" t="s">
        <v>419</v>
      </c>
      <c s="36" t="s">
        <v>87</v>
      </c>
      <c s="37">
        <v>38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420</v>
      </c>
    </row>
    <row r="192" spans="1:5" ht="12.75">
      <c r="A192" s="35" t="s">
        <v>56</v>
      </c>
      <c r="E192" s="40" t="s">
        <v>421</v>
      </c>
    </row>
    <row r="193" spans="1:5" ht="89.25">
      <c r="A193" t="s">
        <v>57</v>
      </c>
      <c r="E193" s="39" t="s">
        <v>422</v>
      </c>
    </row>
    <row r="194" spans="1:16" ht="12.75">
      <c r="A194" t="s">
        <v>49</v>
      </c>
      <c s="34" t="s">
        <v>423</v>
      </c>
      <c s="34" t="s">
        <v>424</v>
      </c>
      <c s="35" t="s">
        <v>55</v>
      </c>
      <c s="6" t="s">
        <v>425</v>
      </c>
      <c s="36" t="s">
        <v>52</v>
      </c>
      <c s="37">
        <v>16.4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25.5">
      <c r="A195" s="35" t="s">
        <v>54</v>
      </c>
      <c r="E195" s="39" t="s">
        <v>426</v>
      </c>
    </row>
    <row r="196" spans="1:5" ht="12.75">
      <c r="A196" s="35" t="s">
        <v>56</v>
      </c>
      <c r="E196" s="40" t="s">
        <v>427</v>
      </c>
    </row>
    <row r="197" spans="1:5" ht="25.5">
      <c r="A197" t="s">
        <v>57</v>
      </c>
      <c r="E197" s="39" t="s">
        <v>428</v>
      </c>
    </row>
    <row r="198" spans="1:16" ht="25.5">
      <c r="A198" t="s">
        <v>49</v>
      </c>
      <c s="34" t="s">
        <v>429</v>
      </c>
      <c s="34" t="s">
        <v>430</v>
      </c>
      <c s="35" t="s">
        <v>55</v>
      </c>
      <c s="6" t="s">
        <v>431</v>
      </c>
      <c s="36" t="s">
        <v>61</v>
      </c>
      <c s="37">
        <v>2.52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432</v>
      </c>
    </row>
    <row r="200" spans="1:5" ht="12.75">
      <c r="A200" s="35" t="s">
        <v>56</v>
      </c>
      <c r="E200" s="40" t="s">
        <v>433</v>
      </c>
    </row>
    <row r="201" spans="1:5" ht="63.75">
      <c r="A201" t="s">
        <v>57</v>
      </c>
      <c r="E201" s="39" t="s">
        <v>434</v>
      </c>
    </row>
    <row r="202" spans="1:16" ht="25.5">
      <c r="A202" t="s">
        <v>49</v>
      </c>
      <c s="34" t="s">
        <v>435</v>
      </c>
      <c s="34" t="s">
        <v>436</v>
      </c>
      <c s="35" t="s">
        <v>55</v>
      </c>
      <c s="6" t="s">
        <v>437</v>
      </c>
      <c s="36" t="s">
        <v>226</v>
      </c>
      <c s="37">
        <v>110.88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438</v>
      </c>
    </row>
    <row r="204" spans="1:5" ht="12.75">
      <c r="A204" s="35" t="s">
        <v>56</v>
      </c>
      <c r="E204" s="40" t="s">
        <v>439</v>
      </c>
    </row>
    <row r="205" spans="1:5" ht="25.5">
      <c r="A205" t="s">
        <v>57</v>
      </c>
      <c r="E205" s="39" t="s">
        <v>440</v>
      </c>
    </row>
    <row r="206" spans="1:16" ht="25.5">
      <c r="A206" t="s">
        <v>49</v>
      </c>
      <c s="34" t="s">
        <v>441</v>
      </c>
      <c s="34" t="s">
        <v>442</v>
      </c>
      <c s="35" t="s">
        <v>55</v>
      </c>
      <c s="6" t="s">
        <v>443</v>
      </c>
      <c s="36" t="s">
        <v>61</v>
      </c>
      <c s="37">
        <v>2.016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25.5">
      <c r="A207" s="35" t="s">
        <v>54</v>
      </c>
      <c r="E207" s="39" t="s">
        <v>444</v>
      </c>
    </row>
    <row r="208" spans="1:5" ht="12.75">
      <c r="A208" s="35" t="s">
        <v>56</v>
      </c>
      <c r="E208" s="40" t="s">
        <v>445</v>
      </c>
    </row>
    <row r="209" spans="1:5" ht="63.75">
      <c r="A209" t="s">
        <v>57</v>
      </c>
      <c r="E209" s="39" t="s">
        <v>434</v>
      </c>
    </row>
    <row r="210" spans="1:16" ht="25.5">
      <c r="A210" t="s">
        <v>49</v>
      </c>
      <c s="34" t="s">
        <v>446</v>
      </c>
      <c s="34" t="s">
        <v>447</v>
      </c>
      <c s="35" t="s">
        <v>55</v>
      </c>
      <c s="6" t="s">
        <v>448</v>
      </c>
      <c s="36" t="s">
        <v>226</v>
      </c>
      <c s="37">
        <v>88.704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438</v>
      </c>
    </row>
    <row r="212" spans="1:5" ht="12.75">
      <c r="A212" s="35" t="s">
        <v>56</v>
      </c>
      <c r="E212" s="40" t="s">
        <v>449</v>
      </c>
    </row>
    <row r="213" spans="1:5" ht="25.5">
      <c r="A213" t="s">
        <v>57</v>
      </c>
      <c r="E213" s="39" t="s">
        <v>440</v>
      </c>
    </row>
    <row r="214" spans="1:16" ht="12.75">
      <c r="A214" t="s">
        <v>49</v>
      </c>
      <c s="34" t="s">
        <v>450</v>
      </c>
      <c s="34" t="s">
        <v>451</v>
      </c>
      <c s="35" t="s">
        <v>55</v>
      </c>
      <c s="6" t="s">
        <v>452</v>
      </c>
      <c s="36" t="s">
        <v>374</v>
      </c>
      <c s="37">
        <v>13.73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453</v>
      </c>
    </row>
    <row r="216" spans="1:5" ht="12.75">
      <c r="A216" s="35" t="s">
        <v>56</v>
      </c>
      <c r="E216" s="40" t="s">
        <v>454</v>
      </c>
    </row>
    <row r="217" spans="1:5" ht="114.75">
      <c r="A217" t="s">
        <v>57</v>
      </c>
      <c r="E217" s="39" t="s">
        <v>455</v>
      </c>
    </row>
    <row r="218" spans="1:16" ht="25.5">
      <c r="A218" t="s">
        <v>49</v>
      </c>
      <c s="34" t="s">
        <v>456</v>
      </c>
      <c s="34" t="s">
        <v>457</v>
      </c>
      <c s="35" t="s">
        <v>55</v>
      </c>
      <c s="6" t="s">
        <v>458</v>
      </c>
      <c s="36" t="s">
        <v>226</v>
      </c>
      <c s="37">
        <v>32.4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459</v>
      </c>
    </row>
    <row r="220" spans="1:5" ht="12.75">
      <c r="A220" s="35" t="s">
        <v>56</v>
      </c>
      <c r="E220" s="40" t="s">
        <v>460</v>
      </c>
    </row>
    <row r="221" spans="1:5" ht="76.5">
      <c r="A221" t="s">
        <v>57</v>
      </c>
      <c r="E221" s="39" t="s">
        <v>305</v>
      </c>
    </row>
    <row r="222" spans="1:13" ht="12.75">
      <c r="A222" t="s">
        <v>46</v>
      </c>
      <c r="C222" s="31" t="s">
        <v>89</v>
      </c>
      <c r="E222" s="33" t="s">
        <v>192</v>
      </c>
      <c r="J222" s="32">
        <f>0</f>
      </c>
      <c s="32">
        <f>0</f>
      </c>
      <c s="32">
        <f>0+L223+L227</f>
      </c>
      <c s="32">
        <f>0+M223+M227</f>
      </c>
    </row>
    <row r="223" spans="1:16" ht="12.75">
      <c r="A223" t="s">
        <v>49</v>
      </c>
      <c s="34" t="s">
        <v>461</v>
      </c>
      <c s="34" t="s">
        <v>462</v>
      </c>
      <c s="35" t="s">
        <v>55</v>
      </c>
      <c s="6" t="s">
        <v>463</v>
      </c>
      <c s="36" t="s">
        <v>464</v>
      </c>
      <c s="37">
        <v>80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465</v>
      </c>
    </row>
    <row r="226" spans="1:5" ht="12.75">
      <c r="A226" t="s">
        <v>57</v>
      </c>
      <c r="E226" s="39" t="s">
        <v>466</v>
      </c>
    </row>
    <row r="227" spans="1:16" ht="12.75">
      <c r="A227" t="s">
        <v>49</v>
      </c>
      <c s="34" t="s">
        <v>467</v>
      </c>
      <c s="34" t="s">
        <v>468</v>
      </c>
      <c s="35" t="s">
        <v>55</v>
      </c>
      <c s="6" t="s">
        <v>469</v>
      </c>
      <c s="36" t="s">
        <v>176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470</v>
      </c>
    </row>
    <row r="229" spans="1:5" ht="12.75">
      <c r="A229" s="35" t="s">
        <v>56</v>
      </c>
      <c r="E229" s="40" t="s">
        <v>471</v>
      </c>
    </row>
    <row r="230" spans="1:5" ht="12.75">
      <c r="A230" t="s">
        <v>57</v>
      </c>
      <c r="E230" s="39" t="s">
        <v>472</v>
      </c>
    </row>
    <row r="231" spans="1:13" ht="12.75">
      <c r="A231" t="s">
        <v>46</v>
      </c>
      <c r="C231" s="31" t="s">
        <v>473</v>
      </c>
      <c r="E231" s="33" t="s">
        <v>474</v>
      </c>
      <c r="J231" s="32">
        <f>0</f>
      </c>
      <c s="32">
        <f>0</f>
      </c>
      <c s="32">
        <f>0+L232+L236+L240+L244</f>
      </c>
      <c s="32">
        <f>0+M232+M236+M240+M244</f>
      </c>
    </row>
    <row r="232" spans="1:16" ht="25.5">
      <c r="A232" t="s">
        <v>49</v>
      </c>
      <c s="34" t="s">
        <v>475</v>
      </c>
      <c s="34" t="s">
        <v>476</v>
      </c>
      <c s="35" t="s">
        <v>55</v>
      </c>
      <c s="6" t="s">
        <v>477</v>
      </c>
      <c s="36" t="s">
        <v>478</v>
      </c>
      <c s="37">
        <v>0.708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479</v>
      </c>
    </row>
    <row r="234" spans="1:5" ht="12.75">
      <c r="A234" s="35" t="s">
        <v>56</v>
      </c>
      <c r="E234" s="40" t="s">
        <v>480</v>
      </c>
    </row>
    <row r="235" spans="1:5" ht="89.25">
      <c r="A235" t="s">
        <v>57</v>
      </c>
      <c r="E235" s="39" t="s">
        <v>481</v>
      </c>
    </row>
    <row r="236" spans="1:16" ht="25.5">
      <c r="A236" t="s">
        <v>49</v>
      </c>
      <c s="34" t="s">
        <v>482</v>
      </c>
      <c s="34" t="s">
        <v>483</v>
      </c>
      <c s="35" t="s">
        <v>55</v>
      </c>
      <c s="6" t="s">
        <v>484</v>
      </c>
      <c s="36" t="s">
        <v>478</v>
      </c>
      <c s="37">
        <v>3576.47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485</v>
      </c>
    </row>
    <row r="238" spans="1:5" ht="12.75">
      <c r="A238" s="35" t="s">
        <v>56</v>
      </c>
      <c r="E238" s="40" t="s">
        <v>486</v>
      </c>
    </row>
    <row r="239" spans="1:5" ht="89.25">
      <c r="A239" t="s">
        <v>57</v>
      </c>
      <c r="E239" s="39" t="s">
        <v>481</v>
      </c>
    </row>
    <row r="240" spans="1:16" ht="25.5">
      <c r="A240" t="s">
        <v>49</v>
      </c>
      <c s="34" t="s">
        <v>487</v>
      </c>
      <c s="34" t="s">
        <v>488</v>
      </c>
      <c s="35" t="s">
        <v>55</v>
      </c>
      <c s="6" t="s">
        <v>489</v>
      </c>
      <c s="36" t="s">
        <v>478</v>
      </c>
      <c s="37">
        <v>49.829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490</v>
      </c>
    </row>
    <row r="242" spans="1:5" ht="12.75">
      <c r="A242" s="35" t="s">
        <v>56</v>
      </c>
      <c r="E242" s="40" t="s">
        <v>491</v>
      </c>
    </row>
    <row r="243" spans="1:5" ht="89.25">
      <c r="A243" t="s">
        <v>57</v>
      </c>
      <c r="E243" s="39" t="s">
        <v>481</v>
      </c>
    </row>
    <row r="244" spans="1:16" ht="25.5">
      <c r="A244" t="s">
        <v>49</v>
      </c>
      <c s="34" t="s">
        <v>492</v>
      </c>
      <c s="34" t="s">
        <v>493</v>
      </c>
      <c s="35" t="s">
        <v>55</v>
      </c>
      <c s="6" t="s">
        <v>494</v>
      </c>
      <c s="36" t="s">
        <v>478</v>
      </c>
      <c s="37">
        <v>5.55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495</v>
      </c>
    </row>
    <row r="246" spans="1:5" ht="12.75">
      <c r="A246" s="35" t="s">
        <v>56</v>
      </c>
      <c r="E246" s="40" t="s">
        <v>496</v>
      </c>
    </row>
    <row r="247" spans="1:5" ht="89.25">
      <c r="A247" t="s">
        <v>57</v>
      </c>
      <c r="E247" s="39" t="s">
        <v>481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497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497</v>
      </c>
      <c r="E4" s="26" t="s">
        <v>498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500</v>
      </c>
      <c r="E8" s="30" t="s">
        <v>498</v>
      </c>
      <c r="J8" s="29">
        <f>0+J9+J50+J63+J104+J113</f>
      </c>
      <c s="29">
        <f>0+K9+K50+K63+K104+K113</f>
      </c>
      <c s="29">
        <f>0+L9+L50+L63+L104+L113</f>
      </c>
      <c s="29">
        <f>0+M9+M50+M63+M104+M113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501</v>
      </c>
      <c s="35" t="s">
        <v>55</v>
      </c>
      <c s="6" t="s">
        <v>502</v>
      </c>
      <c s="36" t="s">
        <v>374</v>
      </c>
      <c s="37">
        <v>860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503</v>
      </c>
    </row>
    <row r="12" spans="1:5" ht="12.75">
      <c r="A12" s="35" t="s">
        <v>56</v>
      </c>
      <c r="E12" s="40" t="s">
        <v>504</v>
      </c>
    </row>
    <row r="13" spans="1:5" ht="12.75">
      <c r="A13" t="s">
        <v>57</v>
      </c>
      <c r="E13" s="39" t="s">
        <v>505</v>
      </c>
    </row>
    <row r="14" spans="1:16" ht="12.75">
      <c r="A14" t="s">
        <v>49</v>
      </c>
      <c s="34" t="s">
        <v>27</v>
      </c>
      <c s="34" t="s">
        <v>506</v>
      </c>
      <c s="35" t="s">
        <v>55</v>
      </c>
      <c s="6" t="s">
        <v>507</v>
      </c>
      <c s="36" t="s">
        <v>374</v>
      </c>
      <c s="37">
        <v>580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508</v>
      </c>
    </row>
    <row r="16" spans="1:5" ht="12.75">
      <c r="A16" s="35" t="s">
        <v>56</v>
      </c>
      <c r="E16" s="40" t="s">
        <v>509</v>
      </c>
    </row>
    <row r="17" spans="1:5" ht="25.5">
      <c r="A17" t="s">
        <v>57</v>
      </c>
      <c r="E17" s="39" t="s">
        <v>510</v>
      </c>
    </row>
    <row r="18" spans="1:16" ht="12.75">
      <c r="A18" t="s">
        <v>49</v>
      </c>
      <c s="34" t="s">
        <v>26</v>
      </c>
      <c s="34" t="s">
        <v>511</v>
      </c>
      <c s="35" t="s">
        <v>55</v>
      </c>
      <c s="6" t="s">
        <v>512</v>
      </c>
      <c s="36" t="s">
        <v>374</v>
      </c>
      <c s="37">
        <v>226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513</v>
      </c>
    </row>
    <row r="20" spans="1:5" ht="12.75">
      <c r="A20" s="35" t="s">
        <v>56</v>
      </c>
      <c r="E20" s="40" t="s">
        <v>514</v>
      </c>
    </row>
    <row r="21" spans="1:5" ht="25.5">
      <c r="A21" t="s">
        <v>57</v>
      </c>
      <c r="E21" s="39" t="s">
        <v>515</v>
      </c>
    </row>
    <row r="22" spans="1:16" ht="12.75">
      <c r="A22" t="s">
        <v>49</v>
      </c>
      <c s="34" t="s">
        <v>66</v>
      </c>
      <c s="34" t="s">
        <v>516</v>
      </c>
      <c s="35" t="s">
        <v>55</v>
      </c>
      <c s="6" t="s">
        <v>517</v>
      </c>
      <c s="36" t="s">
        <v>374</v>
      </c>
      <c s="37">
        <v>32.5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518</v>
      </c>
    </row>
    <row r="24" spans="1:5" ht="12.75">
      <c r="A24" s="35" t="s">
        <v>56</v>
      </c>
      <c r="E24" s="40" t="s">
        <v>519</v>
      </c>
    </row>
    <row r="25" spans="1:5" ht="63.75">
      <c r="A25" t="s">
        <v>57</v>
      </c>
      <c r="E25" s="39" t="s">
        <v>520</v>
      </c>
    </row>
    <row r="26" spans="1:16" ht="25.5">
      <c r="A26" t="s">
        <v>49</v>
      </c>
      <c s="34" t="s">
        <v>71</v>
      </c>
      <c s="34" t="s">
        <v>521</v>
      </c>
      <c s="35" t="s">
        <v>55</v>
      </c>
      <c s="6" t="s">
        <v>522</v>
      </c>
      <c s="36" t="s">
        <v>226</v>
      </c>
      <c s="37">
        <v>325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523</v>
      </c>
    </row>
    <row r="28" spans="1:5" ht="12.75">
      <c r="A28" s="35" t="s">
        <v>56</v>
      </c>
      <c r="E28" s="40" t="s">
        <v>524</v>
      </c>
    </row>
    <row r="29" spans="1:5" ht="25.5">
      <c r="A29" t="s">
        <v>57</v>
      </c>
      <c r="E29" s="39" t="s">
        <v>440</v>
      </c>
    </row>
    <row r="30" spans="1:16" ht="12.75">
      <c r="A30" t="s">
        <v>49</v>
      </c>
      <c s="34" t="s">
        <v>76</v>
      </c>
      <c s="34" t="s">
        <v>525</v>
      </c>
      <c s="35" t="s">
        <v>55</v>
      </c>
      <c s="6" t="s">
        <v>526</v>
      </c>
      <c s="36" t="s">
        <v>61</v>
      </c>
      <c s="37">
        <v>653.5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527</v>
      </c>
    </row>
    <row r="32" spans="1:5" ht="12.75">
      <c r="A32" s="35" t="s">
        <v>56</v>
      </c>
      <c r="E32" s="40" t="s">
        <v>528</v>
      </c>
    </row>
    <row r="33" spans="1:5" ht="242.25">
      <c r="A33" t="s">
        <v>57</v>
      </c>
      <c r="E33" s="39" t="s">
        <v>529</v>
      </c>
    </row>
    <row r="34" spans="1:16" ht="12.75">
      <c r="A34" t="s">
        <v>49</v>
      </c>
      <c s="34" t="s">
        <v>80</v>
      </c>
      <c s="34" t="s">
        <v>530</v>
      </c>
      <c s="35" t="s">
        <v>55</v>
      </c>
      <c s="6" t="s">
        <v>531</v>
      </c>
      <c s="36" t="s">
        <v>274</v>
      </c>
      <c s="37">
        <v>12670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523</v>
      </c>
    </row>
    <row r="36" spans="1:5" ht="12.75">
      <c r="A36" s="35" t="s">
        <v>56</v>
      </c>
      <c r="E36" s="40" t="s">
        <v>532</v>
      </c>
    </row>
    <row r="37" spans="1:5" ht="25.5">
      <c r="A37" t="s">
        <v>57</v>
      </c>
      <c r="E37" s="39" t="s">
        <v>533</v>
      </c>
    </row>
    <row r="38" spans="1:16" ht="12.75">
      <c r="A38" t="s">
        <v>49</v>
      </c>
      <c s="34" t="s">
        <v>84</v>
      </c>
      <c s="34" t="s">
        <v>534</v>
      </c>
      <c s="35" t="s">
        <v>55</v>
      </c>
      <c s="6" t="s">
        <v>535</v>
      </c>
      <c s="36" t="s">
        <v>374</v>
      </c>
      <c s="37">
        <v>1810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536</v>
      </c>
    </row>
    <row r="40" spans="1:5" ht="12.75">
      <c r="A40" s="35" t="s">
        <v>56</v>
      </c>
      <c r="E40" s="40" t="s">
        <v>537</v>
      </c>
    </row>
    <row r="41" spans="1:5" ht="38.25">
      <c r="A41" t="s">
        <v>57</v>
      </c>
      <c r="E41" s="39" t="s">
        <v>538</v>
      </c>
    </row>
    <row r="42" spans="1:16" ht="25.5">
      <c r="A42" t="s">
        <v>49</v>
      </c>
      <c s="34" t="s">
        <v>89</v>
      </c>
      <c s="34" t="s">
        <v>539</v>
      </c>
      <c s="35" t="s">
        <v>55</v>
      </c>
      <c s="6" t="s">
        <v>540</v>
      </c>
      <c s="36" t="s">
        <v>374</v>
      </c>
      <c s="37">
        <v>3620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536</v>
      </c>
    </row>
    <row r="44" spans="1:5" ht="12.75">
      <c r="A44" s="35" t="s">
        <v>56</v>
      </c>
      <c r="E44" s="40" t="s">
        <v>541</v>
      </c>
    </row>
    <row r="45" spans="1:5" ht="25.5">
      <c r="A45" t="s">
        <v>57</v>
      </c>
      <c r="E45" s="39" t="s">
        <v>542</v>
      </c>
    </row>
    <row r="46" spans="1:16" ht="12.75">
      <c r="A46" t="s">
        <v>49</v>
      </c>
      <c s="34" t="s">
        <v>93</v>
      </c>
      <c s="34" t="s">
        <v>543</v>
      </c>
      <c s="35" t="s">
        <v>55</v>
      </c>
      <c s="6" t="s">
        <v>544</v>
      </c>
      <c s="36" t="s">
        <v>374</v>
      </c>
      <c s="37">
        <v>1810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545</v>
      </c>
    </row>
    <row r="48" spans="1:5" ht="12.75">
      <c r="A48" s="35" t="s">
        <v>56</v>
      </c>
      <c r="E48" s="40" t="s">
        <v>537</v>
      </c>
    </row>
    <row r="49" spans="1:5" ht="25.5">
      <c r="A49" t="s">
        <v>57</v>
      </c>
      <c r="E49" s="39" t="s">
        <v>546</v>
      </c>
    </row>
    <row r="50" spans="1:13" ht="12.75">
      <c r="A50" t="s">
        <v>46</v>
      </c>
      <c r="C50" s="31" t="s">
        <v>27</v>
      </c>
      <c r="E50" s="33" t="s">
        <v>547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98</v>
      </c>
      <c s="34" t="s">
        <v>548</v>
      </c>
      <c s="35" t="s">
        <v>55</v>
      </c>
      <c s="6" t="s">
        <v>549</v>
      </c>
      <c s="36" t="s">
        <v>52</v>
      </c>
      <c s="37">
        <v>46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550</v>
      </c>
    </row>
    <row r="53" spans="1:5" ht="12.75">
      <c r="A53" s="35" t="s">
        <v>56</v>
      </c>
      <c r="E53" s="40" t="s">
        <v>551</v>
      </c>
    </row>
    <row r="54" spans="1:5" ht="114.75">
      <c r="A54" t="s">
        <v>57</v>
      </c>
      <c r="E54" s="39" t="s">
        <v>552</v>
      </c>
    </row>
    <row r="55" spans="1:16" ht="12.75">
      <c r="A55" t="s">
        <v>49</v>
      </c>
      <c s="34" t="s">
        <v>102</v>
      </c>
      <c s="34" t="s">
        <v>553</v>
      </c>
      <c s="35" t="s">
        <v>55</v>
      </c>
      <c s="6" t="s">
        <v>554</v>
      </c>
      <c s="36" t="s">
        <v>374</v>
      </c>
      <c s="37">
        <v>103.25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555</v>
      </c>
    </row>
    <row r="57" spans="1:5" ht="12.75">
      <c r="A57" s="35" t="s">
        <v>56</v>
      </c>
      <c r="E57" s="40" t="s">
        <v>556</v>
      </c>
    </row>
    <row r="58" spans="1:5" ht="25.5">
      <c r="A58" t="s">
        <v>57</v>
      </c>
      <c r="E58" s="39" t="s">
        <v>557</v>
      </c>
    </row>
    <row r="59" spans="1:16" ht="12.75">
      <c r="A59" t="s">
        <v>49</v>
      </c>
      <c s="34" t="s">
        <v>106</v>
      </c>
      <c s="34" t="s">
        <v>558</v>
      </c>
      <c s="35" t="s">
        <v>55</v>
      </c>
      <c s="6" t="s">
        <v>559</v>
      </c>
      <c s="36" t="s">
        <v>87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560</v>
      </c>
    </row>
    <row r="61" spans="1:5" ht="12.75">
      <c r="A61" s="35" t="s">
        <v>56</v>
      </c>
      <c r="E61" s="40" t="s">
        <v>561</v>
      </c>
    </row>
    <row r="62" spans="1:5" ht="51">
      <c r="A62" t="s">
        <v>57</v>
      </c>
      <c r="E62" s="39" t="s">
        <v>562</v>
      </c>
    </row>
    <row r="63" spans="1:13" ht="12.75">
      <c r="A63" t="s">
        <v>46</v>
      </c>
      <c r="C63" s="31" t="s">
        <v>71</v>
      </c>
      <c r="E63" s="33" t="s">
        <v>210</v>
      </c>
      <c r="J63" s="32">
        <f>0</f>
      </c>
      <c s="32">
        <f>0</f>
      </c>
      <c s="32">
        <f>0+L64+L68+L72+L76+L80+L84+L88+L92+L96+L100</f>
      </c>
      <c s="32">
        <f>0+M64+M68+M72+M76+M80+M84+M88+M92+M96+M100</f>
      </c>
    </row>
    <row r="64" spans="1:16" ht="25.5">
      <c r="A64" t="s">
        <v>49</v>
      </c>
      <c s="34" t="s">
        <v>111</v>
      </c>
      <c s="34" t="s">
        <v>563</v>
      </c>
      <c s="35" t="s">
        <v>55</v>
      </c>
      <c s="6" t="s">
        <v>564</v>
      </c>
      <c s="36" t="s">
        <v>61</v>
      </c>
      <c s="37">
        <v>633.5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565</v>
      </c>
    </row>
    <row r="66" spans="1:5" ht="12.75">
      <c r="A66" s="35" t="s">
        <v>56</v>
      </c>
      <c r="E66" s="40" t="s">
        <v>566</v>
      </c>
    </row>
    <row r="67" spans="1:5" ht="153">
      <c r="A67" t="s">
        <v>57</v>
      </c>
      <c r="E67" s="39" t="s">
        <v>567</v>
      </c>
    </row>
    <row r="68" spans="1:16" ht="12.75">
      <c r="A68" t="s">
        <v>49</v>
      </c>
      <c s="34" t="s">
        <v>115</v>
      </c>
      <c s="34" t="s">
        <v>568</v>
      </c>
      <c s="35" t="s">
        <v>55</v>
      </c>
      <c s="6" t="s">
        <v>569</v>
      </c>
      <c s="36" t="s">
        <v>52</v>
      </c>
      <c s="37">
        <v>50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570</v>
      </c>
    </row>
    <row r="70" spans="1:5" ht="12.75">
      <c r="A70" s="35" t="s">
        <v>56</v>
      </c>
      <c r="E70" s="40" t="s">
        <v>571</v>
      </c>
    </row>
    <row r="71" spans="1:5" ht="63.75">
      <c r="A71" t="s">
        <v>57</v>
      </c>
      <c r="E71" s="39" t="s">
        <v>572</v>
      </c>
    </row>
    <row r="72" spans="1:16" ht="12.75">
      <c r="A72" t="s">
        <v>49</v>
      </c>
      <c s="34" t="s">
        <v>119</v>
      </c>
      <c s="34" t="s">
        <v>573</v>
      </c>
      <c s="35" t="s">
        <v>55</v>
      </c>
      <c s="6" t="s">
        <v>574</v>
      </c>
      <c s="36" t="s">
        <v>52</v>
      </c>
      <c s="37">
        <v>181.95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575</v>
      </c>
    </row>
    <row r="74" spans="1:5" ht="12.75">
      <c r="A74" s="35" t="s">
        <v>56</v>
      </c>
      <c r="E74" s="40" t="s">
        <v>576</v>
      </c>
    </row>
    <row r="75" spans="1:5" ht="102">
      <c r="A75" t="s">
        <v>57</v>
      </c>
      <c r="E75" s="39" t="s">
        <v>577</v>
      </c>
    </row>
    <row r="76" spans="1:16" ht="12.75">
      <c r="A76" t="s">
        <v>49</v>
      </c>
      <c s="34" t="s">
        <v>123</v>
      </c>
      <c s="34" t="s">
        <v>578</v>
      </c>
      <c s="35" t="s">
        <v>55</v>
      </c>
      <c s="6" t="s">
        <v>579</v>
      </c>
      <c s="36" t="s">
        <v>61</v>
      </c>
      <c s="37">
        <v>9.88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580</v>
      </c>
    </row>
    <row r="78" spans="1:5" ht="12.75">
      <c r="A78" s="35" t="s">
        <v>56</v>
      </c>
      <c r="E78" s="40" t="s">
        <v>581</v>
      </c>
    </row>
    <row r="79" spans="1:5" ht="63.75">
      <c r="A79" t="s">
        <v>57</v>
      </c>
      <c r="E79" s="39" t="s">
        <v>434</v>
      </c>
    </row>
    <row r="80" spans="1:16" ht="25.5">
      <c r="A80" t="s">
        <v>49</v>
      </c>
      <c s="34" t="s">
        <v>127</v>
      </c>
      <c s="34" t="s">
        <v>582</v>
      </c>
      <c s="35" t="s">
        <v>55</v>
      </c>
      <c s="6" t="s">
        <v>583</v>
      </c>
      <c s="36" t="s">
        <v>61</v>
      </c>
      <c s="37">
        <v>45.49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580</v>
      </c>
    </row>
    <row r="82" spans="1:5" ht="12.75">
      <c r="A82" s="35" t="s">
        <v>56</v>
      </c>
      <c r="E82" s="40" t="s">
        <v>584</v>
      </c>
    </row>
    <row r="83" spans="1:5" ht="63.75">
      <c r="A83" t="s">
        <v>57</v>
      </c>
      <c r="E83" s="39" t="s">
        <v>434</v>
      </c>
    </row>
    <row r="84" spans="1:16" ht="25.5">
      <c r="A84" t="s">
        <v>49</v>
      </c>
      <c s="34" t="s">
        <v>131</v>
      </c>
      <c s="34" t="s">
        <v>585</v>
      </c>
      <c s="35" t="s">
        <v>55</v>
      </c>
      <c s="6" t="s">
        <v>586</v>
      </c>
      <c s="36" t="s">
        <v>226</v>
      </c>
      <c s="37">
        <v>1851.44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227</v>
      </c>
    </row>
    <row r="86" spans="1:5" ht="12.75">
      <c r="A86" s="35" t="s">
        <v>56</v>
      </c>
      <c r="E86" s="40" t="s">
        <v>587</v>
      </c>
    </row>
    <row r="87" spans="1:5" ht="25.5">
      <c r="A87" t="s">
        <v>57</v>
      </c>
      <c r="E87" s="39" t="s">
        <v>440</v>
      </c>
    </row>
    <row r="88" spans="1:16" ht="25.5">
      <c r="A88" t="s">
        <v>49</v>
      </c>
      <c s="34" t="s">
        <v>135</v>
      </c>
      <c s="34" t="s">
        <v>588</v>
      </c>
      <c s="35" t="s">
        <v>55</v>
      </c>
      <c s="6" t="s">
        <v>589</v>
      </c>
      <c s="36" t="s">
        <v>52</v>
      </c>
      <c s="37">
        <v>181.95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590</v>
      </c>
    </row>
    <row r="90" spans="1:5" ht="12.75">
      <c r="A90" s="35" t="s">
        <v>56</v>
      </c>
      <c r="E90" s="40" t="s">
        <v>591</v>
      </c>
    </row>
    <row r="91" spans="1:5" ht="153">
      <c r="A91" t="s">
        <v>57</v>
      </c>
      <c r="E91" s="39" t="s">
        <v>592</v>
      </c>
    </row>
    <row r="92" spans="1:16" ht="12.75">
      <c r="A92" t="s">
        <v>49</v>
      </c>
      <c s="34" t="s">
        <v>139</v>
      </c>
      <c s="34" t="s">
        <v>593</v>
      </c>
      <c s="35" t="s">
        <v>55</v>
      </c>
      <c s="6" t="s">
        <v>594</v>
      </c>
      <c s="36" t="s">
        <v>61</v>
      </c>
      <c s="37">
        <v>36.39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595</v>
      </c>
    </row>
    <row r="94" spans="1:5" ht="12.75">
      <c r="A94" s="35" t="s">
        <v>56</v>
      </c>
      <c r="E94" s="40" t="s">
        <v>596</v>
      </c>
    </row>
    <row r="95" spans="1:5" ht="165.75">
      <c r="A95" t="s">
        <v>57</v>
      </c>
      <c r="E95" s="39" t="s">
        <v>597</v>
      </c>
    </row>
    <row r="96" spans="1:16" ht="12.75">
      <c r="A96" t="s">
        <v>49</v>
      </c>
      <c s="34" t="s">
        <v>143</v>
      </c>
      <c s="34" t="s">
        <v>598</v>
      </c>
      <c s="35" t="s">
        <v>55</v>
      </c>
      <c s="6" t="s">
        <v>599</v>
      </c>
      <c s="36" t="s">
        <v>374</v>
      </c>
      <c s="37">
        <v>72.78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600</v>
      </c>
    </row>
    <row r="98" spans="1:5" ht="12.75">
      <c r="A98" s="35" t="s">
        <v>56</v>
      </c>
      <c r="E98" s="40" t="s">
        <v>601</v>
      </c>
    </row>
    <row r="99" spans="1:5" ht="38.25">
      <c r="A99" t="s">
        <v>57</v>
      </c>
      <c r="E99" s="39" t="s">
        <v>602</v>
      </c>
    </row>
    <row r="100" spans="1:16" ht="12.75">
      <c r="A100" t="s">
        <v>49</v>
      </c>
      <c s="34" t="s">
        <v>147</v>
      </c>
      <c s="34" t="s">
        <v>603</v>
      </c>
      <c s="35" t="s">
        <v>55</v>
      </c>
      <c s="6" t="s">
        <v>604</v>
      </c>
      <c s="36" t="s">
        <v>374</v>
      </c>
      <c s="37">
        <v>164.59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25.5">
      <c r="A101" s="35" t="s">
        <v>54</v>
      </c>
      <c r="E101" s="39" t="s">
        <v>605</v>
      </c>
    </row>
    <row r="102" spans="1:5" ht="12.75">
      <c r="A102" s="35" t="s">
        <v>56</v>
      </c>
      <c r="E102" s="40" t="s">
        <v>606</v>
      </c>
    </row>
    <row r="103" spans="1:5" ht="76.5">
      <c r="A103" t="s">
        <v>57</v>
      </c>
      <c r="E103" s="39" t="s">
        <v>607</v>
      </c>
    </row>
    <row r="104" spans="1:13" ht="12.75">
      <c r="A104" t="s">
        <v>46</v>
      </c>
      <c r="C104" s="31" t="s">
        <v>89</v>
      </c>
      <c r="E104" s="33" t="s">
        <v>192</v>
      </c>
      <c r="J104" s="32">
        <f>0</f>
      </c>
      <c s="32">
        <f>0</f>
      </c>
      <c s="32">
        <f>0+L105+L109</f>
      </c>
      <c s="32">
        <f>0+M105+M109</f>
      </c>
    </row>
    <row r="105" spans="1:16" ht="12.75">
      <c r="A105" t="s">
        <v>49</v>
      </c>
      <c s="34" t="s">
        <v>151</v>
      </c>
      <c s="34" t="s">
        <v>462</v>
      </c>
      <c s="35" t="s">
        <v>55</v>
      </c>
      <c s="6" t="s">
        <v>463</v>
      </c>
      <c s="36" t="s">
        <v>464</v>
      </c>
      <c s="37">
        <v>80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608</v>
      </c>
    </row>
    <row r="108" spans="1:5" ht="12.75">
      <c r="A108" t="s">
        <v>57</v>
      </c>
      <c r="E108" s="39" t="s">
        <v>466</v>
      </c>
    </row>
    <row r="109" spans="1:16" ht="12.75">
      <c r="A109" t="s">
        <v>49</v>
      </c>
      <c s="34" t="s">
        <v>156</v>
      </c>
      <c s="34" t="s">
        <v>609</v>
      </c>
      <c s="35" t="s">
        <v>55</v>
      </c>
      <c s="6" t="s">
        <v>610</v>
      </c>
      <c s="36" t="s">
        <v>176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25.5">
      <c r="A110" s="35" t="s">
        <v>54</v>
      </c>
      <c r="E110" s="39" t="s">
        <v>611</v>
      </c>
    </row>
    <row r="111" spans="1:5" ht="12.75">
      <c r="A111" s="35" t="s">
        <v>56</v>
      </c>
      <c r="E111" s="40" t="s">
        <v>612</v>
      </c>
    </row>
    <row r="112" spans="1:5" ht="12.75">
      <c r="A112" t="s">
        <v>57</v>
      </c>
      <c r="E112" s="39" t="s">
        <v>472</v>
      </c>
    </row>
    <row r="113" spans="1:13" ht="12.75">
      <c r="A113" t="s">
        <v>46</v>
      </c>
      <c r="C113" s="31" t="s">
        <v>473</v>
      </c>
      <c r="E113" s="33" t="s">
        <v>474</v>
      </c>
      <c r="J113" s="32">
        <f>0</f>
      </c>
      <c s="32">
        <f>0</f>
      </c>
      <c s="32">
        <f>0+L114+L118+L122</f>
      </c>
      <c s="32">
        <f>0+M114+M118+M122</f>
      </c>
    </row>
    <row r="114" spans="1:16" ht="25.5">
      <c r="A114" t="s">
        <v>49</v>
      </c>
      <c s="34" t="s">
        <v>160</v>
      </c>
      <c s="34" t="s">
        <v>476</v>
      </c>
      <c s="35" t="s">
        <v>55</v>
      </c>
      <c s="6" t="s">
        <v>477</v>
      </c>
      <c s="36" t="s">
        <v>478</v>
      </c>
      <c s="37">
        <v>16.75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613</v>
      </c>
    </row>
    <row r="117" spans="1:5" ht="89.25">
      <c r="A117" t="s">
        <v>57</v>
      </c>
      <c r="E117" s="39" t="s">
        <v>481</v>
      </c>
    </row>
    <row r="118" spans="1:16" ht="25.5">
      <c r="A118" t="s">
        <v>49</v>
      </c>
      <c s="34" t="s">
        <v>164</v>
      </c>
      <c s="34" t="s">
        <v>614</v>
      </c>
      <c s="35" t="s">
        <v>55</v>
      </c>
      <c s="6" t="s">
        <v>615</v>
      </c>
      <c s="36" t="s">
        <v>478</v>
      </c>
      <c s="37">
        <v>1203.3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25.5">
      <c r="A120" s="35" t="s">
        <v>56</v>
      </c>
      <c r="E120" s="40" t="s">
        <v>616</v>
      </c>
    </row>
    <row r="121" spans="1:5" ht="89.25">
      <c r="A121" t="s">
        <v>57</v>
      </c>
      <c r="E121" s="39" t="s">
        <v>481</v>
      </c>
    </row>
    <row r="122" spans="1:16" ht="25.5">
      <c r="A122" t="s">
        <v>49</v>
      </c>
      <c s="34" t="s">
        <v>341</v>
      </c>
      <c s="34" t="s">
        <v>617</v>
      </c>
      <c s="35" t="s">
        <v>55</v>
      </c>
      <c s="6" t="s">
        <v>618</v>
      </c>
      <c s="36" t="s">
        <v>478</v>
      </c>
      <c s="37">
        <v>92.57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619</v>
      </c>
    </row>
    <row r="125" spans="1:5" ht="89.25">
      <c r="A125" t="s">
        <v>57</v>
      </c>
      <c r="E125" s="39" t="s">
        <v>481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620</v>
      </c>
      <c r="E4" s="26" t="s">
        <v>621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624</v>
      </c>
      <c r="E8" s="30" t="s">
        <v>623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625</v>
      </c>
      <c r="E9" s="33" t="s">
        <v>623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47</v>
      </c>
      <c s="34" t="s">
        <v>626</v>
      </c>
      <c s="35" t="s">
        <v>55</v>
      </c>
      <c s="6" t="s">
        <v>627</v>
      </c>
      <c s="36" t="s">
        <v>87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628</v>
      </c>
    </row>
    <row r="13" spans="1:5" ht="38.25">
      <c r="A13" t="s">
        <v>57</v>
      </c>
      <c r="E13" s="39" t="s">
        <v>629</v>
      </c>
    </row>
    <row r="14" spans="1:16" ht="12.75">
      <c r="A14" t="s">
        <v>49</v>
      </c>
      <c s="34" t="s">
        <v>27</v>
      </c>
      <c s="34" t="s">
        <v>630</v>
      </c>
      <c s="35" t="s">
        <v>55</v>
      </c>
      <c s="6" t="s">
        <v>631</v>
      </c>
      <c s="36" t="s">
        <v>87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632</v>
      </c>
    </row>
    <row r="17" spans="1:5" ht="38.25">
      <c r="A17" t="s">
        <v>57</v>
      </c>
      <c r="E17" s="39" t="s">
        <v>633</v>
      </c>
    </row>
    <row r="18" spans="1:16" ht="12.75">
      <c r="A18" t="s">
        <v>49</v>
      </c>
      <c s="34" t="s">
        <v>26</v>
      </c>
      <c s="34" t="s">
        <v>634</v>
      </c>
      <c s="35" t="s">
        <v>55</v>
      </c>
      <c s="6" t="s">
        <v>635</v>
      </c>
      <c s="36" t="s">
        <v>87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632</v>
      </c>
    </row>
    <row r="21" spans="1:5" ht="38.25">
      <c r="A21" t="s">
        <v>57</v>
      </c>
      <c r="E21" s="39" t="s">
        <v>636</v>
      </c>
    </row>
    <row r="22" spans="1:16" ht="12.75">
      <c r="A22" t="s">
        <v>49</v>
      </c>
      <c s="34" t="s">
        <v>66</v>
      </c>
      <c s="34" t="s">
        <v>637</v>
      </c>
      <c s="35" t="s">
        <v>55</v>
      </c>
      <c s="6" t="s">
        <v>638</v>
      </c>
      <c s="36" t="s">
        <v>87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632</v>
      </c>
    </row>
    <row r="25" spans="1:5" ht="38.25">
      <c r="A25" t="s">
        <v>57</v>
      </c>
      <c r="E25" s="39" t="s">
        <v>639</v>
      </c>
    </row>
    <row r="26" spans="1:16" ht="12.75">
      <c r="A26" t="s">
        <v>49</v>
      </c>
      <c s="34" t="s">
        <v>71</v>
      </c>
      <c s="34" t="s">
        <v>640</v>
      </c>
      <c s="35" t="s">
        <v>55</v>
      </c>
      <c s="6" t="s">
        <v>641</v>
      </c>
      <c s="36" t="s">
        <v>87</v>
      </c>
      <c s="37">
        <v>58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628</v>
      </c>
    </row>
    <row r="29" spans="1:5" ht="51">
      <c r="A29" t="s">
        <v>57</v>
      </c>
      <c r="E29" s="39" t="s">
        <v>642</v>
      </c>
    </row>
    <row r="30" spans="1:16" ht="12.75">
      <c r="A30" t="s">
        <v>49</v>
      </c>
      <c s="34" t="s">
        <v>76</v>
      </c>
      <c s="34" t="s">
        <v>643</v>
      </c>
      <c s="35" t="s">
        <v>55</v>
      </c>
      <c s="6" t="s">
        <v>644</v>
      </c>
      <c s="36" t="s">
        <v>52</v>
      </c>
      <c s="37">
        <v>765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628</v>
      </c>
    </row>
    <row r="33" spans="1:5" ht="38.25">
      <c r="A33" t="s">
        <v>57</v>
      </c>
      <c r="E33" s="39" t="s">
        <v>645</v>
      </c>
    </row>
    <row r="34" spans="1:16" ht="12.75">
      <c r="A34" t="s">
        <v>49</v>
      </c>
      <c s="34" t="s">
        <v>80</v>
      </c>
      <c s="34" t="s">
        <v>646</v>
      </c>
      <c s="35" t="s">
        <v>55</v>
      </c>
      <c s="6" t="s">
        <v>647</v>
      </c>
      <c s="36" t="s">
        <v>87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648</v>
      </c>
    </row>
    <row r="37" spans="1:5" ht="38.25">
      <c r="A37" t="s">
        <v>57</v>
      </c>
      <c r="E37" s="39" t="s">
        <v>649</v>
      </c>
    </row>
    <row r="38" spans="1:16" ht="12.75">
      <c r="A38" t="s">
        <v>49</v>
      </c>
      <c s="34" t="s">
        <v>84</v>
      </c>
      <c s="34" t="s">
        <v>650</v>
      </c>
      <c s="35" t="s">
        <v>55</v>
      </c>
      <c s="6" t="s">
        <v>651</v>
      </c>
      <c s="36" t="s">
        <v>87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648</v>
      </c>
    </row>
    <row r="41" spans="1:5" ht="38.25">
      <c r="A41" t="s">
        <v>57</v>
      </c>
      <c r="E41" s="39" t="s">
        <v>649</v>
      </c>
    </row>
    <row r="42" spans="1:16" ht="12.75">
      <c r="A42" t="s">
        <v>49</v>
      </c>
      <c s="34" t="s">
        <v>89</v>
      </c>
      <c s="34" t="s">
        <v>652</v>
      </c>
      <c s="35" t="s">
        <v>55</v>
      </c>
      <c s="6" t="s">
        <v>653</v>
      </c>
      <c s="36" t="s">
        <v>87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648</v>
      </c>
    </row>
    <row r="45" spans="1:5" ht="38.25">
      <c r="A45" t="s">
        <v>57</v>
      </c>
      <c r="E45" s="39" t="s">
        <v>649</v>
      </c>
    </row>
    <row r="46" spans="1:16" ht="25.5">
      <c r="A46" t="s">
        <v>49</v>
      </c>
      <c s="34" t="s">
        <v>93</v>
      </c>
      <c s="34" t="s">
        <v>654</v>
      </c>
      <c s="35" t="s">
        <v>55</v>
      </c>
      <c s="6" t="s">
        <v>655</v>
      </c>
      <c s="36" t="s">
        <v>87</v>
      </c>
      <c s="37">
        <v>13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628</v>
      </c>
    </row>
    <row r="49" spans="1:5" ht="63.75">
      <c r="A49" t="s">
        <v>57</v>
      </c>
      <c r="E49" s="39" t="s">
        <v>656</v>
      </c>
    </row>
    <row r="50" spans="1:16" ht="25.5">
      <c r="A50" t="s">
        <v>49</v>
      </c>
      <c s="34" t="s">
        <v>98</v>
      </c>
      <c s="34" t="s">
        <v>657</v>
      </c>
      <c s="35" t="s">
        <v>55</v>
      </c>
      <c s="6" t="s">
        <v>658</v>
      </c>
      <c s="36" t="s">
        <v>52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628</v>
      </c>
    </row>
    <row r="53" spans="1:5" ht="63.75">
      <c r="A53" t="s">
        <v>57</v>
      </c>
      <c r="E53" s="39" t="s">
        <v>659</v>
      </c>
    </row>
    <row r="54" spans="1:16" ht="12.75">
      <c r="A54" t="s">
        <v>49</v>
      </c>
      <c s="34" t="s">
        <v>102</v>
      </c>
      <c s="34" t="s">
        <v>660</v>
      </c>
      <c s="35" t="s">
        <v>55</v>
      </c>
      <c s="6" t="s">
        <v>661</v>
      </c>
      <c s="36" t="s">
        <v>464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662</v>
      </c>
    </row>
    <row r="57" spans="1:5" ht="51">
      <c r="A57" t="s">
        <v>57</v>
      </c>
      <c r="E57" s="39" t="s">
        <v>663</v>
      </c>
    </row>
    <row r="58" spans="1:16" ht="12.75">
      <c r="A58" t="s">
        <v>49</v>
      </c>
      <c s="34" t="s">
        <v>106</v>
      </c>
      <c s="34" t="s">
        <v>664</v>
      </c>
      <c s="35" t="s">
        <v>55</v>
      </c>
      <c s="6" t="s">
        <v>665</v>
      </c>
      <c s="36" t="s">
        <v>464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662</v>
      </c>
    </row>
    <row r="61" spans="1:5" ht="38.25">
      <c r="A61" t="s">
        <v>57</v>
      </c>
      <c r="E61" s="39" t="s">
        <v>666</v>
      </c>
    </row>
    <row r="62" spans="1:16" ht="12.75">
      <c r="A62" t="s">
        <v>49</v>
      </c>
      <c s="34" t="s">
        <v>111</v>
      </c>
      <c s="34" t="s">
        <v>667</v>
      </c>
      <c s="35" t="s">
        <v>55</v>
      </c>
      <c s="6" t="s">
        <v>668</v>
      </c>
      <c s="36" t="s">
        <v>669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628</v>
      </c>
    </row>
    <row r="65" spans="1:5" ht="63.75">
      <c r="A65" t="s">
        <v>57</v>
      </c>
      <c r="E65" s="39" t="s">
        <v>670</v>
      </c>
    </row>
    <row r="66" spans="1:16" ht="12.75">
      <c r="A66" t="s">
        <v>49</v>
      </c>
      <c s="34" t="s">
        <v>115</v>
      </c>
      <c s="34" t="s">
        <v>671</v>
      </c>
      <c s="35" t="s">
        <v>55</v>
      </c>
      <c s="6" t="s">
        <v>672</v>
      </c>
      <c s="36" t="s">
        <v>669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628</v>
      </c>
    </row>
    <row r="69" spans="1:5" ht="51">
      <c r="A69" t="s">
        <v>57</v>
      </c>
      <c r="E69" s="39" t="s">
        <v>673</v>
      </c>
    </row>
    <row r="70" spans="1:16" ht="12.75">
      <c r="A70" t="s">
        <v>49</v>
      </c>
      <c s="34" t="s">
        <v>119</v>
      </c>
      <c s="34" t="s">
        <v>674</v>
      </c>
      <c s="35" t="s">
        <v>55</v>
      </c>
      <c s="6" t="s">
        <v>675</v>
      </c>
      <c s="36" t="s">
        <v>87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662</v>
      </c>
    </row>
    <row r="73" spans="1:5" ht="38.25">
      <c r="A73" t="s">
        <v>57</v>
      </c>
      <c r="E73" s="39" t="s">
        <v>676</v>
      </c>
    </row>
    <row r="74" spans="1:16" ht="12.75">
      <c r="A74" t="s">
        <v>49</v>
      </c>
      <c s="34" t="s">
        <v>123</v>
      </c>
      <c s="34" t="s">
        <v>677</v>
      </c>
      <c s="35" t="s">
        <v>55</v>
      </c>
      <c s="6" t="s">
        <v>678</v>
      </c>
      <c s="36" t="s">
        <v>87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662</v>
      </c>
    </row>
    <row r="77" spans="1:5" ht="51">
      <c r="A77" t="s">
        <v>57</v>
      </c>
      <c r="E77" s="39" t="s">
        <v>679</v>
      </c>
    </row>
    <row r="78" spans="1:16" ht="12.75">
      <c r="A78" t="s">
        <v>49</v>
      </c>
      <c s="34" t="s">
        <v>127</v>
      </c>
      <c s="34" t="s">
        <v>680</v>
      </c>
      <c s="35" t="s">
        <v>55</v>
      </c>
      <c s="6" t="s">
        <v>681</v>
      </c>
      <c s="36" t="s">
        <v>87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662</v>
      </c>
    </row>
    <row r="81" spans="1:5" ht="38.25">
      <c r="A81" t="s">
        <v>57</v>
      </c>
      <c r="E81" s="39" t="s">
        <v>682</v>
      </c>
    </row>
    <row r="82" spans="1:16" ht="12.75">
      <c r="A82" t="s">
        <v>49</v>
      </c>
      <c s="34" t="s">
        <v>131</v>
      </c>
      <c s="34" t="s">
        <v>683</v>
      </c>
      <c s="35" t="s">
        <v>55</v>
      </c>
      <c s="6" t="s">
        <v>684</v>
      </c>
      <c s="36" t="s">
        <v>87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662</v>
      </c>
    </row>
    <row r="85" spans="1:5" ht="51">
      <c r="A85" t="s">
        <v>57</v>
      </c>
      <c r="E85" s="39" t="s">
        <v>685</v>
      </c>
    </row>
    <row r="86" spans="1:16" ht="12.75">
      <c r="A86" t="s">
        <v>49</v>
      </c>
      <c s="34" t="s">
        <v>135</v>
      </c>
      <c s="34" t="s">
        <v>686</v>
      </c>
      <c s="35" t="s">
        <v>55</v>
      </c>
      <c s="6" t="s">
        <v>687</v>
      </c>
      <c s="36" t="s">
        <v>464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662</v>
      </c>
    </row>
    <row r="89" spans="1:5" ht="51">
      <c r="A89" t="s">
        <v>57</v>
      </c>
      <c r="E89" s="39" t="s">
        <v>688</v>
      </c>
    </row>
    <row r="90" spans="1:16" ht="12.75">
      <c r="A90" t="s">
        <v>49</v>
      </c>
      <c s="34" t="s">
        <v>139</v>
      </c>
      <c s="34" t="s">
        <v>689</v>
      </c>
      <c s="35" t="s">
        <v>55</v>
      </c>
      <c s="6" t="s">
        <v>690</v>
      </c>
      <c s="36" t="s">
        <v>464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662</v>
      </c>
    </row>
    <row r="93" spans="1:5" ht="51">
      <c r="A93" t="s">
        <v>57</v>
      </c>
      <c r="E93" s="39" t="s">
        <v>691</v>
      </c>
    </row>
    <row r="94" spans="1:16" ht="12.75">
      <c r="A94" t="s">
        <v>49</v>
      </c>
      <c s="34" t="s">
        <v>143</v>
      </c>
      <c s="34" t="s">
        <v>692</v>
      </c>
      <c s="35" t="s">
        <v>55</v>
      </c>
      <c s="6" t="s">
        <v>693</v>
      </c>
      <c s="36" t="s">
        <v>87</v>
      </c>
      <c s="37">
        <v>58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628</v>
      </c>
    </row>
    <row r="97" spans="1:5" ht="63.75">
      <c r="A97" t="s">
        <v>57</v>
      </c>
      <c r="E97" s="39" t="s">
        <v>694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695</v>
      </c>
      <c r="E4" s="26" t="s">
        <v>696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699</v>
      </c>
      <c r="E8" s="30" t="s">
        <v>698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47</v>
      </c>
      <c r="E9" s="33" t="s">
        <v>700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701</v>
      </c>
      <c s="35" t="s">
        <v>47</v>
      </c>
      <c s="6" t="s">
        <v>702</v>
      </c>
      <c s="36" t="s">
        <v>87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02">
      <c r="A11" s="35" t="s">
        <v>54</v>
      </c>
      <c r="E11" s="39" t="s">
        <v>703</v>
      </c>
    </row>
    <row r="12" spans="1:5" ht="12.75">
      <c r="A12" s="35" t="s">
        <v>56</v>
      </c>
      <c r="E12" s="40" t="s">
        <v>55</v>
      </c>
    </row>
    <row r="13" spans="1:5" ht="63.75">
      <c r="A13" t="s">
        <v>57</v>
      </c>
      <c r="E13" s="39" t="s">
        <v>704</v>
      </c>
    </row>
    <row r="14" spans="1:16" ht="12.75">
      <c r="A14" t="s">
        <v>49</v>
      </c>
      <c s="34" t="s">
        <v>27</v>
      </c>
      <c s="34" t="s">
        <v>705</v>
      </c>
      <c s="35" t="s">
        <v>47</v>
      </c>
      <c s="6" t="s">
        <v>706</v>
      </c>
      <c s="36" t="s">
        <v>87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14.75">
      <c r="A15" s="35" t="s">
        <v>54</v>
      </c>
      <c r="E15" s="39" t="s">
        <v>707</v>
      </c>
    </row>
    <row r="16" spans="1:5" ht="12.75">
      <c r="A16" s="35" t="s">
        <v>56</v>
      </c>
      <c r="E16" s="40" t="s">
        <v>55</v>
      </c>
    </row>
    <row r="17" spans="1:5" ht="63.75">
      <c r="A17" t="s">
        <v>57</v>
      </c>
      <c r="E17" s="39" t="s">
        <v>704</v>
      </c>
    </row>
    <row r="18" spans="1:16" ht="12.75">
      <c r="A18" t="s">
        <v>49</v>
      </c>
      <c s="34" t="s">
        <v>26</v>
      </c>
      <c s="34" t="s">
        <v>708</v>
      </c>
      <c s="35" t="s">
        <v>47</v>
      </c>
      <c s="6" t="s">
        <v>709</v>
      </c>
      <c s="36" t="s">
        <v>87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14.75">
      <c r="A19" s="35" t="s">
        <v>54</v>
      </c>
      <c r="E19" s="39" t="s">
        <v>707</v>
      </c>
    </row>
    <row r="20" spans="1:5" ht="12.75">
      <c r="A20" s="35" t="s">
        <v>56</v>
      </c>
      <c r="E20" s="40" t="s">
        <v>55</v>
      </c>
    </row>
    <row r="21" spans="1:5" ht="63.75">
      <c r="A21" t="s">
        <v>57</v>
      </c>
      <c r="E21" s="39" t="s">
        <v>704</v>
      </c>
    </row>
    <row r="22" spans="1:16" ht="12.75">
      <c r="A22" t="s">
        <v>49</v>
      </c>
      <c s="34" t="s">
        <v>66</v>
      </c>
      <c s="34" t="s">
        <v>710</v>
      </c>
      <c s="35" t="s">
        <v>47</v>
      </c>
      <c s="6" t="s">
        <v>711</v>
      </c>
      <c s="36" t="s">
        <v>87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14.75">
      <c r="A23" s="35" t="s">
        <v>54</v>
      </c>
      <c r="E23" s="39" t="s">
        <v>712</v>
      </c>
    </row>
    <row r="24" spans="1:5" ht="12.75">
      <c r="A24" s="35" t="s">
        <v>56</v>
      </c>
      <c r="E24" s="40" t="s">
        <v>55</v>
      </c>
    </row>
    <row r="25" spans="1:5" ht="89.25">
      <c r="A25" t="s">
        <v>57</v>
      </c>
      <c r="E25" s="39" t="s">
        <v>713</v>
      </c>
    </row>
    <row r="26" spans="1:16" ht="12.75">
      <c r="A26" t="s">
        <v>49</v>
      </c>
      <c s="34" t="s">
        <v>71</v>
      </c>
      <c s="34" t="s">
        <v>714</v>
      </c>
      <c s="35" t="s">
        <v>47</v>
      </c>
      <c s="6" t="s">
        <v>715</v>
      </c>
      <c s="36" t="s">
        <v>87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14.75">
      <c r="A27" s="35" t="s">
        <v>54</v>
      </c>
      <c r="E27" s="39" t="s">
        <v>716</v>
      </c>
    </row>
    <row r="28" spans="1:5" ht="12.75">
      <c r="A28" s="35" t="s">
        <v>56</v>
      </c>
      <c r="E28" s="40" t="s">
        <v>55</v>
      </c>
    </row>
    <row r="29" spans="1:5" ht="89.25">
      <c r="A29" t="s">
        <v>57</v>
      </c>
      <c r="E29" s="39" t="s">
        <v>713</v>
      </c>
    </row>
    <row r="30" spans="1:13" ht="12.75">
      <c r="A30" t="s">
        <v>46</v>
      </c>
      <c r="C30" s="31" t="s">
        <v>27</v>
      </c>
      <c r="E30" s="33" t="s">
        <v>48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76</v>
      </c>
      <c s="34" t="s">
        <v>50</v>
      </c>
      <c s="35" t="s">
        <v>47</v>
      </c>
      <c s="6" t="s">
        <v>51</v>
      </c>
      <c s="36" t="s">
        <v>52</v>
      </c>
      <c s="37">
        <v>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76.5">
      <c r="A32" s="35" t="s">
        <v>54</v>
      </c>
      <c r="E32" s="39" t="s">
        <v>717</v>
      </c>
    </row>
    <row r="33" spans="1:5" ht="12.75">
      <c r="A33" s="35" t="s">
        <v>56</v>
      </c>
      <c r="E33" s="40" t="s">
        <v>55</v>
      </c>
    </row>
    <row r="34" spans="1:5" ht="51">
      <c r="A34" t="s">
        <v>57</v>
      </c>
      <c r="E34" s="39" t="s">
        <v>58</v>
      </c>
    </row>
    <row r="35" spans="1:16" ht="12.75">
      <c r="A35" t="s">
        <v>49</v>
      </c>
      <c s="34" t="s">
        <v>80</v>
      </c>
      <c s="34" t="s">
        <v>718</v>
      </c>
      <c s="35" t="s">
        <v>47</v>
      </c>
      <c s="6" t="s">
        <v>719</v>
      </c>
      <c s="36" t="s">
        <v>52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89.25">
      <c r="A36" s="35" t="s">
        <v>54</v>
      </c>
      <c r="E36" s="39" t="s">
        <v>720</v>
      </c>
    </row>
    <row r="37" spans="1:5" ht="12.75">
      <c r="A37" s="35" t="s">
        <v>56</v>
      </c>
      <c r="E37" s="40" t="s">
        <v>55</v>
      </c>
    </row>
    <row r="38" spans="1:5" ht="38.25">
      <c r="A38" t="s">
        <v>57</v>
      </c>
      <c r="E38" s="39" t="s">
        <v>721</v>
      </c>
    </row>
    <row r="39" spans="1:16" ht="12.75">
      <c r="A39" t="s">
        <v>49</v>
      </c>
      <c s="34" t="s">
        <v>84</v>
      </c>
      <c s="34" t="s">
        <v>94</v>
      </c>
      <c s="35" t="s">
        <v>47</v>
      </c>
      <c s="6" t="s">
        <v>95</v>
      </c>
      <c s="36" t="s">
        <v>87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65.75">
      <c r="A40" s="35" t="s">
        <v>54</v>
      </c>
      <c r="E40" s="39" t="s">
        <v>722</v>
      </c>
    </row>
    <row r="41" spans="1:5" ht="12.75">
      <c r="A41" s="35" t="s">
        <v>56</v>
      </c>
      <c r="E41" s="40" t="s">
        <v>55</v>
      </c>
    </row>
    <row r="42" spans="1:5" ht="89.25">
      <c r="A42" t="s">
        <v>57</v>
      </c>
      <c r="E42" s="39" t="s">
        <v>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