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501" sheetId="2" r:id="rId2"/>
    <sheet name="SO 4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<sst xmlns="http://schemas.openxmlformats.org/spreadsheetml/2006/main" count="1348" uniqueCount="350">
  <si>
    <t>Aspe</t>
  </si>
  <si>
    <t>Rekapitulace ceny</t>
  </si>
  <si>
    <t>S632000473</t>
  </si>
  <si>
    <t>Zvýšení bezpečnosti na přejezdu P6303 v km 5,854 na trati Tábor - Bechyně</t>
  </si>
  <si>
    <t>ZŘ</t>
  </si>
  <si>
    <t>20211125-OTSKP2022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</si>
  <si>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</si>
  <si>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</si>
  <si>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</si>
  <si>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</si>
  <si>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</si>
  <si>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</si>
  <si>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</si>
  <si>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</si>
  <si>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</si>
  <si>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</si>
  <si>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501</t>
  </si>
  <si>
    <t>Úprava PZS přejezdu v km 5,854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</si>
  <si>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</si>
  <si>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</si>
  <si>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</si>
  <si>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</si>
  <si>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</si>
  <si>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</si>
  <si>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</si>
  <si>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</si>
  <si>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</si>
  <si>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</si>
  <si>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</si>
  <si>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</si>
  <si>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</si>
  <si>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</si>
  <si>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</si>
  <si>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</si>
  <si>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</si>
  <si>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</si>
  <si>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</si>
  <si>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</si>
  <si>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</si>
  <si>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</si>
  <si>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</si>
  <si>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</si>
  <si>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</si>
  <si>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</si>
  <si>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</si>
  <si>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501</t>
  </si>
  <si>
    <t>SD</t>
  </si>
  <si>
    <t>1</t>
  </si>
  <si>
    <t>Všeobecné položky</t>
  </si>
  <si>
    <t>P</t>
  </si>
  <si>
    <t>122935</t>
  </si>
  <si>
    <t/>
  </si>
  <si>
    <t>ODKOPÁVKY A PROKOPÁVKY OBECNÉ TŘ. III, ODVOZ DO 8KM</t>
  </si>
  <si>
    <t>M3</t>
  </si>
  <si>
    <t>2022_OTSKP</t>
  </si>
  <si>
    <t>PP</t>
  </si>
  <si>
    <t>VV</t>
  </si>
  <si>
    <t>TS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</si>
  <si>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</si>
  <si>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14173</t>
  </si>
  <si>
    <t>PROTLAČOVÁNÍ POTRUBÍ Z PLAST HMOT DN DO 200MM</t>
  </si>
  <si>
    <t>M</t>
  </si>
  <si>
    <t>PE110</t>
  </si>
  <si>
    <t>položka zahrnuje dodávku protlačovaného potrubí a veškeré pomocné práce (startovací zařízení, startovací a cílová jáma, opěrné a vodící bloky a pod.)</t>
  </si>
  <si>
    <t>701004</t>
  </si>
  <si>
    <t>VYHLEDÁVACÍ MARKER ZEMNÍ</t>
  </si>
  <si>
    <t>KUS</t>
  </si>
  <si>
    <t>viz TZ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</si>
  <si>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</si>
  <si>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4</t>
  </si>
  <si>
    <t>702212</t>
  </si>
  <si>
    <t>KABELOVÁ CHRÁNIČKA ZEMNÍ DN PŘES 100 MM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</si>
  <si>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</si>
  <si>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5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</si>
  <si>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</si>
  <si>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</si>
  <si>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</si>
  <si>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6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</si>
  <si>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</si>
  <si>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</si>
  <si>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</si>
  <si>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7</t>
  </si>
  <si>
    <t>742H12</t>
  </si>
  <si>
    <t>KABEL NN ČTYŘ- A PĚTIŽÍLOVÝ CU S PLASTOVOU IZOLACÍ OD 4 DO 16 MM2</t>
  </si>
  <si>
    <t>viz 07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</si>
  <si>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</si>
  <si>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8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</si>
  <si>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</si>
  <si>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</si>
  <si>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</si>
  <si>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9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</si>
  <si>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</si>
  <si>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</si>
  <si>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</si>
  <si>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10</t>
  </si>
  <si>
    <t>747214</t>
  </si>
  <si>
    <t>CELKOVÁ PROHLÍDKA, ZKOUŠENÍ, MĚŘENÍ A VYHOTOVENÍ VÝCHOZÍ REVIZNÍ ZPRÁVY, PRO OBJEM IN - PŘÍPLATEK ZA KAŽDÝCH DALŠÍCH I ZAPOČATÝCH 500 TIS. KČ</t>
  </si>
  <si>
    <t>11</t>
  </si>
  <si>
    <t>747413</t>
  </si>
  <si>
    <t>MĚŘENÍ ZEMNÍCH ODPORŮ - ZEMNICÍ SÍTĚ DÉLKY PÁSKU DO 100 M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</si>
  <si>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</si>
  <si>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12</t>
  </si>
  <si>
    <t>75B762</t>
  </si>
  <si>
    <t>OCHRANNÁ OPATŘENÍ PROTI ATMOSFÉRICKÝM VLIVŮM - JEDNOKOLEJNÁ TRAŤ S TRAKCÍ</t>
  </si>
  <si>
    <t>KM</t>
  </si>
  <si>
    <t>1. Položka obsahuje:  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  
 – montáž dodaného zařízení se všemi pomocnými a doplňujícími pracemi a součástmi, případné použití mechanizmů    
2. Položka neobsahuje:    
 X    
3. Způsob měření:    
Udává se délka v km chráněné trati.</t>
  </si>
  <si>
    <t>13</t>
  </si>
  <si>
    <t>75A131</t>
  </si>
  <si>
    <t>KABEL METALICKÝ DVOUPLÁŠŤOVÝ DO 12 PÁRŮ - DODÁVKA</t>
  </si>
  <si>
    <t>km/pár</t>
  </si>
  <si>
    <t>viz.07</t>
  </si>
  <si>
    <t>1. Položka obsahuje:    
 – dodání kabelů podle typu od výrobců včetně mimostaveništní dopravy    
2. Položka neobsahuje:    
 X    
3. Způsob měření:    
Měří se n-násobky páru vodičů na kilometr.</t>
  </si>
  <si>
    <t>14</t>
  </si>
  <si>
    <t>75A217</t>
  </si>
  <si>
    <t>ZATAŽENÍ A SPOJKOVÁNÍ KABELŮ DO 12 PÁRŮ - MONTÁŽ</t>
  </si>
  <si>
    <t>viz. 04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</si>
  <si>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</si>
  <si>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15</t>
  </si>
  <si>
    <t>75A151</t>
  </si>
  <si>
    <t>KABEL METALICKÝ SE STÍNĚNÍM DO 12 PÁRŮ - DODÁVKA</t>
  </si>
  <si>
    <t>16</t>
  </si>
  <si>
    <t>75A237</t>
  </si>
  <si>
    <t>ZATAŽENÍ A SPOJKOVÁNÍ KABELŮ SE STÍNĚNÍM DO 12 PÁRŮ - MONTÁŽ</t>
  </si>
  <si>
    <t>1. Položka obsahuje:    
 – demontáž kabelu, plastové spojky v počtu 3 kusy na 1 km kabelu, štítku průběhu v počtu 2 ks na 1 km kabelu, označovacího štítku kabelové spojky a kabelové formy    
 – veškeré potřebné mechanizmy, jejich obsluhu a přesun hmot.    
 – naložení vybouraného materiálu na dopravní prostředek    
 – odvoz vybouraného materiálu do skladu nebo na likvidaci    
2. Položka neobsahuje:    
 – poplatek za likvidaci odpadů (nacení se dle SSD 0)    
3. Způsob měření:    
Měří se n-násobky páru vodičů na kilometr.</t>
  </si>
  <si>
    <t>17</t>
  </si>
  <si>
    <t>75A311</t>
  </si>
  <si>
    <t>KABELOVÁ FORMA (UKONČENÍ KABELŮ) PRO KABELY ZABEZPEČOVACÍ DO 12 PÁRŮ</t>
  </si>
  <si>
    <t>viz. 06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</si>
  <si>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</si>
  <si>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18</t>
  </si>
  <si>
    <t>75B351</t>
  </si>
  <si>
    <t>KONTROLNÍ SKŘÍŇ S POMOCNÝMI TLAČÍTKY - DODÁVKA</t>
  </si>
  <si>
    <t>1. Položka obsahuje:    
 – dodání kompletního vnitřního zařízení podle typu určeného položkou včetně potřebného pomocného materiálu a jeho dopravy na místo určení    
 – pořízení kontrolní skříně s pomocnými tlačítky včetně pomocného materiálu a její dopravy do místa určení    
2. Položka neobsahuje:    
 X    
3. Způsob měření:    
Udává se počet kusů kompletní konstrukce nebo práce.</t>
  </si>
  <si>
    <t>19</t>
  </si>
  <si>
    <t>75B541</t>
  </si>
  <si>
    <t>SKŘÍŇ (STOJAN) VOLNÉ VAZBY - DODÁVKA</t>
  </si>
  <si>
    <t>1. Položka obsahuje:    
 – dodání kompletního vnitřního zařízení podle typu určeného položkou včetně přepěťových ochran, potřebného pomocného materiálu a jeho dopravy na místo určení    
 – pořízení příslušné skříně (stojanu) volné vazby vystrojené včetně pomocného materiálu a její dopravu do místa určení    
2. Položka neobsahuje:    
 X    
3. Způsob měření:    
Udává se počet kusů kompletní konstrukce nebo práce.</t>
  </si>
  <si>
    <t>20</t>
  </si>
  <si>
    <t>75B547</t>
  </si>
  <si>
    <t>SKŘÍŇ (STOJAN) VOLNÉ VAZBY - MONTÁŽ</t>
  </si>
  <si>
    <t>1. Položka obsahuje:    
 – usazení skříně (stojanu) volné vazby vystrojené na místě určení, osazení vnitřních prvků skříně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</si>
  <si>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21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</si>
  <si>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</si>
  <si>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</si>
  <si>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</si>
  <si>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22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</si>
  <si>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</si>
  <si>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</si>
  <si>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</si>
  <si>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23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</si>
  <si>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</si>
  <si>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</si>
  <si>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</si>
  <si>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24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</si>
  <si>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</si>
  <si>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</si>
  <si>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</si>
  <si>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25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</si>
  <si>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</si>
  <si>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</si>
  <si>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</si>
  <si>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26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</si>
  <si>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</si>
  <si>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</si>
  <si>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</si>
  <si>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27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</si>
  <si>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</si>
  <si>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</si>
  <si>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</si>
  <si>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28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</si>
  <si>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</si>
  <si>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</si>
  <si>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</si>
  <si>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</si>
  <si>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</si>
  <si>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</si>
  <si>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</si>
  <si>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30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</si>
  <si>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</si>
  <si>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</si>
  <si>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</si>
  <si>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31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</si>
  <si>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</si>
  <si>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</si>
  <si>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</si>
  <si>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32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</si>
  <si>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</si>
  <si>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</si>
  <si>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</si>
  <si>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</si>
  <si>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75D211</t>
  </si>
  <si>
    <t>VÝSTRAŽNÍK SE ZÁVOROU, 1 SKŘÍŇ - DODÁVKA</t>
  </si>
  <si>
    <t>viz. TZ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</si>
  <si>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</si>
  <si>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34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</si>
  <si>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</si>
  <si>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</si>
  <si>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</si>
  <si>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35</t>
  </si>
  <si>
    <t>75D261</t>
  </si>
  <si>
    <t>PŘEJEZDNÍK - DODÁVKA</t>
  </si>
  <si>
    <t>VIZ 03</t>
  </si>
  <si>
    <t>1. Položka obsahuje:    
 – dodávka přejezdníku podle jeho typu a potřebného pomocného materiálu a dopravy do staveništního skladu    
 – dodávku přejezdníku včetně pomocného materiálu, dopravu do místa určení    
2. Položka neobsahuje:    
 X    
3. Způsob měření:    
Udává se počet kusů kompletní konstrukce nebo práce.</t>
  </si>
  <si>
    <t>36</t>
  </si>
  <si>
    <t>75D267</t>
  </si>
  <si>
    <t>PŘEJEZDNÍK - MONTÁŽ</t>
  </si>
  <si>
    <t>1. Položka obsahuje:    
 – výkop jámy pro betonový základ    
 – usazení betonového základu, montáž přejezdníku, připojení na kabelové rozvody    
 – montáž přejezdníku se všemi pomocnými a doplňujícími pracemi a součástmi, případné použití mechanizmů, včetně dopravy ze skladu k místu montáže    
 – zapojení kabelových forem (včetně měření a zapojení po měření)    
2. Položka neobsahuje:    
 X    
3. Způsob měření:    
Udává se počet kusů kompletní konstrukce nebo práce.</t>
  </si>
  <si>
    <t>37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</si>
  <si>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</si>
  <si>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</si>
  <si>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</si>
  <si>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38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</si>
  <si>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</si>
  <si>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</si>
  <si>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</si>
  <si>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39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</si>
  <si>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</si>
  <si>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</si>
  <si>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</si>
  <si>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40</t>
  </si>
  <si>
    <t>75I322</t>
  </si>
  <si>
    <t>KABEL ZEMNÍ DVOUPLÁŠŤOVÝ S PANCÍŘEM PRŮMĚRU ŽÍLY 0,8 MM DO 25XN</t>
  </si>
  <si>
    <t>km/čtyři</t>
  </si>
  <si>
    <t>viz 06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</si>
  <si>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</si>
  <si>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41</t>
  </si>
  <si>
    <t>75I32X</t>
  </si>
  <si>
    <t>KABEL ZEMNÍ DVOUPLÁŠŤOVÝ S PANCÍŘEM PRŮMĚRU ŽÍLY 0,8 MM - MONTÁŽ</t>
  </si>
  <si>
    <t>pol 43+44</t>
  </si>
  <si>
    <t>42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</si>
  <si>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</si>
  <si>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</si>
  <si>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</si>
  <si>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43</t>
  </si>
  <si>
    <t>75I91X</t>
  </si>
  <si>
    <t>OPTOTRUBKA HDPE - MONTÁŽ</t>
  </si>
  <si>
    <t>1. Položka obsahuje: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</si>
  <si>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44</t>
  </si>
  <si>
    <t>75ID11</t>
  </si>
  <si>
    <t>PLASTOVÁ ZEMNÍ KOMORA PRO ULOŽENÍ REZERVY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</si>
  <si>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</si>
  <si>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45</t>
  </si>
  <si>
    <t>75ID1X</t>
  </si>
  <si>
    <t>PLASTOVÁ ZEMNÍ KOMORA PRO ULOŽENÍ REZERVY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</si>
  <si>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</si>
  <si>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46</t>
  </si>
  <si>
    <t>75IEC1</t>
  </si>
  <si>
    <t>VENKOVNÍ TELEFONNÍ OBJEKT NA SLOUPKU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</si>
  <si>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</si>
  <si>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47</t>
  </si>
  <si>
    <t>75K631</t>
  </si>
  <si>
    <t>AKUMULÁTOROVÁ BATERIE DO 1000 VAH - DODÁVKA</t>
  </si>
  <si>
    <t>48</t>
  </si>
  <si>
    <t>75K63X</t>
  </si>
  <si>
    <t>AKUMULÁTOROVÁ BATERIE DO 1000 VAH - MONTÁŽ</t>
  </si>
  <si>
    <t>49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</si>
  <si>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</si>
  <si>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</si>
  <si>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</si>
  <si>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50</t>
  </si>
  <si>
    <t>923381</t>
  </si>
  <si>
    <t>VZDÁLENOSTNÍ UPOZORŇOVADLO - ZÁKLADNÍ TABULE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</si>
  <si>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</si>
  <si>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51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</si>
  <si>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</si>
  <si>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</si>
  <si>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</si>
  <si>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52</t>
  </si>
  <si>
    <t>75D221</t>
  </si>
  <si>
    <t>VÝSTRAŽNÍK BEZ ZÁVORY, 1 SKŘÍŇ - DODÁVKA</t>
  </si>
  <si>
    <t>VIZ. TZ - 1KS VČETNĚ PLOŠINY</t>
  </si>
  <si>
    <t>53</t>
  </si>
  <si>
    <t>75D227</t>
  </si>
  <si>
    <t>VÝSTRAŽNÍK BEZ ZÁVORY, 1 SKŘÍŇ - MONTÁŽ</t>
  </si>
  <si>
    <t>54</t>
  </si>
  <si>
    <t>75C341</t>
  </si>
  <si>
    <t>POMOCNÉ STAVĚDLO S ELEKTROMAGNETICKÝMI ZÁMKY - DODÁVKA</t>
  </si>
  <si>
    <t>55</t>
  </si>
  <si>
    <t>75C347</t>
  </si>
  <si>
    <t>POMOCNÉ STAVĚDLO S ELEKTROMAGNETICKÝMI ZÁMKY - MONTÁŽ</t>
  </si>
  <si>
    <t>56</t>
  </si>
  <si>
    <t>75C221</t>
  </si>
  <si>
    <t>VÝKOLEJKA SE ZÁMKEM - DODÁVKA</t>
  </si>
  <si>
    <t>57</t>
  </si>
  <si>
    <t>75C227</t>
  </si>
  <si>
    <t>VÝKOLEJKA SE ZÁMKEM - MONTÁŽ</t>
  </si>
  <si>
    <t>58</t>
  </si>
  <si>
    <t>74F411</t>
  </si>
  <si>
    <t>DEMONTÁŽ BETONOVÝCH ZÁKLADŮ TV</t>
  </si>
  <si>
    <t>59</t>
  </si>
  <si>
    <t>74F422</t>
  </si>
  <si>
    <t>DEMONTÁŽ OCELOVÝCH STOŽÁRŮ TRUBKOVÝCH NEBO PROFILOVÝCH</t>
  </si>
  <si>
    <t>60</t>
  </si>
  <si>
    <t>015113</t>
  </si>
  <si>
    <t>POPLATKY ZA LIKVIDACŮ ODPADŮ NEKONTAMINOVANÝCH - 17 05 04 VYTĚŽENÉ ZEMINY A HORNINY - III. TŘÍDA TĚŽITELNOSTI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</si>
  <si>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</si>
  <si>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</si>
  <si>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61</t>
  </si>
  <si>
    <t>R02940</t>
  </si>
  <si>
    <t>VYPRACOVÁNÍ REALIZAČNÍ DOKUMENTACE</t>
  </si>
  <si>
    <t>KPL</t>
  </si>
  <si>
    <t>[bez vazby na CS]</t>
  </si>
  <si>
    <t>zahrnuje veškeré náklady spojené s objednatelem požadovanými pracemi</t>
  </si>
  <si>
    <t>D.2.3.6</t>
  </si>
  <si>
    <t>Rozvodny vn, nn, osvětlení a dálkové ovládání odpojovačů</t>
  </si>
  <si>
    <t xml:space="preserve">  SO 401</t>
  </si>
  <si>
    <t>Přípojka NN</t>
  </si>
  <si>
    <t>SO 401</t>
  </si>
  <si>
    <t>75IG51</t>
  </si>
  <si>
    <t>VEDENÍ UZEMŇOVACÍ V ZEMI Z FEZN DRÁTU DO 120 MM2</t>
  </si>
  <si>
    <t>75IG5X</t>
  </si>
  <si>
    <t>VEDENÍ UZEMŇOVACÍ V ZEMI Z FEZN DRÁTU DO 120 MM2 - MONTÁŽ</t>
  </si>
  <si>
    <t>742H22</t>
  </si>
  <si>
    <t>KABEL NN ČTYŘ- A PĚTIŽÍLOVÝ AL S PLASTOVOU IZOLACÍ OD 4 DO 16 MM2</t>
  </si>
  <si>
    <t>viz 03</t>
  </si>
  <si>
    <t>742L22</t>
  </si>
  <si>
    <t>UKONČENÍ DVOU AŽ PĚTIŽÍLOVÉHO KABELU V ROZVADĚČI NEBO NA PŘÍSTROJI OD 4 DO 16 MM2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</si>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</sst>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501'!K8+'PS 501'!M8</f>
      </c>
      <c s="14">
        <f>C11*0.21</f>
      </c>
      <c s="14">
        <f>C11+D11</f>
      </c>
      <c s="13">
        <f>'PS 501'!T7</f>
      </c>
    </row>
    <row r="12" spans="1:6" ht="12.75">
      <c r="A12" s="11" t="s">
        <v>303</v>
      </c>
      <c s="12" t="s">
        <v>304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305</v>
      </c>
      <c s="12" t="s">
        <v>306</v>
      </c>
      <c s="14">
        <f>'SO 401'!K8+'SO 401'!M8</f>
      </c>
      <c s="14">
        <f>C13*0.21</f>
      </c>
      <c s="14">
        <f>C13+D13</f>
      </c>
      <c s="13">
        <f>'SO 401'!T7</f>
      </c>
    </row>
    <row r="14" spans="1:6" ht="12.75">
      <c r="A14" s="11" t="s">
        <v>317</v>
      </c>
      <c s="12" t="s">
        <v>318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319</v>
      </c>
      <c s="12" t="s">
        <v>318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COUNTIFS(L8:L250,"=0",A8:A250,"P")+COUNTIFS(L8:L250,"",A8:A250,"P")+SUM(Q8:Q250)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285.6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56</v>
      </c>
      <c r="E16" s="40" t="s">
        <v>51</v>
      </c>
    </row>
    <row r="17" spans="1:5" ht="25.5">
      <c r="A17" t="s">
        <v>57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67</v>
      </c>
    </row>
    <row r="21" spans="1:5" ht="114.75">
      <c r="A21" t="s">
        <v>57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61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02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61</v>
      </c>
      <c s="37">
        <v>1050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76</v>
      </c>
    </row>
    <row r="30" spans="1:16" ht="12.75">
      <c r="A30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66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02">
      <c r="A33" t="s">
        <v>57</v>
      </c>
      <c r="E33" s="39" t="s">
        <v>80</v>
      </c>
    </row>
    <row r="34" spans="1:16" ht="12.75">
      <c r="A34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61</v>
      </c>
      <c s="37">
        <v>110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84</v>
      </c>
    </row>
    <row r="37" spans="1:5" ht="89.25">
      <c r="A37" t="s">
        <v>57</v>
      </c>
      <c r="E37" s="39" t="s">
        <v>85</v>
      </c>
    </row>
    <row r="38" spans="1:16" ht="12.75">
      <c r="A38" t="s">
        <v>49</v>
      </c>
      <c s="34" t="s">
        <v>86</v>
      </c>
      <c s="34" t="s">
        <v>87</v>
      </c>
      <c s="35" t="s">
        <v>51</v>
      </c>
      <c s="6" t="s">
        <v>88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27.5">
      <c r="A41" t="s">
        <v>57</v>
      </c>
      <c r="E41" s="39" t="s">
        <v>89</v>
      </c>
    </row>
    <row r="42" spans="1:16" ht="25.5">
      <c r="A42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67</v>
      </c>
    </row>
    <row r="45" spans="1:5" ht="114.75">
      <c r="A45" t="s">
        <v>57</v>
      </c>
      <c r="E45" s="39" t="s">
        <v>93</v>
      </c>
    </row>
    <row r="46" spans="1:16" ht="38.25">
      <c r="A46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66</v>
      </c>
      <c s="37">
        <v>14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67</v>
      </c>
    </row>
    <row r="49" spans="1:5" ht="114.75">
      <c r="A49" t="s">
        <v>57</v>
      </c>
      <c r="E49" s="39" t="s">
        <v>93</v>
      </c>
    </row>
    <row r="50" spans="1:16" ht="12.75">
      <c r="A50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67</v>
      </c>
    </row>
    <row r="53" spans="1:5" ht="76.5">
      <c r="A53" t="s">
        <v>57</v>
      </c>
      <c r="E53" s="39" t="s">
        <v>100</v>
      </c>
    </row>
    <row r="54" spans="1:16" ht="25.5">
      <c r="A54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1.05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53">
      <c r="A55" s="35" t="s">
        <v>55</v>
      </c>
      <c r="E55" s="39" t="s">
        <v>105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51</v>
      </c>
    </row>
    <row r="58" spans="1:16" ht="12.75">
      <c r="A58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109</v>
      </c>
      <c s="37">
        <v>3.335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110</v>
      </c>
    </row>
    <row r="61" spans="1:5" ht="76.5">
      <c r="A61" t="s">
        <v>57</v>
      </c>
      <c r="E61" s="39" t="s">
        <v>111</v>
      </c>
    </row>
    <row r="62" spans="1:16" ht="12.75">
      <c r="A62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109</v>
      </c>
      <c s="37">
        <v>3.335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115</v>
      </c>
    </row>
    <row r="65" spans="1:5" ht="204">
      <c r="A65" t="s">
        <v>57</v>
      </c>
      <c r="E65" s="39" t="s">
        <v>116</v>
      </c>
    </row>
    <row r="66" spans="1:16" ht="12.75">
      <c r="A66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109</v>
      </c>
      <c s="37">
        <v>7.642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76.5">
      <c r="A67" s="35" t="s">
        <v>55</v>
      </c>
      <c r="E67" s="39" t="s">
        <v>111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51</v>
      </c>
    </row>
    <row r="70" spans="1:16" ht="12.75">
      <c r="A70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109</v>
      </c>
      <c s="37">
        <v>7.642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40.25">
      <c r="A71" s="35" t="s">
        <v>55</v>
      </c>
      <c r="E71" s="39" t="s">
        <v>123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51</v>
      </c>
    </row>
    <row r="74" spans="1:16" ht="25.5">
      <c r="A74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66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127</v>
      </c>
    </row>
    <row r="77" spans="1:5" ht="114.75">
      <c r="A77" t="s">
        <v>57</v>
      </c>
      <c r="E77" s="39" t="s">
        <v>128</v>
      </c>
    </row>
    <row r="78" spans="1:16" ht="12.75">
      <c r="A7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66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127</v>
      </c>
    </row>
    <row r="81" spans="1:5" ht="114.75">
      <c r="A81" t="s">
        <v>57</v>
      </c>
      <c r="E81" s="39" t="s">
        <v>132</v>
      </c>
    </row>
    <row r="82" spans="1:16" ht="12.75">
      <c r="A82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66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7.5">
      <c r="A85" t="s">
        <v>57</v>
      </c>
      <c r="E85" s="39" t="s">
        <v>136</v>
      </c>
    </row>
    <row r="86" spans="1:16" ht="12.75">
      <c r="A86" t="s">
        <v>49</v>
      </c>
      <c s="34" t="s">
        <v>137</v>
      </c>
      <c s="34" t="s">
        <v>138</v>
      </c>
      <c s="35" t="s">
        <v>51</v>
      </c>
      <c s="6" t="s">
        <v>139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14.75">
      <c r="A89" t="s">
        <v>57</v>
      </c>
      <c r="E89" s="39" t="s">
        <v>140</v>
      </c>
    </row>
    <row r="90" spans="1:16" ht="12.75">
      <c r="A90" t="s">
        <v>49</v>
      </c>
      <c s="34" t="s">
        <v>141</v>
      </c>
      <c s="34" t="s">
        <v>142</v>
      </c>
      <c s="35" t="s">
        <v>51</v>
      </c>
      <c s="6" t="s">
        <v>143</v>
      </c>
      <c s="36" t="s">
        <v>66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02">
      <c r="A93" t="s">
        <v>57</v>
      </c>
      <c r="E93" s="39" t="s">
        <v>144</v>
      </c>
    </row>
    <row r="94" spans="1:16" ht="12.75">
      <c r="A94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66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02">
      <c r="A97" t="s">
        <v>57</v>
      </c>
      <c r="E97" s="39" t="s">
        <v>148</v>
      </c>
    </row>
    <row r="98" spans="1:16" ht="12.75">
      <c r="A98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66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127</v>
      </c>
    </row>
    <row r="101" spans="1:5" ht="114.75">
      <c r="A101" t="s">
        <v>57</v>
      </c>
      <c r="E101" s="39" t="s">
        <v>152</v>
      </c>
    </row>
    <row r="102" spans="1:16" ht="12.75">
      <c r="A102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66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127</v>
      </c>
    </row>
    <row r="105" spans="1:5" ht="127.5">
      <c r="A105" t="s">
        <v>57</v>
      </c>
      <c r="E105" s="39" t="s">
        <v>156</v>
      </c>
    </row>
    <row r="106" spans="1:16" ht="12.75">
      <c r="A106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66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14.75">
      <c r="A109" t="s">
        <v>57</v>
      </c>
      <c r="E109" s="39" t="s">
        <v>160</v>
      </c>
    </row>
    <row r="110" spans="1:16" ht="12.75">
      <c r="A110" t="s">
        <v>49</v>
      </c>
      <c s="34" t="s">
        <v>161</v>
      </c>
      <c s="34" t="s">
        <v>162</v>
      </c>
      <c s="35" t="s">
        <v>51</v>
      </c>
      <c s="6" t="s">
        <v>163</v>
      </c>
      <c s="36" t="s">
        <v>66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7.5">
      <c r="A113" t="s">
        <v>57</v>
      </c>
      <c r="E113" s="39" t="s">
        <v>164</v>
      </c>
    </row>
    <row r="114" spans="1:16" ht="25.5">
      <c r="A114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66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14.75">
      <c r="A117" t="s">
        <v>57</v>
      </c>
      <c r="E117" s="39" t="s">
        <v>168</v>
      </c>
    </row>
    <row r="118" spans="1:16" ht="25.5">
      <c r="A118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66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40.25">
      <c r="A121" t="s">
        <v>57</v>
      </c>
      <c r="E121" s="39" t="s">
        <v>172</v>
      </c>
    </row>
    <row r="122" spans="1:16" ht="12.75">
      <c r="A122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66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14.75">
      <c r="A125" t="s">
        <v>57</v>
      </c>
      <c r="E125" s="39" t="s">
        <v>176</v>
      </c>
    </row>
    <row r="126" spans="1:16" ht="12.75">
      <c r="A126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66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02">
      <c r="A129" t="s">
        <v>57</v>
      </c>
      <c r="E129" s="39" t="s">
        <v>180</v>
      </c>
    </row>
    <row r="130" spans="1:16" ht="12.75">
      <c r="A130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66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14.75">
      <c r="A133" t="s">
        <v>57</v>
      </c>
      <c r="E133" s="39" t="s">
        <v>184</v>
      </c>
    </row>
    <row r="134" spans="1:16" ht="12.75">
      <c r="A134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66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7.5">
      <c r="A137" t="s">
        <v>57</v>
      </c>
      <c r="E137" s="39" t="s">
        <v>188</v>
      </c>
    </row>
    <row r="138" spans="1:16" ht="12.75">
      <c r="A138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66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192</v>
      </c>
    </row>
    <row r="141" spans="1:5" ht="114.75">
      <c r="A141" t="s">
        <v>57</v>
      </c>
      <c r="E141" s="39" t="s">
        <v>193</v>
      </c>
    </row>
    <row r="142" spans="1:16" ht="12.75">
      <c r="A142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66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192</v>
      </c>
    </row>
    <row r="145" spans="1:5" ht="140.25">
      <c r="A145" t="s">
        <v>57</v>
      </c>
      <c r="E145" s="39" t="s">
        <v>197</v>
      </c>
    </row>
    <row r="146" spans="1:16" ht="12.75">
      <c r="A146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66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201</v>
      </c>
    </row>
    <row r="149" spans="1:5" ht="102">
      <c r="A149" t="s">
        <v>57</v>
      </c>
      <c r="E149" s="39" t="s">
        <v>202</v>
      </c>
    </row>
    <row r="150" spans="1:16" ht="12.75">
      <c r="A150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66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201</v>
      </c>
    </row>
    <row r="153" spans="1:5" ht="140.25">
      <c r="A153" t="s">
        <v>57</v>
      </c>
      <c r="E153" s="39" t="s">
        <v>206</v>
      </c>
    </row>
    <row r="154" spans="1:16" ht="12.75">
      <c r="A154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66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40.25">
      <c r="A157" t="s">
        <v>57</v>
      </c>
      <c r="E157" s="39" t="s">
        <v>210</v>
      </c>
    </row>
    <row r="158" spans="1:16" ht="25.5">
      <c r="A158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66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02">
      <c r="A161" t="s">
        <v>57</v>
      </c>
      <c r="E161" s="39" t="s">
        <v>214</v>
      </c>
    </row>
    <row r="162" spans="1:16" ht="12.75">
      <c r="A162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66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67</v>
      </c>
    </row>
    <row r="165" spans="1:5" ht="76.5">
      <c r="A165" t="s">
        <v>57</v>
      </c>
      <c r="E165" s="39" t="s">
        <v>218</v>
      </c>
    </row>
    <row r="166" spans="1:16" ht="12.75">
      <c r="A166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222</v>
      </c>
      <c s="37">
        <v>10.21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223</v>
      </c>
    </row>
    <row r="169" spans="1:5" ht="140.25">
      <c r="A169" t="s">
        <v>57</v>
      </c>
      <c r="E169" s="39" t="s">
        <v>224</v>
      </c>
    </row>
    <row r="170" spans="1:16" ht="25.5">
      <c r="A170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61</v>
      </c>
      <c s="37">
        <v>1021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228</v>
      </c>
    </row>
    <row r="173" spans="1:5" ht="140.25">
      <c r="A173" t="s">
        <v>57</v>
      </c>
      <c r="E173" s="39" t="s">
        <v>224</v>
      </c>
    </row>
    <row r="174" spans="1:16" ht="12.75">
      <c r="A174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61</v>
      </c>
      <c s="37">
        <v>3063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67</v>
      </c>
    </row>
    <row r="177" spans="1:5" ht="153">
      <c r="A177" t="s">
        <v>57</v>
      </c>
      <c r="E177" s="39" t="s">
        <v>232</v>
      </c>
    </row>
    <row r="178" spans="1:16" ht="12.75">
      <c r="A178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61</v>
      </c>
      <c s="37">
        <v>3063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14.75">
      <c r="A179" s="35" t="s">
        <v>55</v>
      </c>
      <c r="E179" s="39" t="s">
        <v>236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51</v>
      </c>
    </row>
    <row r="182" spans="1:16" ht="12.75">
      <c r="A182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66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67</v>
      </c>
    </row>
    <row r="185" spans="1:5" ht="178.5">
      <c r="A185" t="s">
        <v>57</v>
      </c>
      <c r="E185" s="39" t="s">
        <v>240</v>
      </c>
    </row>
    <row r="186" spans="1:16" ht="12.75">
      <c r="A186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66</v>
      </c>
      <c s="37">
        <v>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67</v>
      </c>
    </row>
    <row r="189" spans="1:5" ht="127.5">
      <c r="A189" t="s">
        <v>57</v>
      </c>
      <c r="E189" s="39" t="s">
        <v>244</v>
      </c>
    </row>
    <row r="190" spans="1:16" ht="12.75">
      <c r="A19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66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14.75">
      <c r="A193" t="s">
        <v>57</v>
      </c>
      <c r="E193" s="39" t="s">
        <v>248</v>
      </c>
    </row>
    <row r="194" spans="1:16" ht="12.75">
      <c r="A194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66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14.75">
      <c r="A197" t="s">
        <v>57</v>
      </c>
      <c r="E197" s="39" t="s">
        <v>248</v>
      </c>
    </row>
    <row r="198" spans="1:16" ht="12.75">
      <c r="A198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66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7.5">
      <c r="A201" t="s">
        <v>57</v>
      </c>
      <c r="E201" s="39" t="s">
        <v>244</v>
      </c>
    </row>
    <row r="202" spans="1:16" ht="12.75">
      <c r="A202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66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91.25">
      <c r="A205" t="s">
        <v>57</v>
      </c>
      <c r="E205" s="39" t="s">
        <v>258</v>
      </c>
    </row>
    <row r="206" spans="1:16" ht="12.75">
      <c r="A206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66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40.25">
      <c r="A209" t="s">
        <v>57</v>
      </c>
      <c r="E209" s="39" t="s">
        <v>262</v>
      </c>
    </row>
    <row r="210" spans="1:16" ht="12.75">
      <c r="A210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53</v>
      </c>
      <c s="37">
        <v>280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229.5">
      <c r="A213" t="s">
        <v>57</v>
      </c>
      <c r="E213" s="39" t="s">
        <v>266</v>
      </c>
    </row>
    <row r="214" spans="1:16" ht="12.75">
      <c r="A214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66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270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51</v>
      </c>
    </row>
    <row r="218" spans="1:16" ht="12.75">
      <c r="A218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66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51</v>
      </c>
    </row>
    <row r="222" spans="1:16" ht="12.75">
      <c r="A222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66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2.75">
      <c r="A225" t="s">
        <v>57</v>
      </c>
      <c r="E225" s="39" t="s">
        <v>51</v>
      </c>
    </row>
    <row r="226" spans="1:16" ht="12.75">
      <c r="A226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66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51</v>
      </c>
    </row>
    <row r="230" spans="1:16" ht="12.75">
      <c r="A230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66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51</v>
      </c>
    </row>
    <row r="233" spans="1:5" ht="12.75">
      <c r="A233" t="s">
        <v>57</v>
      </c>
      <c r="E233" s="39" t="s">
        <v>51</v>
      </c>
    </row>
    <row r="234" spans="1:16" ht="12.75">
      <c r="A234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66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51</v>
      </c>
    </row>
    <row r="237" spans="1:5" ht="12.75">
      <c r="A237" t="s">
        <v>57</v>
      </c>
      <c r="E237" s="39" t="s">
        <v>51</v>
      </c>
    </row>
    <row r="238" spans="1:16" ht="12.75">
      <c r="A238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66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51</v>
      </c>
    </row>
    <row r="241" spans="1:5" ht="12.75">
      <c r="A241" t="s">
        <v>57</v>
      </c>
      <c r="E241" s="39" t="s">
        <v>51</v>
      </c>
    </row>
    <row r="242" spans="1:16" ht="12.75">
      <c r="A242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66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51</v>
      </c>
    </row>
    <row r="245" spans="1:5" ht="12.75">
      <c r="A245" t="s">
        <v>57</v>
      </c>
      <c r="E245" s="39" t="s">
        <v>51</v>
      </c>
    </row>
    <row r="246" spans="1:16" ht="25.5">
      <c r="A246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295</v>
      </c>
      <c s="37">
        <v>10.64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</v>
      </c>
    </row>
    <row r="249" spans="1:5" ht="140.25">
      <c r="A249" t="s">
        <v>57</v>
      </c>
      <c r="E249" s="39" t="s">
        <v>296</v>
      </c>
    </row>
    <row r="250" spans="1:16" ht="12.75">
      <c r="A250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300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301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</v>
      </c>
    </row>
    <row r="253" spans="1:5" ht="12.75">
      <c r="A253" t="s">
        <v>57</v>
      </c>
      <c r="E253" s="39" t="s">
        <v>302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303</v>
      </c>
      <c r="E4" s="26" t="s">
        <v>304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307</v>
      </c>
      <c r="E8" s="30" t="s">
        <v>306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64</v>
      </c>
      <c s="35" t="s">
        <v>51</v>
      </c>
      <c s="6" t="s">
        <v>65</v>
      </c>
      <c s="36" t="s">
        <v>66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67</v>
      </c>
    </row>
    <row r="17" spans="1:5" ht="114.75">
      <c r="A17" t="s">
        <v>57</v>
      </c>
      <c r="E17" s="39" t="s">
        <v>68</v>
      </c>
    </row>
    <row r="18" spans="1:16" ht="12.75">
      <c r="A18" t="s">
        <v>49</v>
      </c>
      <c s="34" t="s">
        <v>26</v>
      </c>
      <c s="34" t="s">
        <v>70</v>
      </c>
      <c s="35" t="s">
        <v>51</v>
      </c>
      <c s="6" t="s">
        <v>71</v>
      </c>
      <c s="36" t="s">
        <v>61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02">
      <c r="A21" t="s">
        <v>57</v>
      </c>
      <c r="E21" s="39" t="s">
        <v>72</v>
      </c>
    </row>
    <row r="22" spans="1:16" ht="12.75">
      <c r="A22" t="s">
        <v>49</v>
      </c>
      <c s="34" t="s">
        <v>69</v>
      </c>
      <c s="34" t="s">
        <v>74</v>
      </c>
      <c s="35" t="s">
        <v>51</v>
      </c>
      <c s="6" t="s">
        <v>75</v>
      </c>
      <c s="36" t="s">
        <v>61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40.25">
      <c r="A25" t="s">
        <v>57</v>
      </c>
      <c r="E25" s="39" t="s">
        <v>76</v>
      </c>
    </row>
    <row r="26" spans="1:16" ht="12.75">
      <c r="A26" t="s">
        <v>49</v>
      </c>
      <c s="34" t="s">
        <v>73</v>
      </c>
      <c s="34" t="s">
        <v>308</v>
      </c>
      <c s="35" t="s">
        <v>51</v>
      </c>
      <c s="6" t="s">
        <v>309</v>
      </c>
      <c s="36" t="s">
        <v>61</v>
      </c>
      <c s="37">
        <v>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40.25">
      <c r="A27" s="35" t="s">
        <v>55</v>
      </c>
      <c r="E27" s="39" t="s">
        <v>76</v>
      </c>
    </row>
    <row r="28" spans="1:5" ht="12.75">
      <c r="A28" s="35" t="s">
        <v>56</v>
      </c>
      <c r="E28" s="40" t="s">
        <v>51</v>
      </c>
    </row>
    <row r="29" spans="1:5" ht="12.75">
      <c r="A29" t="s">
        <v>57</v>
      </c>
      <c r="E29" s="39" t="s">
        <v>51</v>
      </c>
    </row>
    <row r="30" spans="1:16" ht="12.75">
      <c r="A30" t="s">
        <v>49</v>
      </c>
      <c s="34" t="s">
        <v>77</v>
      </c>
      <c s="34" t="s">
        <v>310</v>
      </c>
      <c s="35" t="s">
        <v>51</v>
      </c>
      <c s="6" t="s">
        <v>311</v>
      </c>
      <c s="36" t="s">
        <v>61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76</v>
      </c>
    </row>
    <row r="34" spans="1:16" ht="12.75">
      <c r="A34" t="s">
        <v>49</v>
      </c>
      <c s="34" t="s">
        <v>81</v>
      </c>
      <c s="34" t="s">
        <v>312</v>
      </c>
      <c s="35" t="s">
        <v>51</v>
      </c>
      <c s="6" t="s">
        <v>313</v>
      </c>
      <c s="36" t="s">
        <v>61</v>
      </c>
      <c s="37">
        <v>35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314</v>
      </c>
    </row>
    <row r="37" spans="1:5" ht="89.25">
      <c r="A37" t="s">
        <v>57</v>
      </c>
      <c r="E37" s="39" t="s">
        <v>85</v>
      </c>
    </row>
    <row r="38" spans="1:16" ht="25.5">
      <c r="A38" t="s">
        <v>49</v>
      </c>
      <c s="34" t="s">
        <v>86</v>
      </c>
      <c s="34" t="s">
        <v>315</v>
      </c>
      <c s="35" t="s">
        <v>51</v>
      </c>
      <c s="6" t="s">
        <v>316</v>
      </c>
      <c s="36" t="s">
        <v>66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89.25">
      <c r="A41" t="s">
        <v>57</v>
      </c>
      <c r="E41" s="39" t="s">
        <v>85</v>
      </c>
    </row>
    <row r="42" spans="1:16" ht="12.75">
      <c r="A42" t="s">
        <v>49</v>
      </c>
      <c s="34" t="s">
        <v>90</v>
      </c>
      <c s="34" t="s">
        <v>87</v>
      </c>
      <c s="35" t="s">
        <v>51</v>
      </c>
      <c s="6" t="s">
        <v>88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7.5">
      <c r="A45" t="s">
        <v>57</v>
      </c>
      <c r="E45" s="39" t="s">
        <v>89</v>
      </c>
    </row>
    <row r="46" spans="1:16" ht="25.5">
      <c r="A46" t="s">
        <v>49</v>
      </c>
      <c s="34" t="s">
        <v>94</v>
      </c>
      <c s="34" t="s">
        <v>91</v>
      </c>
      <c s="35" t="s">
        <v>51</v>
      </c>
      <c s="6" t="s">
        <v>92</v>
      </c>
      <c s="36" t="s">
        <v>66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67</v>
      </c>
    </row>
    <row r="49" spans="1:5" ht="114.75">
      <c r="A49" t="s">
        <v>57</v>
      </c>
      <c r="E49" s="39" t="s">
        <v>93</v>
      </c>
    </row>
    <row r="50" spans="1:16" ht="38.25">
      <c r="A50" t="s">
        <v>49</v>
      </c>
      <c s="34" t="s">
        <v>97</v>
      </c>
      <c s="34" t="s">
        <v>95</v>
      </c>
      <c s="35" t="s">
        <v>51</v>
      </c>
      <c s="6" t="s">
        <v>96</v>
      </c>
      <c s="36" t="s">
        <v>66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67</v>
      </c>
    </row>
    <row r="53" spans="1:5" ht="114.75">
      <c r="A53" t="s">
        <v>57</v>
      </c>
      <c r="E53" s="39" t="s">
        <v>93</v>
      </c>
    </row>
    <row r="54" spans="1:16" ht="12.75">
      <c r="A54" t="s">
        <v>49</v>
      </c>
      <c s="34" t="s">
        <v>101</v>
      </c>
      <c s="34" t="s">
        <v>98</v>
      </c>
      <c s="35" t="s">
        <v>51</v>
      </c>
      <c s="6" t="s">
        <v>99</v>
      </c>
      <c s="36" t="s">
        <v>66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67</v>
      </c>
    </row>
    <row r="57" spans="1:5" ht="76.5">
      <c r="A57" t="s">
        <v>57</v>
      </c>
      <c r="E57" s="39" t="s">
        <v>100</v>
      </c>
    </row>
    <row r="58" spans="1:16" ht="12.75">
      <c r="A58" t="s">
        <v>49</v>
      </c>
      <c s="34" t="s">
        <v>106</v>
      </c>
      <c s="34" t="s">
        <v>182</v>
      </c>
      <c s="35" t="s">
        <v>51</v>
      </c>
      <c s="6" t="s">
        <v>183</v>
      </c>
      <c s="36" t="s">
        <v>66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14.75">
      <c r="A61" t="s">
        <v>57</v>
      </c>
      <c r="E61" s="39" t="s">
        <v>184</v>
      </c>
    </row>
    <row r="62" spans="1:16" ht="12.75">
      <c r="A62" t="s">
        <v>49</v>
      </c>
      <c s="34" t="s">
        <v>112</v>
      </c>
      <c s="34" t="s">
        <v>186</v>
      </c>
      <c s="35" t="s">
        <v>51</v>
      </c>
      <c s="6" t="s">
        <v>187</v>
      </c>
      <c s="36" t="s">
        <v>66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7.5">
      <c r="A65" t="s">
        <v>57</v>
      </c>
      <c r="E65" s="39" t="s">
        <v>188</v>
      </c>
    </row>
    <row r="66" spans="1:16" ht="12.75">
      <c r="A66" t="s">
        <v>49</v>
      </c>
      <c s="34" t="s">
        <v>117</v>
      </c>
      <c s="34" t="s">
        <v>216</v>
      </c>
      <c s="35" t="s">
        <v>51</v>
      </c>
      <c s="6" t="s">
        <v>217</v>
      </c>
      <c s="36" t="s">
        <v>66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67</v>
      </c>
    </row>
    <row r="69" spans="1:5" ht="76.5">
      <c r="A69" t="s">
        <v>57</v>
      </c>
      <c r="E69" s="39" t="s">
        <v>218</v>
      </c>
    </row>
    <row r="70" spans="1:16" ht="12.75">
      <c r="A70" t="s">
        <v>49</v>
      </c>
      <c s="34" t="s">
        <v>120</v>
      </c>
      <c s="34" t="s">
        <v>264</v>
      </c>
      <c s="35" t="s">
        <v>51</v>
      </c>
      <c s="6" t="s">
        <v>265</v>
      </c>
      <c s="36" t="s">
        <v>53</v>
      </c>
      <c s="37">
        <v>22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229.5">
      <c r="A73" t="s">
        <v>57</v>
      </c>
      <c r="E73" s="39" t="s">
        <v>266</v>
      </c>
    </row>
    <row r="74" spans="1:16" ht="25.5">
      <c r="A74" t="s">
        <v>49</v>
      </c>
      <c s="34" t="s">
        <v>124</v>
      </c>
      <c s="34" t="s">
        <v>293</v>
      </c>
      <c s="35" t="s">
        <v>51</v>
      </c>
      <c s="6" t="s">
        <v>294</v>
      </c>
      <c s="36" t="s">
        <v>295</v>
      </c>
      <c s="37">
        <v>0.76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40.25">
      <c r="A77" t="s">
        <v>57</v>
      </c>
      <c r="E77" s="39" t="s">
        <v>296</v>
      </c>
    </row>
    <row r="78" spans="1:16" ht="12.75">
      <c r="A78" t="s">
        <v>49</v>
      </c>
      <c s="34" t="s">
        <v>129</v>
      </c>
      <c s="34" t="s">
        <v>298</v>
      </c>
      <c s="35" t="s">
        <v>51</v>
      </c>
      <c s="6" t="s">
        <v>299</v>
      </c>
      <c s="36" t="s">
        <v>300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301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302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317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317</v>
      </c>
      <c r="E4" s="26" t="s">
        <v>318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320</v>
      </c>
      <c r="E8" s="30" t="s">
        <v>318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321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322</v>
      </c>
      <c s="35" t="s">
        <v>51</v>
      </c>
      <c s="6" t="s">
        <v>323</v>
      </c>
      <c s="36" t="s">
        <v>300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324</v>
      </c>
      <c>
        <f>(M10*21)/100</f>
      </c>
      <c t="s">
        <v>27</v>
      </c>
    </row>
    <row r="11" spans="1:5" ht="12.75">
      <c r="A11" s="35" t="s">
        <v>55</v>
      </c>
      <c r="E11" s="39" t="s">
        <v>325</v>
      </c>
    </row>
    <row r="12" spans="1:5" ht="12.75">
      <c r="A12" s="35" t="s">
        <v>56</v>
      </c>
      <c r="E12" s="40" t="s">
        <v>326</v>
      </c>
    </row>
    <row r="13" spans="1:5" ht="89.25">
      <c r="A13" t="s">
        <v>57</v>
      </c>
      <c r="E13" s="39" t="s">
        <v>327</v>
      </c>
    </row>
    <row r="14" spans="1:16" ht="12.75">
      <c r="A14" t="s">
        <v>49</v>
      </c>
      <c s="34" t="s">
        <v>27</v>
      </c>
      <c s="34" t="s">
        <v>328</v>
      </c>
      <c s="35" t="s">
        <v>51</v>
      </c>
      <c s="6" t="s">
        <v>329</v>
      </c>
      <c s="36" t="s">
        <v>300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324</v>
      </c>
      <c>
        <f>(M14*21)/100</f>
      </c>
      <c t="s">
        <v>27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326</v>
      </c>
    </row>
    <row r="17" spans="1:5" ht="102">
      <c r="A17" t="s">
        <v>57</v>
      </c>
      <c r="E17" s="39" t="s">
        <v>331</v>
      </c>
    </row>
    <row r="18" spans="1:16" ht="12.75">
      <c r="A18" t="s">
        <v>49</v>
      </c>
      <c s="34" t="s">
        <v>26</v>
      </c>
      <c s="34" t="s">
        <v>332</v>
      </c>
      <c s="35" t="s">
        <v>51</v>
      </c>
      <c s="6" t="s">
        <v>333</v>
      </c>
      <c s="36" t="s">
        <v>300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324</v>
      </c>
      <c>
        <f>(M18*21)/100</f>
      </c>
      <c t="s">
        <v>27</v>
      </c>
    </row>
    <row r="19" spans="1:5" ht="12.75">
      <c r="A19" s="35" t="s">
        <v>55</v>
      </c>
      <c r="E19" s="39" t="s">
        <v>334</v>
      </c>
    </row>
    <row r="20" spans="1:5" ht="12.75">
      <c r="A20" s="35" t="s">
        <v>56</v>
      </c>
      <c r="E20" s="40" t="s">
        <v>326</v>
      </c>
    </row>
    <row r="21" spans="1:5" ht="38.25">
      <c r="A21" t="s">
        <v>57</v>
      </c>
      <c r="E21" s="39" t="s">
        <v>335</v>
      </c>
    </row>
    <row r="22" spans="1:13" ht="12.75">
      <c r="A22" t="s">
        <v>46</v>
      </c>
      <c r="C22" s="31" t="s">
        <v>27</v>
      </c>
      <c r="E22" s="33" t="s">
        <v>336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337</v>
      </c>
      <c s="35" t="s">
        <v>51</v>
      </c>
      <c s="6" t="s">
        <v>338</v>
      </c>
      <c s="36" t="s">
        <v>300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324</v>
      </c>
      <c>
        <f>(M23*21)/100</f>
      </c>
      <c t="s">
        <v>27</v>
      </c>
    </row>
    <row r="24" spans="1:5" ht="12.75">
      <c r="A24" s="35" t="s">
        <v>55</v>
      </c>
      <c r="E24" s="39" t="s">
        <v>339</v>
      </c>
    </row>
    <row r="25" spans="1:5" ht="12.75">
      <c r="A25" s="35" t="s">
        <v>56</v>
      </c>
      <c r="E25" s="40" t="s">
        <v>326</v>
      </c>
    </row>
    <row r="26" spans="1:5" ht="89.25">
      <c r="A26" t="s">
        <v>57</v>
      </c>
      <c r="E26" s="39" t="s">
        <v>340</v>
      </c>
    </row>
    <row r="27" spans="1:16" ht="12.75">
      <c r="A27" t="s">
        <v>49</v>
      </c>
      <c s="34" t="s">
        <v>73</v>
      </c>
      <c s="34" t="s">
        <v>341</v>
      </c>
      <c s="35" t="s">
        <v>51</v>
      </c>
      <c s="6" t="s">
        <v>342</v>
      </c>
      <c s="36" t="s">
        <v>300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324</v>
      </c>
      <c>
        <f>(M27*21)/100</f>
      </c>
      <c t="s">
        <v>27</v>
      </c>
    </row>
    <row r="28" spans="1:5" ht="12.75">
      <c r="A28" s="35" t="s">
        <v>55</v>
      </c>
      <c r="E28" s="39" t="s">
        <v>343</v>
      </c>
    </row>
    <row r="29" spans="1:5" ht="12.75">
      <c r="A29" s="35" t="s">
        <v>56</v>
      </c>
      <c r="E29" s="40" t="s">
        <v>326</v>
      </c>
    </row>
    <row r="30" spans="1:5" ht="76.5">
      <c r="A30" t="s">
        <v>57</v>
      </c>
      <c r="E30" s="39" t="s">
        <v>344</v>
      </c>
    </row>
    <row r="31" spans="1:16" ht="12.75">
      <c r="A31" t="s">
        <v>49</v>
      </c>
      <c s="34" t="s">
        <v>77</v>
      </c>
      <c s="34" t="s">
        <v>345</v>
      </c>
      <c s="35" t="s">
        <v>51</v>
      </c>
      <c s="6" t="s">
        <v>346</v>
      </c>
      <c s="36" t="s">
        <v>300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324</v>
      </c>
      <c>
        <f>(M31*21)/100</f>
      </c>
      <c t="s">
        <v>27</v>
      </c>
    </row>
    <row r="32" spans="1:5" ht="12.75">
      <c r="A32" s="35" t="s">
        <v>55</v>
      </c>
      <c r="E32" s="39" t="s">
        <v>347</v>
      </c>
    </row>
    <row r="33" spans="1:5" ht="12.75">
      <c r="A33" s="35" t="s">
        <v>56</v>
      </c>
      <c r="E33" s="40" t="s">
        <v>348</v>
      </c>
    </row>
    <row r="34" spans="1:5" ht="25.5">
      <c r="A34" t="s">
        <v>57</v>
      </c>
      <c r="E34" s="39" t="s">
        <v>349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